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waseem.ullah.ctr\Desktop\apportionments\"/>
    </mc:Choice>
  </mc:AlternateContent>
  <bookViews>
    <workbookView xWindow="-105" yWindow="345" windowWidth="19410" windowHeight="10410"/>
  </bookViews>
  <sheets>
    <sheet name="5339 Bus Carryover" sheetId="3" r:id="rId1"/>
  </sheets>
  <definedNames>
    <definedName name="_xlnm.Print_Area" localSheetId="0">'5339 Bus Carryover'!$A$1:$E$34</definedName>
    <definedName name="_xlnm.Print_Titles" localSheetId="0">'5339 Bus Carryover'!$1:$2</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0" i="3" l="1"/>
  <c r="E227" i="3"/>
  <c r="E127" i="3"/>
  <c r="E88" i="3" l="1"/>
  <c r="E72" i="3"/>
  <c r="E18" i="3" l="1"/>
  <c r="E59" i="3" l="1"/>
  <c r="E51" i="3"/>
  <c r="E49" i="3"/>
  <c r="E43" i="3"/>
  <c r="E65" i="3" s="1"/>
  <c r="E28" i="3"/>
  <c r="E33" i="3" l="1"/>
  <c r="E31" i="3"/>
</calcChain>
</file>

<file path=xl/sharedStrings.xml><?xml version="1.0" encoding="utf-8"?>
<sst xmlns="http://schemas.openxmlformats.org/spreadsheetml/2006/main" count="852" uniqueCount="636">
  <si>
    <t>Oklahoma Department of Transportation</t>
  </si>
  <si>
    <t>FEDERAL TRANSIT ADMINISTRATION</t>
  </si>
  <si>
    <t>Earmark ID</t>
  </si>
  <si>
    <t>State</t>
  </si>
  <si>
    <t>AK</t>
  </si>
  <si>
    <t>CO</t>
  </si>
  <si>
    <t>OK</t>
  </si>
  <si>
    <t>OR</t>
  </si>
  <si>
    <t>CA</t>
  </si>
  <si>
    <t>TX</t>
  </si>
  <si>
    <t>IA</t>
  </si>
  <si>
    <t>IL</t>
  </si>
  <si>
    <t>MI</t>
  </si>
  <si>
    <t>NE</t>
  </si>
  <si>
    <t>Recipient</t>
  </si>
  <si>
    <t>TABLE 15</t>
  </si>
  <si>
    <t>FL</t>
  </si>
  <si>
    <t>California Department of Transportation</t>
  </si>
  <si>
    <t>Los Angeles County Metropolitan Transportation Authority</t>
  </si>
  <si>
    <t>Vermont Agency of Transportation</t>
  </si>
  <si>
    <t>AL</t>
  </si>
  <si>
    <t>GA</t>
  </si>
  <si>
    <t>HI</t>
  </si>
  <si>
    <t>MA</t>
  </si>
  <si>
    <t>ME</t>
  </si>
  <si>
    <t>MT</t>
  </si>
  <si>
    <t>NC</t>
  </si>
  <si>
    <t>ND</t>
  </si>
  <si>
    <t>NH</t>
  </si>
  <si>
    <t>NJ</t>
  </si>
  <si>
    <t>NM</t>
  </si>
  <si>
    <t>NY</t>
  </si>
  <si>
    <t>OH</t>
  </si>
  <si>
    <t>PA</t>
  </si>
  <si>
    <t>SC</t>
  </si>
  <si>
    <t>SD</t>
  </si>
  <si>
    <t>TN</t>
  </si>
  <si>
    <t>VT</t>
  </si>
  <si>
    <t>WA</t>
  </si>
  <si>
    <t>WI</t>
  </si>
  <si>
    <t xml:space="preserve">Bus Replacement </t>
  </si>
  <si>
    <t>Butte County Association of Governments</t>
  </si>
  <si>
    <t>ADA Bus Stop Replacements and Rehabilitations</t>
  </si>
  <si>
    <t>Fairfield, City of</t>
  </si>
  <si>
    <t>Diesel-Electric Hybrid Bus Replacement Project</t>
  </si>
  <si>
    <t>Livermore Amador Valley Transit Authority</t>
  </si>
  <si>
    <t>Livermore Transit Center Rehabilitation and Improvement Project</t>
  </si>
  <si>
    <t>Orange County Transportation Authority</t>
  </si>
  <si>
    <t xml:space="preserve">2 Projects: (1) OCTA Bus Amenities Infrastructure Improvement Program/ (2) OCTA Bus Operations Infrastructure Improvement Program </t>
  </si>
  <si>
    <t>Nevada County Transit Services Transit Facility Improvement Project</t>
  </si>
  <si>
    <t>City of Colorado Springs dba Mountain Metropolitan Transit</t>
  </si>
  <si>
    <t>Transit Campus Expansion</t>
  </si>
  <si>
    <t>CT</t>
  </si>
  <si>
    <t>DE</t>
  </si>
  <si>
    <t>Delaware Transit Corporation</t>
  </si>
  <si>
    <t>Georgia Regional Transportation Authority</t>
  </si>
  <si>
    <t>2 Projects: (1) Xpress Park-and-Ride Technology Refresh/ (2) Xpress West Operations and Light Maintenance Facility</t>
  </si>
  <si>
    <t>Metropolitan Atlanta Rapid Transit Authority (MARTA)</t>
  </si>
  <si>
    <t>Hawaii Department of Transportation</t>
  </si>
  <si>
    <t>Purchase of replacement light and medium duty vans</t>
  </si>
  <si>
    <t>ID</t>
  </si>
  <si>
    <t>Greater Peoria Mass Transit District</t>
  </si>
  <si>
    <t>Replacement of a Bus Maintenance and Operations Facility at the current GPMTD Bus Maintenance and Operations Facility location.</t>
  </si>
  <si>
    <t>Massachusetts Department of Transportation</t>
  </si>
  <si>
    <t>Construction of New Franklin Regional Transit Authority Maintenance and Operations Facility</t>
  </si>
  <si>
    <t>City of Bangor</t>
  </si>
  <si>
    <t>City of Detroit Department of Transportation</t>
  </si>
  <si>
    <t>Coolidge Terminal and Maintenance Facility Rehabilitation</t>
  </si>
  <si>
    <t>Michigan Department of Transportation</t>
  </si>
  <si>
    <t>2 Projects: (1) Expand Current Operations Center for Harbor Transit Multi-Modal Transit System (HTTMTS)/ (2) Transit Revenue Vehicle Replacements for Rural Agencies and Small Urban Agencies</t>
  </si>
  <si>
    <t>Confederated Salish &amp; Kootenai Tribes</t>
  </si>
  <si>
    <t>CSKT/Flathead Transit Bus and Bus Facilities Infrastructure and Workforce Development Project</t>
  </si>
  <si>
    <t>City of Lincoln, Nebraska</t>
  </si>
  <si>
    <t xml:space="preserve">StarTran Facility Relocation Project – Phase I </t>
  </si>
  <si>
    <t xml:space="preserve">Cape May County Fare Free Transportation </t>
  </si>
  <si>
    <t>Fare Free Transportation Administration Building</t>
  </si>
  <si>
    <t>City of Santa Fe</t>
  </si>
  <si>
    <t>Santa Fe Transit Rehabilitation Center on Entrada</t>
  </si>
  <si>
    <t>NV</t>
  </si>
  <si>
    <t>Pyramid Lake Paiute Tribe</t>
  </si>
  <si>
    <t>Pyramid Lake Paiute Tribal Transit Project:  New Transit Facility</t>
  </si>
  <si>
    <t>Butler County Regional Transit Authority</t>
  </si>
  <si>
    <t>Butler County Connect - Chestnut Street Multimodal Station and Shared Services Facility</t>
  </si>
  <si>
    <t>Rogue Valley Transportation District</t>
  </si>
  <si>
    <t>Pennsylvania Department of Transportation</t>
  </si>
  <si>
    <t>Bradford Transportation Center</t>
  </si>
  <si>
    <t>Transportation &amp; Motor Buses for Public Use Authority</t>
  </si>
  <si>
    <t>PR</t>
  </si>
  <si>
    <t>Autonomous Municipality of Caguas</t>
  </si>
  <si>
    <t>Renovation of the Francisco Pereira Transportation Terminal / Replacement of Vans</t>
  </si>
  <si>
    <t>Tennessee Department of Transportation</t>
  </si>
  <si>
    <t>Public Transit Fixed Route and Demand Response Vehicle Replacement</t>
  </si>
  <si>
    <t>Denton County Transportation Authority</t>
  </si>
  <si>
    <t>Bus Operations and Maintenance Facility</t>
  </si>
  <si>
    <t>Ben Franklin Transit</t>
  </si>
  <si>
    <t>Rehabilitation &amp; Enhancement of the Operations Building</t>
  </si>
  <si>
    <t>Intercity Transit</t>
  </si>
  <si>
    <t>Wisconsin Department of Transportation (WisDOT)</t>
  </si>
  <si>
    <t>City of Hartford Replacement non-accessible Mini-van</t>
  </si>
  <si>
    <t>WV</t>
  </si>
  <si>
    <t>Eastern Panhandle Transit Authority</t>
  </si>
  <si>
    <t>Transit Operations and Transfer Center</t>
  </si>
  <si>
    <t xml:space="preserve">Project Description </t>
  </si>
  <si>
    <t>Allocation</t>
  </si>
  <si>
    <t>Total FY 2017 Unobligated Allocations….</t>
  </si>
  <si>
    <t>FY 2017 Unobligated Allocations</t>
  </si>
  <si>
    <t>Unobligated FY 2017 5339(b) Bus competition allocations lapse on September 30, 2021</t>
  </si>
  <si>
    <t xml:space="preserve">Alabama A&amp;M University </t>
  </si>
  <si>
    <t>D2018-BUSC-133</t>
  </si>
  <si>
    <t>City of Fresno</t>
  </si>
  <si>
    <t>D2018-BUSC-136</t>
  </si>
  <si>
    <t>D2018-BUSC-142</t>
  </si>
  <si>
    <t>State of California Department of Transportation</t>
  </si>
  <si>
    <t>D2018-BUSC-147</t>
  </si>
  <si>
    <t>D2018-BUSC-158</t>
  </si>
  <si>
    <t>City of Dubuque</t>
  </si>
  <si>
    <t>D2018-BUSC-161</t>
  </si>
  <si>
    <t xml:space="preserve">Nez Perce Tribe </t>
  </si>
  <si>
    <t>D2018-BUSC-164</t>
  </si>
  <si>
    <t>Bloomington-Normal Public Transportation System</t>
  </si>
  <si>
    <t>D2018-BUSC-165</t>
  </si>
  <si>
    <t>Illinois Department of Transportation</t>
  </si>
  <si>
    <t>D2018-BUSC-167</t>
  </si>
  <si>
    <t xml:space="preserve">The Illinois Department of Transportation will receive funding for the Galesburg/Macomb Fixed Route Bus Replacement and Quincy Bus Facility Rehabilitation Projects. </t>
  </si>
  <si>
    <t>D2018-BUSC-175</t>
  </si>
  <si>
    <t>D2018-BUSC-179</t>
  </si>
  <si>
    <t>D2018-BUSC-181</t>
  </si>
  <si>
    <t>D2018-BUSC-188</t>
  </si>
  <si>
    <t>North Dakota Department of Transportation</t>
  </si>
  <si>
    <t>D2018-BUSC-191</t>
  </si>
  <si>
    <t>D2018-BUSC-197</t>
  </si>
  <si>
    <t>Oregon Department of Transportation</t>
  </si>
  <si>
    <t>D2018-BUSC-206</t>
  </si>
  <si>
    <t xml:space="preserve">The Oregon Department of Transportation on behalf of Yamhill County Transit will receive funding to replace buses.  </t>
  </si>
  <si>
    <t>D2018-BUSC-207</t>
  </si>
  <si>
    <t xml:space="preserve">The Oregon Department of Transportation on behalf of Benton County will receive funding to purchase new ADA buses.  </t>
  </si>
  <si>
    <t>D2018-BUSC-208</t>
  </si>
  <si>
    <t xml:space="preserve">The Oregon Department of Transportation on behalf of Canby Area Transit will receive funding to replace buses.  </t>
  </si>
  <si>
    <t>D2018-BUSC-209</t>
  </si>
  <si>
    <t xml:space="preserve">The Oregon Department of Transportation on behalf of Curry County will receive funding to purchase a bus and a van.  </t>
  </si>
  <si>
    <t>D2018-BUSC-210</t>
  </si>
  <si>
    <t xml:space="preserve">The Oregon Department of Transportation on behalf of Mid-Columbia Economic Development District (MCEDD) will receive funding to purchase a bus. </t>
  </si>
  <si>
    <t>D2018-BUSC-211</t>
  </si>
  <si>
    <t>Greenville Transit Authority</t>
  </si>
  <si>
    <t>D2018-BUSC-213</t>
  </si>
  <si>
    <t>Oglala Sioux Tribe</t>
  </si>
  <si>
    <t>D2018-BUSC-214</t>
  </si>
  <si>
    <t>SD Department Of Transportation</t>
  </si>
  <si>
    <t>D2018-BUSC-215</t>
  </si>
  <si>
    <t>VIA Metropolitan Transit</t>
  </si>
  <si>
    <t>D2018-BUSC-223</t>
  </si>
  <si>
    <t>Sauk-Suiattle Indian Tribe</t>
  </si>
  <si>
    <t>D2018-BUSC-228</t>
  </si>
  <si>
    <t>Washington State Department of Transportation</t>
  </si>
  <si>
    <t>Kalispel Indian Community of the Kalispel Reservation</t>
  </si>
  <si>
    <t>D2018-BUSC-230</t>
  </si>
  <si>
    <t>Purchase electric buses, construct a bus storage facility, purchase and install bus shelters, and acquire ITS.</t>
  </si>
  <si>
    <t>Rehabilitate the Fresno Area Express fixed route maintenance and operations facility.</t>
  </si>
  <si>
    <t xml:space="preserve">Replace diesel buses with CNG buses in Los Angeles County. </t>
  </si>
  <si>
    <t>Replace and expand vehicles for accessible transportation services.</t>
  </si>
  <si>
    <t>Expand the New Castle County Bus Facility.</t>
  </si>
  <si>
    <t xml:space="preserve">Purchase ADA vehicles and install a new farebox system. </t>
  </si>
  <si>
    <t xml:space="preserve">Purchase new buses and install new bus bay doors on their facility.  </t>
  </si>
  <si>
    <t xml:space="preserve">Purchase battery electric replacement buses.  </t>
  </si>
  <si>
    <t xml:space="preserve">Replace buses operating on the city's fixed route.  </t>
  </si>
  <si>
    <t>Rehabilitate the Coolidge Terminal and Maintenance Facility.</t>
  </si>
  <si>
    <t>Replacement and expansion vehicles for three small urban transit agencies.</t>
  </si>
  <si>
    <t xml:space="preserve">Purchase new ADA vehicles and bus shelters.   </t>
  </si>
  <si>
    <t xml:space="preserve">Replace rural transit vehicles throughout the State.  </t>
  </si>
  <si>
    <t xml:space="preserve">Purchase new buses and rehabilitate existing buses. </t>
  </si>
  <si>
    <t xml:space="preserve">Funding for a new transit facility. </t>
  </si>
  <si>
    <t>Funding to purchase accessible transit vehicles equipped with ITS technology.</t>
  </si>
  <si>
    <t>Funding for the Pennsylvania Fixed Route Intelligent Transportation System (FRITS) Project.</t>
  </si>
  <si>
    <t>Funding for the Highmore Transit Facility.</t>
  </si>
  <si>
    <t>Funding for their paratransit operating and maintenance facility.</t>
  </si>
  <si>
    <t xml:space="preserve">Purchase new buses and bus shelters.  </t>
  </si>
  <si>
    <t xml:space="preserve">Purchase an expansion bus.  </t>
  </si>
  <si>
    <t>Unobligated FY 2018 5339(b) Bus competition allocations lapse on September 30, 2021</t>
  </si>
  <si>
    <t>Total FY 2018 Unobligated Allocations….</t>
  </si>
  <si>
    <t>FY 2018 Unobligated Allocations</t>
  </si>
  <si>
    <t>D2018-BUSC-010 </t>
  </si>
  <si>
    <t>D2018-BUSC-014</t>
  </si>
  <si>
    <t>D2018-BUSC-015</t>
  </si>
  <si>
    <t>D2018-BUSC-018</t>
  </si>
  <si>
    <t>D2018-BUSC-021</t>
  </si>
  <si>
    <t>D2018-BUSC-024</t>
  </si>
  <si>
    <t>D2018-BUSC-034</t>
  </si>
  <si>
    <t>D2018-BUSC-036</t>
  </si>
  <si>
    <t>D2018-BUSC-042</t>
  </si>
  <si>
    <t>D2018-BUSC-055</t>
  </si>
  <si>
    <t>D2018-BUSC-058</t>
  </si>
  <si>
    <t>D2018-BUSC-059</t>
  </si>
  <si>
    <t>D2018-BUSC-065</t>
  </si>
  <si>
    <t>D2018-BUSC-069</t>
  </si>
  <si>
    <t>D2018-BUSC-073</t>
  </si>
  <si>
    <t>D2018-BUSC-074</t>
  </si>
  <si>
    <t>D2018-BUSC-078</t>
  </si>
  <si>
    <t>D2018-BUSC-082</t>
  </si>
  <si>
    <t>D2018-BUSC-095</t>
  </si>
  <si>
    <t>D2018-BUSC-096</t>
  </si>
  <si>
    <t>D2018-BUSC-097</t>
  </si>
  <si>
    <t>D2018-BUSC-102</t>
  </si>
  <si>
    <t>D2018-BUSC-103</t>
  </si>
  <si>
    <t>D2018-BUSC-113</t>
  </si>
  <si>
    <t>D2018-BUSC-124</t>
  </si>
  <si>
    <t>D2018-BUSC-130 ($4,491,510) D2018-BUSC-131 ($8,490)</t>
  </si>
  <si>
    <t>Spokane Transit Authority</t>
  </si>
  <si>
    <t>Kenaitze Indian Tribe (IRA)</t>
  </si>
  <si>
    <t>D2020-BUSC-002</t>
  </si>
  <si>
    <t>AZ</t>
  </si>
  <si>
    <t>Northern Arizona Intergovernmental Public Transportation Authority</t>
  </si>
  <si>
    <t>D2020-BUSC-005</t>
  </si>
  <si>
    <t>California Department of Transportation on behalf of Full Access and Coordinated Transportation, Inc (FACT)</t>
  </si>
  <si>
    <t>D2020-BUSC-007</t>
  </si>
  <si>
    <t>California Department of Transportation on behalf of Redwood Coast Transit Authority (RCTA)</t>
  </si>
  <si>
    <t>D2020-BUSC-008</t>
  </si>
  <si>
    <t>California Department of Transportation on behalf of Tehama County Transit Agency Board</t>
  </si>
  <si>
    <t>D2020-BUSC-009</t>
  </si>
  <si>
    <t>California Department of Transportation on behalf of Yosemite Area Regional Transportation System</t>
  </si>
  <si>
    <t>D2020-BUSC-010</t>
  </si>
  <si>
    <t>Fresno Council of Governments (Fresno County Rural Transit Agency)</t>
  </si>
  <si>
    <t>D2020-BUSC-011</t>
  </si>
  <si>
    <t>Solano County Transit</t>
  </si>
  <si>
    <t>D2020-BUSC-013</t>
  </si>
  <si>
    <t>Transit Joint Powers Authority for Merced County (The Bus)</t>
  </si>
  <si>
    <t>D2020-BUSC-014</t>
  </si>
  <si>
    <t>City of Colorado Springs (Mountain Metropolitan Transit)</t>
  </si>
  <si>
    <t>D2020-BUSC-015</t>
  </si>
  <si>
    <t>Colorado Department of Transportation (Winter Park Lift)</t>
  </si>
  <si>
    <t>D2020-BUSC-020</t>
  </si>
  <si>
    <t>DC</t>
  </si>
  <si>
    <t>Broward County Transit</t>
  </si>
  <si>
    <t>D2020-BUSC-022</t>
  </si>
  <si>
    <t>Hillsborough Area Regional Transit Authority (HART)</t>
  </si>
  <si>
    <t>D2020-BUSC-023</t>
  </si>
  <si>
    <t>State of Hawaii Department of Transportation</t>
  </si>
  <si>
    <t>D2020-BUSC-025</t>
  </si>
  <si>
    <t>Des Moines Area Regional Transit Authority (DART)</t>
  </si>
  <si>
    <t>D2020-BUSC-026</t>
  </si>
  <si>
    <t>Iowa Department of Transportation</t>
  </si>
  <si>
    <t>Bloomington-Normal Public Transit System (DBA Connect Transit)</t>
  </si>
  <si>
    <t>D2020-BUSC-029</t>
  </si>
  <si>
    <t>Champaign-Urbana Mass Transit District</t>
  </si>
  <si>
    <t>D2020-BUSC-030</t>
  </si>
  <si>
    <t>D2020-BUSC-031</t>
  </si>
  <si>
    <t>IN</t>
  </si>
  <si>
    <t>Bloomington Public Transportation Corporation (Bloomington Transit)</t>
  </si>
  <si>
    <t>D2020-BUSC-032</t>
  </si>
  <si>
    <t>KS</t>
  </si>
  <si>
    <t>City of Wichita</t>
  </si>
  <si>
    <t>D2020-BUSC-033</t>
  </si>
  <si>
    <t>KY</t>
  </si>
  <si>
    <t>LA</t>
  </si>
  <si>
    <t>Montachusett Regional Transit Authority</t>
  </si>
  <si>
    <t>MD</t>
  </si>
  <si>
    <t>Baltimore County, Maryland</t>
  </si>
  <si>
    <t>D2020-BUSC-038</t>
  </si>
  <si>
    <t>Maryland Transit Administration (MTA) on behalf of Delmarva Community Services</t>
  </si>
  <si>
    <t>D2020-BUSC-039</t>
  </si>
  <si>
    <t>Delmarva Community Services will receive funding to purchase new vehicles and support infrastructure. This project will improve safety, state of good repair and enhance mobility for riders in Kent, Caroline, Talbot and Dorchester Counties</t>
  </si>
  <si>
    <t>Maryland Transit Administration (MTA) on behalf of St. Mary's Transit System</t>
  </si>
  <si>
    <t>D2020-BUSC-040</t>
  </si>
  <si>
    <t>Maryland Transit Administration (MTA) on behalf of Tri-County Council for the Lower Eastern Shore of Maryland (Shore Transit)</t>
  </si>
  <si>
    <t>D2020-BUSC-041</t>
  </si>
  <si>
    <t>D2020-BUSC-043</t>
  </si>
  <si>
    <t>Maine Department of Transportation</t>
  </si>
  <si>
    <t>MN</t>
  </si>
  <si>
    <t>Red Lake Band of Chippewa Indians</t>
  </si>
  <si>
    <t>D2020-BUSC-047</t>
  </si>
  <si>
    <t>MO</t>
  </si>
  <si>
    <t>Bi-State Development Agency</t>
  </si>
  <si>
    <t>D2020-BUSC-048</t>
  </si>
  <si>
    <t>Missouri Department of Transportation</t>
  </si>
  <si>
    <t>D2020-BUSC-049</t>
  </si>
  <si>
    <t>MS</t>
  </si>
  <si>
    <t>Coast Transit Authority</t>
  </si>
  <si>
    <t>D2020-BUSC-050</t>
  </si>
  <si>
    <t>City of Billings Metropolitan Transit System</t>
  </si>
  <si>
    <t>D2020-BUSC-052</t>
  </si>
  <si>
    <t>City of Salisbury</t>
  </si>
  <si>
    <t>D2020-BUSC-054</t>
  </si>
  <si>
    <t>North Carolina Department of Transportation</t>
  </si>
  <si>
    <t>D2020-BUSC-055</t>
  </si>
  <si>
    <t>New Jersey Transit</t>
  </si>
  <si>
    <t>D2020-BUSC-058</t>
  </si>
  <si>
    <t>New Mexico Department of Transportation</t>
  </si>
  <si>
    <t>D2020-BUSC-059</t>
  </si>
  <si>
    <t>Rio Metro Regional Transit District (RMRTD)</t>
  </si>
  <si>
    <t>D2020-BUSC-060</t>
  </si>
  <si>
    <t>Carson Area Metropolitan Planning Organization (CAMPO)</t>
  </si>
  <si>
    <t>D2020-BUSC-061</t>
  </si>
  <si>
    <t>New York City Department of Transportation</t>
  </si>
  <si>
    <t>D2020-BUSC-065</t>
  </si>
  <si>
    <t>Greater Dayton Regional Transit Authority</t>
  </si>
  <si>
    <t>Choctaw Nation of Oklahoma</t>
  </si>
  <si>
    <t>D2020-BUSC-069</t>
  </si>
  <si>
    <t>Oklahoma Department of Transportation (ODOT)</t>
  </si>
  <si>
    <t>D2020-BUSC-070</t>
  </si>
  <si>
    <t>D2020-BUSC-071</t>
  </si>
  <si>
    <t>Oregon Department of Transportation (City of Woodburn)</t>
  </si>
  <si>
    <t>D2020-BUSC-072</t>
  </si>
  <si>
    <t>Oregon Department of Transportation (Mid-Columbia Economic Development District)</t>
  </si>
  <si>
    <t>D2020-BUSC-073</t>
  </si>
  <si>
    <t>Oregon Department of Transportation (Yamhill County Transit)</t>
  </si>
  <si>
    <t>D2020-BUSC-074</t>
  </si>
  <si>
    <t>D2020-BUSC-075</t>
  </si>
  <si>
    <t>Salem Area Mass Transit District</t>
  </si>
  <si>
    <t>D2020-BUSC-076</t>
  </si>
  <si>
    <t>Erie Metropolitan Transit Authority</t>
  </si>
  <si>
    <t>D2020-BUSC-077</t>
  </si>
  <si>
    <t>Southeastern Pennsylvania Transportation Authority (SEPTA)</t>
  </si>
  <si>
    <t>D2020-BUSC-078</t>
  </si>
  <si>
    <t>RI</t>
  </si>
  <si>
    <t>Rhode Island Public Transit Authority</t>
  </si>
  <si>
    <t>D2020-BUSC-079</t>
  </si>
  <si>
    <t>Greenville Transit Authority (Greenlink)</t>
  </si>
  <si>
    <t>D2020-BUSC-081</t>
  </si>
  <si>
    <t>Tennessee Department of Transportation, Division of Multimodal Transportation Resources</t>
  </si>
  <si>
    <t>D2020-BUSC-083</t>
  </si>
  <si>
    <t>Corpus Christi Regional Transportation Authority</t>
  </si>
  <si>
    <t>D2020-BUSC-084</t>
  </si>
  <si>
    <t>Texas Department of Transportation</t>
  </si>
  <si>
    <t>UT</t>
  </si>
  <si>
    <t>Utah Department of Transportation (Park City Transit)</t>
  </si>
  <si>
    <t>D2020-BUSC-086</t>
  </si>
  <si>
    <t>Utah Transit Authority (UTA)</t>
  </si>
  <si>
    <t>D2020-BUSC-087</t>
  </si>
  <si>
    <t>City of Longview</t>
  </si>
  <si>
    <t>D2020-BUSC-088</t>
  </si>
  <si>
    <t>D2020-BUSC-089</t>
  </si>
  <si>
    <t>City of Madison</t>
  </si>
  <si>
    <t>Eastern Panhandle Transit Authority (EPTA)</t>
  </si>
  <si>
    <t>D2020-BUSC-094/D2020-BUSC-095</t>
  </si>
  <si>
    <t>FY 2019 Unobligated Allocations</t>
  </si>
  <si>
    <t>FY 2020 Unobligated Allocations</t>
  </si>
  <si>
    <t>Fairbanks North Star Borough</t>
  </si>
  <si>
    <t>D2020-BUSC-096</t>
  </si>
  <si>
    <t>Transit Facility Phase 2</t>
  </si>
  <si>
    <t>Ketchikan Indian Community (KIC)</t>
  </si>
  <si>
    <t>D2020-BUSC-097</t>
  </si>
  <si>
    <t>Vehicle Procurement</t>
  </si>
  <si>
    <t>City of Huntsville, Alabama</t>
  </si>
  <si>
    <t>D2020-BUSC-098</t>
  </si>
  <si>
    <t>Multimodal Transfer Station Construction and Operating Facility Re-design and Renovation</t>
  </si>
  <si>
    <t>City of Phoenix Public Transit Department</t>
  </si>
  <si>
    <t>D2020-BUSC-099</t>
  </si>
  <si>
    <t>Bus Replacement</t>
  </si>
  <si>
    <t>California Department of Transportation on behalf of Kern Regional Transit</t>
  </si>
  <si>
    <t>D2020-BUSC-100</t>
  </si>
  <si>
    <t>Construction of Kern Transit Bus Maintenance Facility</t>
  </si>
  <si>
    <t>D2020-BUSC-101</t>
  </si>
  <si>
    <t>Solano County Transit Electrical Infrastructure for Charging All-Electric Buses</t>
  </si>
  <si>
    <t>D2020-BUSC-102</t>
  </si>
  <si>
    <t>Purchase electric buses and associated charging equipment</t>
  </si>
  <si>
    <t>City of Davis</t>
  </si>
  <si>
    <t>D2020-BUSC-103</t>
  </si>
  <si>
    <t>Bus Replacement Program—Battery Electric Buses</t>
  </si>
  <si>
    <t>Monterey-Salinas Transit</t>
  </si>
  <si>
    <t>D2020-BUSC-104</t>
  </si>
  <si>
    <t>Transit System Improvement Project of Monterey County</t>
  </si>
  <si>
    <t>Colorado Department of Transportation on behalf of Roaring Fork Transportation Authority</t>
  </si>
  <si>
    <t>D2020-BUSC-105</t>
  </si>
  <si>
    <t>Roaring Fork Transportation Authority Regional Transit Center Renovation and Expansion</t>
  </si>
  <si>
    <t>Colorado Department of Transportation on behalf of Durango Transit</t>
  </si>
  <si>
    <t>D2020-BUSC-106</t>
  </si>
  <si>
    <t>Durango Transit Replacement Vehicles</t>
  </si>
  <si>
    <t>Colorado Department of Transportation on behalf of ECO Transit</t>
  </si>
  <si>
    <t>D2020-BUSC-107</t>
  </si>
  <si>
    <t>ECO Transit Bus Replacement Project</t>
  </si>
  <si>
    <t>Colorado Department of Transportation on behalf of Estes Park</t>
  </si>
  <si>
    <t>D2020-BUSC-108</t>
  </si>
  <si>
    <t>Electric Trolley Facility and Electric Trolley Charger for Estes Park</t>
  </si>
  <si>
    <t>Colorado Department of Transportation on behalf of Archuleta County</t>
  </si>
  <si>
    <t>D2020-BUSC-109</t>
  </si>
  <si>
    <t>Archuleta County Bus Center and Bus Purchase</t>
  </si>
  <si>
    <t>Connecticut Department of Transportation</t>
  </si>
  <si>
    <t>D2020-BUSC-110</t>
  </si>
  <si>
    <t>CTtransit Stamford Facility Upgrades to Deploy Battery Electric Buses (BEB)</t>
  </si>
  <si>
    <t>District Department of Transportation</t>
  </si>
  <si>
    <t>D2020-BUSC-111</t>
  </si>
  <si>
    <t>DC Circulator South Capitol Street Facility Modernization and Expansion Initiative</t>
  </si>
  <si>
    <t>D2020-BUSC-112</t>
  </si>
  <si>
    <t>Dover Operations Solar Power</t>
  </si>
  <si>
    <t>Collier, County of</t>
  </si>
  <si>
    <t>D2020-BUSC-113</t>
  </si>
  <si>
    <t>Collier Area Transit Maintenance Facility Enhancement and Bus Replacement</t>
  </si>
  <si>
    <t>Hillsborough Transit Authority</t>
  </si>
  <si>
    <t>D2020-BUSC-114</t>
  </si>
  <si>
    <t>Electric Buses and Infrastructure</t>
  </si>
  <si>
    <t>Pinellas Suncoast Transit Authority</t>
  </si>
  <si>
    <t>D2020-BUSC-115</t>
  </si>
  <si>
    <t>Electric Bus Expansion</t>
  </si>
  <si>
    <t>Central Florida Regional Transportation Authority, dba LYNX</t>
  </si>
  <si>
    <t>D2020-BUSC-116</t>
  </si>
  <si>
    <t>Battery Electric Bus Replacements</t>
  </si>
  <si>
    <t>Jacksonville Transportation Authority</t>
  </si>
  <si>
    <t>D2020-BUSC-117</t>
  </si>
  <si>
    <t>Replacing, Rehabilitating and Overhauling JTA's Facilities and Buses</t>
  </si>
  <si>
    <t>D2020-BUSC-118</t>
  </si>
  <si>
    <t>Clayton County Multipurpose Operations and Maintenance Facility</t>
  </si>
  <si>
    <t>GU</t>
  </si>
  <si>
    <t>Guam Regional Transit Authority</t>
  </si>
  <si>
    <t>D2020-BUSC-119</t>
  </si>
  <si>
    <t>Guam Regional Transit Authority's (GRTA) purchase of Electric Buses, Electric Cars, Charging Stations and new Park and Ride Facility Phase1</t>
  </si>
  <si>
    <t>D2020-BUSC-120</t>
  </si>
  <si>
    <t>Purchase Hybrid Buses for Hawaii, Kauai, and Maui</t>
  </si>
  <si>
    <t>D2020-BUSC-121</t>
  </si>
  <si>
    <t>Iowa Bus Replacement Project</t>
  </si>
  <si>
    <t>D2020-BUSC-122</t>
  </si>
  <si>
    <t>Fleet Replacement, Improvements and New Facility Amenities</t>
  </si>
  <si>
    <t>Valley Regional Transit</t>
  </si>
  <si>
    <t>D2020-BUSC-123</t>
  </si>
  <si>
    <t>Compressed Natural Gas Fueling Island System Renovation and Parking Lot Rehabilitation and Expansion</t>
  </si>
  <si>
    <t>D2020-BUSC-124</t>
  </si>
  <si>
    <t>Downtown Bloomington Transportation Center</t>
  </si>
  <si>
    <t>Pace Suburban Bus Division of the Regional Transportation Authority</t>
  </si>
  <si>
    <t>D2020-BUSC-125</t>
  </si>
  <si>
    <t>Lease of Bus Facility Supporting I-90 Service Expansion</t>
  </si>
  <si>
    <t>D2020-BUSC-126</t>
  </si>
  <si>
    <t>Construction of a New Facility and Rehabilitation of Existing Maintenance &amp; Operations Building</t>
  </si>
  <si>
    <t>Bloomington Public Transportation Corporation</t>
  </si>
  <si>
    <t>D2020-BUSC-127</t>
  </si>
  <si>
    <t>Bus Replacement, Fleet Transition to Low-No Emission Vehicles</t>
  </si>
  <si>
    <t>Greater Lafayette Public Transportation Corporation</t>
  </si>
  <si>
    <t>D2020-BUSC-128</t>
  </si>
  <si>
    <t>Compressed Natural Gas Fueling Station Expansion Project</t>
  </si>
  <si>
    <t>Topeka Metropolitan Transit Authority</t>
  </si>
  <si>
    <t>D2020-BUSC-129</t>
  </si>
  <si>
    <t>Bus System Reliability and Resiliency Improvements</t>
  </si>
  <si>
    <t>Transit Authority of Central Kentucky</t>
  </si>
  <si>
    <t>D2020-BUSC-131</t>
  </si>
  <si>
    <t>TACK Fleet Replacement</t>
  </si>
  <si>
    <t>New Orleans Regional Transit Authority</t>
  </si>
  <si>
    <t>D2020-BUSC-132</t>
  </si>
  <si>
    <t>D2020-BUSC-133</t>
  </si>
  <si>
    <t>Procure Innovative Automated Fare Collection System</t>
  </si>
  <si>
    <t>Lowell Regional Transit Authority</t>
  </si>
  <si>
    <t>D2020-BUSC-134</t>
  </si>
  <si>
    <t>Bus and Lift Replacements</t>
  </si>
  <si>
    <t>Worcester Regional Transit Authority</t>
  </si>
  <si>
    <t>D2020-BUSC-135</t>
  </si>
  <si>
    <t>Account-Based Mobile Fare Payment System</t>
  </si>
  <si>
    <t>Pioneer Valley Transit Authority</t>
  </si>
  <si>
    <t>D2020-BUSC-136</t>
  </si>
  <si>
    <t>New Bus Wash Systems for PVTA Bus Maintenance Garages in Northampton and at UMass Amherst</t>
  </si>
  <si>
    <t>Berkshire Regional Transit Authority</t>
  </si>
  <si>
    <t>D2020-BUSC-137</t>
  </si>
  <si>
    <t>MDOT Maryland Transit Administration on behalf of The County Commissioners of Carroll County</t>
  </si>
  <si>
    <t>D2020-BUSC-138</t>
  </si>
  <si>
    <t>Carroll County, MD Light Duty Bus Replacement</t>
  </si>
  <si>
    <t>MDOT Maryland Transit Administration on behalf of Harford County Maryland</t>
  </si>
  <si>
    <t>D2020-BUSC-139</t>
  </si>
  <si>
    <t>CNG Bus Procurement</t>
  </si>
  <si>
    <t>MDOT Maryland Transit Administration on behalf of Howard County, Maryland</t>
  </si>
  <si>
    <t>D2020-BUSC-140</t>
  </si>
  <si>
    <t>Replacement Buses and Automated Bus Stop Announcements</t>
  </si>
  <si>
    <t>Greater Portland Transit District</t>
  </si>
  <si>
    <t>D2020-BUSC-141</t>
  </si>
  <si>
    <t>Bus Replacement Project</t>
  </si>
  <si>
    <t>D2020-BUSC-142</t>
  </si>
  <si>
    <t>Acadia Gateway Center Phase 2 Completion</t>
  </si>
  <si>
    <t>D2020-BUSC-143</t>
  </si>
  <si>
    <t>Bus Stops and Shelters</t>
  </si>
  <si>
    <t>D2020-BUSC-144</t>
  </si>
  <si>
    <t>Bus facility rehabilitation and expansion for rural transit agencies</t>
  </si>
  <si>
    <t>D2020-BUSC-145</t>
  </si>
  <si>
    <t>Vehicle replacements and expansions for rural public transit agencies</t>
  </si>
  <si>
    <t>D2020-BUSC-146</t>
  </si>
  <si>
    <t>New construction of a Bay Area Transportation Authority headquarters facility and transfer station</t>
  </si>
  <si>
    <t>Battle Creek, City of Battle Creek Transit</t>
  </si>
  <si>
    <t>D2020-BUSC-147</t>
  </si>
  <si>
    <t>Capital Area Transportation Authority</t>
  </si>
  <si>
    <t>D2020-BUSC-148</t>
  </si>
  <si>
    <t>Rehabilitation and Repairs to Downtown Bus Terminal Building</t>
  </si>
  <si>
    <t>Minnesota State Department of Transportation</t>
  </si>
  <si>
    <t>D2020-BUSC-149</t>
  </si>
  <si>
    <t>Rural Transit Bus Replacement Project</t>
  </si>
  <si>
    <t>Metropolitan Council/Metro Transit on behalf of Minnesota Valley Transit Authority</t>
  </si>
  <si>
    <t>D2020-BUSC-150</t>
  </si>
  <si>
    <t>Burnsville Bus Garage Modernization</t>
  </si>
  <si>
    <t>Kansas City Area Transportation Authority</t>
  </si>
  <si>
    <t>D2020-BUSC-151</t>
  </si>
  <si>
    <t>Operations Center Improvements</t>
  </si>
  <si>
    <t>City of Hattiesburg</t>
  </si>
  <si>
    <t>D2020-BUSC-152</t>
  </si>
  <si>
    <t>Hub City Transit Bus Stop Improvements</t>
  </si>
  <si>
    <t>Montana Department of Transportation on behalf of Opportunity Link, Inc</t>
  </si>
  <si>
    <t>D2020-BUSC-153</t>
  </si>
  <si>
    <t>Town of Chapel Hill</t>
  </si>
  <si>
    <t>D2020-BUSC-154</t>
  </si>
  <si>
    <t>City of Asheville</t>
  </si>
  <si>
    <t>D2020-BUSC-155</t>
  </si>
  <si>
    <t>Bus Stop Enhancement and Improvement Project</t>
  </si>
  <si>
    <t>City of Fayetteville</t>
  </si>
  <si>
    <t>D2020-BUSC-156</t>
  </si>
  <si>
    <t>D2020-BUSC-157</t>
  </si>
  <si>
    <t>Statewide Bus Purchases</t>
  </si>
  <si>
    <t>The Transit Authority of the City of Omaha</t>
  </si>
  <si>
    <t>D2020-BUSC-158</t>
  </si>
  <si>
    <t>Bus Procurement</t>
  </si>
  <si>
    <t>City of Nashua</t>
  </si>
  <si>
    <t>D2020-BUSC-159</t>
  </si>
  <si>
    <t>Safety, Security and Passenger Technology Enhancements</t>
  </si>
  <si>
    <t>New Jersey Transit Corporation</t>
  </si>
  <si>
    <t>D2020-BUSC-160</t>
  </si>
  <si>
    <t>Wayne Bus Garage Modernization</t>
  </si>
  <si>
    <t>Ohkay Owingeh</t>
  </si>
  <si>
    <t>D2020-BUSC-161</t>
  </si>
  <si>
    <t>PoPay Messenger Transit Service Facility</t>
  </si>
  <si>
    <t>Regional Transportation Commission of Washoe County</t>
  </si>
  <si>
    <t>D2020-BUSC-162</t>
  </si>
  <si>
    <t>Hybrid Electric Replacement Buses</t>
  </si>
  <si>
    <t>D2020-BUSC-163</t>
  </si>
  <si>
    <t>South Bronx Bx6 Select Bus Service</t>
  </si>
  <si>
    <t>County of Suffolk</t>
  </si>
  <si>
    <t>D2020-BUSC-164</t>
  </si>
  <si>
    <t>Battery Electric Transit Bus Purchase</t>
  </si>
  <si>
    <t>D2020-BUSC-165</t>
  </si>
  <si>
    <t>D2020-BUSC-166</t>
  </si>
  <si>
    <t>Chestnut Street Multimodal Station and Shared Services Facility</t>
  </si>
  <si>
    <t>Portage Area Regional Transportation Authority</t>
  </si>
  <si>
    <t>D2020-BUSC-167</t>
  </si>
  <si>
    <t>CNG Bus Replacement</t>
  </si>
  <si>
    <t>D2020-BUSC-168</t>
  </si>
  <si>
    <t>Rural Transportation Operations and Maintenance Facility—Phase 2 &amp; 3</t>
  </si>
  <si>
    <t>D2020-BUSC-169</t>
  </si>
  <si>
    <t>Ki Bois Area Transit System—Oklahoma's Rural and Tribal Connection</t>
  </si>
  <si>
    <t>Metropolitan Tulsa Transit Authority</t>
  </si>
  <si>
    <t>D2020-BUSC-170</t>
  </si>
  <si>
    <t>Bus Replacement and Service Modernization</t>
  </si>
  <si>
    <t>D2020-BUSC-171</t>
  </si>
  <si>
    <t>Lane Transit District</t>
  </si>
  <si>
    <t>D2020-BUSC-172</t>
  </si>
  <si>
    <t>Electric Bus Procurement</t>
  </si>
  <si>
    <t>City of Hazleton</t>
  </si>
  <si>
    <t>D2020-BUSC-173</t>
  </si>
  <si>
    <t>Bus Maintenance and Storage Facility</t>
  </si>
  <si>
    <t>D2020-BUSC-174</t>
  </si>
  <si>
    <t>Municipio de Carolina</t>
  </si>
  <si>
    <t>D2020-BUSC-175</t>
  </si>
  <si>
    <t>D2020-BUSC-176</t>
  </si>
  <si>
    <t>RIPTA Bus Procurement Program</t>
  </si>
  <si>
    <t>Berkeley Charleston Dorchester Council of Governments</t>
  </si>
  <si>
    <t>D2020-BUSC-177</t>
  </si>
  <si>
    <t>Hospitality on Peninsula (HOP) Park &amp; Ride Lot and Multimodal Transit Hub</t>
  </si>
  <si>
    <t>South Dakota Department of Transportation</t>
  </si>
  <si>
    <t>D2020-BUSC-178</t>
  </si>
  <si>
    <t>Rural Transit Vehicles Procurement</t>
  </si>
  <si>
    <t>D2020-BUSC-179</t>
  </si>
  <si>
    <t>Rural Transit Facility Development Project</t>
  </si>
  <si>
    <t>Metropolitan Transit Authority of Harris County</t>
  </si>
  <si>
    <t>D2020-BUSC-180</t>
  </si>
  <si>
    <t>Fare Collection System</t>
  </si>
  <si>
    <t>City of Conroe</t>
  </si>
  <si>
    <t>D2020-BUSC-181</t>
  </si>
  <si>
    <t>Conroe Connection Transit Bus Expansion and Replacement</t>
  </si>
  <si>
    <t>Cache Valley Transit District</t>
  </si>
  <si>
    <t>D2020-BUSC-182</t>
  </si>
  <si>
    <t>Cache Valley Transit District Bus Storage and Maintenance Facility</t>
  </si>
  <si>
    <t>D2020-BUSC-183</t>
  </si>
  <si>
    <t>Statewide Small Bus and Sprinter Replacement Project</t>
  </si>
  <si>
    <t>D2020-BUSC-184</t>
  </si>
  <si>
    <t>Rural Buses and Bus Facilities</t>
  </si>
  <si>
    <t>D2020-BUSC-185/D2020-BUSC-186/D2020-BUSC-187</t>
  </si>
  <si>
    <t>Maintenance Facility Renovation, Expansion, and Modernization Project</t>
  </si>
  <si>
    <t>D2020-BUSC-188</t>
  </si>
  <si>
    <t>Double Decker Bus Procurement</t>
  </si>
  <si>
    <t>Central Puget Sound Regional Transit Authority (Sound Transit)</t>
  </si>
  <si>
    <t>D2020-BUSC-189</t>
  </si>
  <si>
    <t>King County Metro Transit</t>
  </si>
  <si>
    <t>D2020-BUSC-190</t>
  </si>
  <si>
    <t>HVAC Systems Replacement</t>
  </si>
  <si>
    <t>D2020-BUSC-191</t>
  </si>
  <si>
    <t>Articulated Bus Procurement</t>
  </si>
  <si>
    <t>Milwaukee County</t>
  </si>
  <si>
    <t>D2020-BUSC-192</t>
  </si>
  <si>
    <t>Fleet Maintenance Facility Roof Replacement</t>
  </si>
  <si>
    <t>WY</t>
  </si>
  <si>
    <t>Wyoming Department of Transportation on behalf of the University of Wyoming</t>
  </si>
  <si>
    <t>D2020-BUSC-193</t>
  </si>
  <si>
    <t>Transit Maintenance and Storage Facility</t>
  </si>
  <si>
    <t>Total FY 2019 Unobligated Allocations….</t>
  </si>
  <si>
    <t>Unobligated FY 2019 5339(b) Bus competition allocations lapse on September 30, 2023</t>
  </si>
  <si>
    <t>Total FY 2020 Unobligated Allocations….</t>
  </si>
  <si>
    <t>Unobligated FY 2020 5339(b) Bus competition allocations lapse on September 30, 2023</t>
  </si>
  <si>
    <t>Grand Total of FY 2017, FY 2018, FY 2019 and FY2020 Unobligated Allocations….</t>
  </si>
  <si>
    <t>Maintenance Facility</t>
  </si>
  <si>
    <t xml:space="preserve">Bus yard expansion and install its own propane fueling station to support increased transit service. </t>
  </si>
  <si>
    <t>New low-floor biodiesel buses.</t>
  </si>
  <si>
    <t>Improve more than 100 bus stops.</t>
  </si>
  <si>
    <t xml:space="preserve">The Utah Department of Transportation will receive funding on behalf of Park City Transit to upgrade bus communications technology. </t>
  </si>
  <si>
    <t xml:space="preserve">Rehabilitate and build bus transfer stations and reconstruct a bus maintenance facility parking lot. </t>
  </si>
  <si>
    <t xml:space="preserve">The Tennessee DOT Division of Multimodal Transportation Resources will receive funding on behalf of rural and urban transit agencies to purchase new vehicles and specialized vehicles to replace older vehicles that have exceeded their useful life. </t>
  </si>
  <si>
    <t>Purchase new buses.</t>
  </si>
  <si>
    <t>The Rhode Island Public Transit Authority (RIPTA) will receive funding to construct two mobility hubs with improved rider amenities at the University of Rhode Island and the Community College of Rhode Island.</t>
  </si>
  <si>
    <t>Bus replacement</t>
  </si>
  <si>
    <t xml:space="preserve">Construct new bus stations to extend its Roosevelt Boulevard Direct Bus Service from Frankford Transportation Center to Wissahickon Transportation Center. </t>
  </si>
  <si>
    <t>Maintenance facility rehabilitation</t>
  </si>
  <si>
    <t xml:space="preserve">Construction of a Downtown Connection Center and the purchase of all-electric buses to replace diesel and hybrid buses that have exceeded their useful life. </t>
  </si>
  <si>
    <t>Bus procurement</t>
  </si>
  <si>
    <t>The State of Hawaii Department of Transportation will receive funding to purchase new accessible vehicles and buses to replace those that have exceeded their useful life for the County of Hawai'i and the County of Kaua'i.</t>
  </si>
  <si>
    <t>The Des Moines Area Regional Transit Authority (DART) will receive funding to construct a new operations and maintenance facility.</t>
  </si>
  <si>
    <t xml:space="preserve">Connect Transit will receive funding to improve bus stops by adding shelters and benches as well as infrastructure that complies with the Americans with Disabilities Act. </t>
  </si>
  <si>
    <t>The Champaign-Urbana Mass Transit District will receive funding to renovate and expand the Illinois Terminal.</t>
  </si>
  <si>
    <t>The Illinois Department of Transportation (IDOT) will receive funding to replace buses, improve maintenance facilities and purchase bus equipment in the downstate region.</t>
  </si>
  <si>
    <t xml:space="preserve">Bloomington Transit will receive funding to replace and upgrade the fare collection system on its fixed-route service buses. </t>
  </si>
  <si>
    <t xml:space="preserve">Implement Intelligent Transportation System (ITS) improvements including Transit Signal Priority technology and Real Time Passenger Information systems. </t>
  </si>
  <si>
    <t>The Oregon Department of Transportation (ODOT) will receive funding to purchase a new bus for a new rural public transportation bus route between the communities of Eugene and Florence, Oregon.</t>
  </si>
  <si>
    <t>The Oregon Department of Transportation (ODOT) will receive funding on behalf of Yamhill County Transit to replace several buses.</t>
  </si>
  <si>
    <t>The Oregon Department of Transportation (ODOT) will receive funding on behalf of the Mid-Columbia Economic Development District to replace LINK buses that have exceeded their useful life.</t>
  </si>
  <si>
    <t>The Oregon Department of Transportation (ODOT) will receive funding on behalf of the City of Woodburn for bus replacements.</t>
  </si>
  <si>
    <t>The Oklahoma Department of Transportation will receive funding on behalf of rural transit providers in the state to rehabilitate and expand operations and maintenance facilities.</t>
  </si>
  <si>
    <t xml:space="preserve">The Oklahoma Department of Transportation will receive funding to purchase new buses and vans to expand rural service and replace vehicles that have exceeded their useful life. </t>
  </si>
  <si>
    <t>Vehicle replacement</t>
  </si>
  <si>
    <t>Safe Routes to Transit project to make infrastructure, pedestrian safety and accessibility improvements for transit riders along 86th Street in Brooklyn.</t>
  </si>
  <si>
    <t>Construct a new bus administration and operations facility.</t>
  </si>
  <si>
    <t>The New Mexico Department of Transportation (NMDOT) will receive funding to enable the North Central Regional Transit District (NCRTD) to design and construct a new operations and maintenance facility in Taos.</t>
  </si>
  <si>
    <t>New Jersey Transit (NJT) will receive funding to purchase new 60-foot buses.</t>
  </si>
  <si>
    <t>The North Carolina Department of Transportation, on behalf of several rural transit systems, will receive funding to replace vehicles, as well as construct and renovate public transportation facilities throughout the state.</t>
  </si>
  <si>
    <t xml:space="preserve">Coast Transit Authority will receive funding to construct a transit bridge structure between the Gulfport Transit Center and the Jones Park Bus Station in Gulfport, MS. </t>
  </si>
  <si>
    <t xml:space="preserve">Construct two storage and maintenance facilities for rural transit providers. </t>
  </si>
  <si>
    <t>Transform bus stops into mobility hubs.</t>
  </si>
  <si>
    <t>The City of Bangor will receive funding for construction of a new Bangor Transportation Center.</t>
  </si>
  <si>
    <t xml:space="preserve">Vehicle maintenance facility expansion </t>
  </si>
  <si>
    <t>Construct a replacement transit center</t>
  </si>
  <si>
    <t xml:space="preserve">Baltimore County, Maryland, will receive funding to purchase new buses and new infrastructure for the proposed Towson Circulator project. </t>
  </si>
  <si>
    <t xml:space="preserve">Rehabilitate its existing operations and maintenance buildings, construct new administration/operations and training buildings and add infrastructure for electric buses. </t>
  </si>
  <si>
    <t xml:space="preserve">The Colorado Department of Transportation will receive funding on behalf of Winter Park Lift in Colorado's Grand County, to build a maintenance facility for its bus fleet. </t>
  </si>
  <si>
    <t>Mountain Metropolitan Transit in Colorado Springs will receive funding to purchase battery electric buses and charging stations.</t>
  </si>
  <si>
    <t>The Transit Joint Powers Authority for Merced County (The Bus) will receive funding to purchase zero-emission electric buses and associated charging equipment.</t>
  </si>
  <si>
    <t>Solano County Transit will receive funding to construct, and install electrical charging infrastructure.</t>
  </si>
  <si>
    <t xml:space="preserve">The Fresno Council of Governments will receive funding for the Fresno County Rural Transit Agency to construct a new state-of-the-art bus maintenance and operations facility. </t>
  </si>
  <si>
    <t xml:space="preserve">Yosemite Area Regional Transportation System (YARTS) will receive funding to purchase battery-electric over-the-road coach buses equipped with ADA lifts and restrooms. </t>
  </si>
  <si>
    <t xml:space="preserve">Tehama County Transit Agency Board will receive funding to renovate existing buildings at the Tehama Rural Area Express (TRAX) transit facility in Red Bluff, California. </t>
  </si>
  <si>
    <t xml:space="preserve">Redwood Coast Transit Authority (RCTA) will receive funding to purchase new buses that will replace buses that have exceeded their useful life. </t>
  </si>
  <si>
    <t>Prior Year Unobligated Section 5339(b) Bus and Bus Facilities (Competitive) as of September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</si>
</sst>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4" formatCode="_(&quot;$&quot;* #,##0.00_);_(&quot;$&quot;* \(#,##0.00\);_(&quot;$&quot;* &quot;-&quot;??_);_(@_)"/>
    <numFmt numFmtId="43" formatCode="_(* #,##0.00_);_(* \(#,##0.00\);_(* &quot;-&quot;??_);_(@_)"/>
    <numFmt numFmtId="164" formatCode="&quot;$&quot;#,##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0"/>
      <name val="Arial"/>
      <family val="2"/>
    </font>
    <font>
      <b/>
      <i/>
      <sz val="12"/>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s>
  <cellStyleXfs count="5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xf numFmtId="3" fontId="20" fillId="0" borderId="0"/>
    <xf numFmtId="43" fontId="20" fillId="0" borderId="0" applyFont="0" applyFill="0" applyBorder="0" applyAlignment="0" applyProtection="0"/>
    <xf numFmtId="44" fontId="20" fillId="0" borderId="0" applyFont="0" applyFill="0" applyBorder="0" applyAlignment="0" applyProtection="0"/>
    <xf numFmtId="3" fontId="18" fillId="0" borderId="0"/>
    <xf numFmtId="43" fontId="18" fillId="0" borderId="0" applyFont="0" applyFill="0" applyBorder="0" applyAlignment="0" applyProtection="0"/>
    <xf numFmtId="44" fontId="18" fillId="0" borderId="0" applyFont="0" applyFill="0" applyBorder="0" applyAlignment="0" applyProtection="0"/>
  </cellStyleXfs>
  <cellXfs count="33">
    <xf numFmtId="0" fontId="0" fillId="0" borderId="0" xfId="0"/>
    <xf numFmtId="0" fontId="22" fillId="0" borderId="0" xfId="0" applyFont="1" applyAlignment="1">
      <alignment vertical="top"/>
    </xf>
    <xf numFmtId="0" fontId="22" fillId="0" borderId="0" xfId="0" applyFont="1" applyAlignment="1">
      <alignment vertical="top" wrapText="1"/>
    </xf>
    <xf numFmtId="0" fontId="25" fillId="0" borderId="0" xfId="0" applyFont="1" applyBorder="1" applyAlignment="1">
      <alignment horizontal="left" vertical="center" wrapText="1"/>
    </xf>
    <xf numFmtId="0" fontId="25" fillId="0" borderId="10" xfId="0" applyFont="1" applyBorder="1" applyAlignment="1">
      <alignment horizontal="left" vertical="center" wrapText="1"/>
    </xf>
    <xf numFmtId="0" fontId="22" fillId="0" borderId="0" xfId="0" applyFont="1" applyFill="1" applyBorder="1" applyAlignment="1">
      <alignment vertical="top"/>
    </xf>
    <xf numFmtId="0" fontId="22" fillId="0" borderId="0" xfId="0" applyFont="1" applyAlignment="1"/>
    <xf numFmtId="0" fontId="21" fillId="0" borderId="0" xfId="43" applyFont="1" applyBorder="1" applyAlignment="1">
      <alignment horizontal="left"/>
    </xf>
    <xf numFmtId="0" fontId="19" fillId="0" borderId="0" xfId="43" applyFont="1" applyBorder="1" applyAlignment="1">
      <alignment horizontal="center" wrapText="1"/>
    </xf>
    <xf numFmtId="0" fontId="24" fillId="0" borderId="10" xfId="0" applyFont="1" applyBorder="1" applyAlignment="1">
      <alignment horizontal="center" wrapText="1"/>
    </xf>
    <xf numFmtId="164" fontId="22" fillId="0" borderId="0" xfId="1" applyNumberFormat="1" applyFont="1" applyBorder="1" applyAlignment="1">
      <alignment horizontal="right" vertical="top"/>
    </xf>
    <xf numFmtId="0" fontId="19" fillId="0" borderId="0" xfId="43" applyFont="1" applyBorder="1" applyAlignment="1">
      <alignment horizontal="right" wrapText="1"/>
    </xf>
    <xf numFmtId="0" fontId="24" fillId="0" borderId="10" xfId="0" applyFont="1" applyBorder="1" applyAlignment="1">
      <alignment horizontal="right" wrapText="1"/>
    </xf>
    <xf numFmtId="3" fontId="25" fillId="0" borderId="0" xfId="0" applyNumberFormat="1" applyFont="1" applyBorder="1" applyAlignment="1">
      <alignment horizontal="right" vertical="center" wrapText="1"/>
    </xf>
    <xf numFmtId="6" fontId="25" fillId="0" borderId="10" xfId="0" applyNumberFormat="1" applyFont="1" applyBorder="1" applyAlignment="1">
      <alignment horizontal="right" vertical="center" wrapText="1"/>
    </xf>
    <xf numFmtId="0" fontId="22" fillId="0" borderId="0" xfId="0" applyFont="1" applyAlignment="1">
      <alignment horizontal="right" vertical="top"/>
    </xf>
    <xf numFmtId="38" fontId="22" fillId="0" borderId="0" xfId="0" applyNumberFormat="1" applyFont="1" applyAlignment="1">
      <alignment horizontal="right" vertical="top"/>
    </xf>
    <xf numFmtId="5" fontId="22" fillId="0" borderId="10" xfId="0" applyNumberFormat="1" applyFont="1" applyBorder="1" applyAlignment="1">
      <alignment horizontal="right" vertical="top"/>
    </xf>
    <xf numFmtId="0" fontId="23" fillId="0" borderId="11" xfId="0" applyFont="1" applyFill="1" applyBorder="1" applyAlignment="1">
      <alignment vertical="top"/>
    </xf>
    <xf numFmtId="0" fontId="23" fillId="0" borderId="0" xfId="0" applyFont="1" applyAlignment="1">
      <alignment vertical="top"/>
    </xf>
    <xf numFmtId="0" fontId="25" fillId="0" borderId="0" xfId="0" applyFont="1" applyFill="1" applyBorder="1" applyAlignment="1">
      <alignment horizontal="left" vertical="center" wrapText="1"/>
    </xf>
    <xf numFmtId="3" fontId="25" fillId="0" borderId="0" xfId="0" applyNumberFormat="1" applyFont="1" applyFill="1" applyBorder="1" applyAlignment="1">
      <alignment horizontal="right" vertical="center" wrapText="1"/>
    </xf>
    <xf numFmtId="0" fontId="22" fillId="0" borderId="0" xfId="0" applyFont="1" applyFill="1" applyAlignment="1">
      <alignment vertical="top"/>
    </xf>
    <xf numFmtId="0" fontId="22" fillId="0" borderId="0" xfId="0" applyFont="1" applyFill="1" applyAlignment="1">
      <alignment vertical="top" wrapText="1"/>
    </xf>
    <xf numFmtId="38" fontId="22" fillId="0" borderId="0" xfId="0" applyNumberFormat="1" applyFont="1" applyFill="1" applyAlignment="1">
      <alignment horizontal="right" vertical="top"/>
    </xf>
    <xf numFmtId="0" fontId="19" fillId="0" borderId="11" xfId="43" applyFont="1" applyFill="1" applyBorder="1" applyAlignment="1">
      <alignment horizontal="center" vertical="top" wrapText="1"/>
    </xf>
    <xf numFmtId="0" fontId="23" fillId="0" borderId="0" xfId="0" applyFont="1" applyFill="1" applyBorder="1" applyAlignment="1">
      <alignment vertical="top"/>
    </xf>
    <xf numFmtId="0" fontId="23" fillId="0" borderId="10" xfId="0" applyFont="1" applyFill="1" applyBorder="1" applyAlignment="1">
      <alignment horizontal="right" vertical="top" wrapText="1"/>
    </xf>
    <xf numFmtId="0" fontId="23" fillId="0" borderId="0" xfId="0" applyFont="1" applyFill="1" applyBorder="1" applyAlignment="1">
      <alignment horizontal="right" vertical="top" wrapText="1"/>
    </xf>
    <xf numFmtId="0" fontId="24" fillId="0" borderId="10" xfId="0" applyFont="1" applyBorder="1" applyAlignment="1">
      <alignment horizontal="center" vertical="center" wrapText="1"/>
    </xf>
    <xf numFmtId="0" fontId="19" fillId="0" borderId="0" xfId="43" applyFont="1" applyAlignment="1">
      <alignment horizontal="center" vertical="top"/>
    </xf>
    <xf numFmtId="0" fontId="19" fillId="0" borderId="0" xfId="43" applyFont="1" applyFill="1" applyAlignment="1">
      <alignment horizontal="center" vertical="top"/>
    </xf>
    <xf numFmtId="0" fontId="19" fillId="0" borderId="10" xfId="43" applyFont="1" applyFill="1" applyBorder="1" applyAlignment="1">
      <alignment horizontal="center" vertical="top" wrapText="1"/>
    </xf>
  </cellXfs>
  <cellStyles count="51">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cellStyle name="Comma 3" xfId="49"/>
    <cellStyle name="Currency" xfId="1" builtinId="4"/>
    <cellStyle name="Currency 2" xfId="47"/>
    <cellStyle name="Currency 3" xfId="5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cellStyle name="Normal 3" xfId="44"/>
    <cellStyle name="Normal 4" xfId="45"/>
    <cellStyle name="Normal 5" xfId="48"/>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tabSelected="1" topLeftCell="A223" zoomScale="70" zoomScaleNormal="70" workbookViewId="0">
      <selection activeCell="H240" sqref="H240"/>
    </sheetView>
  </sheetViews>
  <sheetFormatPr defaultColWidth="8.85546875" defaultRowHeight="15" x14ac:dyDescent="0.25"/>
  <cols>
    <col min="1" max="1" width="6.85546875" style="1" bestFit="1" customWidth="1"/>
    <col min="2" max="2" width="25.7109375" style="1" customWidth="1"/>
    <col min="3" max="3" width="40.42578125" style="2" customWidth="1"/>
    <col min="4" max="4" width="39.42578125" style="2" customWidth="1"/>
    <col min="5" max="5" width="16.42578125" style="15" customWidth="1"/>
    <col min="6" max="6" width="10.28515625" style="1" bestFit="1" customWidth="1"/>
    <col min="7" max="7" width="21.140625" style="1" customWidth="1"/>
    <col min="8" max="16384" width="8.85546875" style="1"/>
  </cols>
  <sheetData>
    <row r="1" spans="1:5" ht="15.75" x14ac:dyDescent="0.25">
      <c r="A1" s="30" t="s">
        <v>1</v>
      </c>
      <c r="B1" s="30"/>
      <c r="C1" s="30"/>
      <c r="D1" s="30"/>
      <c r="E1" s="30"/>
    </row>
    <row r="2" spans="1:5" ht="15.75" x14ac:dyDescent="0.25">
      <c r="A2" s="31" t="s">
        <v>15</v>
      </c>
      <c r="B2" s="31"/>
      <c r="C2" s="31"/>
      <c r="D2" s="31"/>
      <c r="E2" s="31"/>
    </row>
    <row r="3" spans="1:5" s="22" customFormat="1" ht="15.6" customHeight="1" x14ac:dyDescent="0.25">
      <c r="A3" s="32" t="s">
        <v>635</v>
      </c>
      <c r="B3" s="32"/>
      <c r="C3" s="32"/>
      <c r="D3" s="32"/>
      <c r="E3" s="32"/>
    </row>
    <row r="4" spans="1:5" s="22" customFormat="1" ht="15.6" customHeight="1" x14ac:dyDescent="0.25">
      <c r="A4" s="25"/>
      <c r="B4" s="25"/>
      <c r="C4" s="25"/>
      <c r="D4" s="25"/>
      <c r="E4" s="25"/>
    </row>
    <row r="5" spans="1:5" s="6" customFormat="1" ht="19.149999999999999" customHeight="1" x14ac:dyDescent="0.25">
      <c r="A5" s="7" t="s">
        <v>105</v>
      </c>
      <c r="B5" s="8"/>
      <c r="C5" s="8"/>
      <c r="D5" s="8"/>
      <c r="E5" s="11"/>
    </row>
    <row r="6" spans="1:5" s="6" customFormat="1" ht="25.9" customHeight="1" x14ac:dyDescent="0.25">
      <c r="A6" s="9" t="s">
        <v>3</v>
      </c>
      <c r="B6" s="9" t="s">
        <v>2</v>
      </c>
      <c r="C6" s="9" t="s">
        <v>14</v>
      </c>
      <c r="D6" s="9" t="s">
        <v>102</v>
      </c>
      <c r="E6" s="12" t="s">
        <v>103</v>
      </c>
    </row>
    <row r="7" spans="1:5" ht="30" x14ac:dyDescent="0.25">
      <c r="A7" s="3" t="s">
        <v>8</v>
      </c>
      <c r="B7" s="3" t="s">
        <v>180</v>
      </c>
      <c r="C7" s="3" t="s">
        <v>41</v>
      </c>
      <c r="D7" s="3" t="s">
        <v>42</v>
      </c>
      <c r="E7" s="13">
        <v>1206518</v>
      </c>
    </row>
    <row r="8" spans="1:5" ht="30" x14ac:dyDescent="0.25">
      <c r="A8" s="3" t="s">
        <v>8</v>
      </c>
      <c r="B8" s="3" t="s">
        <v>181</v>
      </c>
      <c r="C8" s="3" t="s">
        <v>43</v>
      </c>
      <c r="D8" s="3" t="s">
        <v>44</v>
      </c>
      <c r="E8" s="13">
        <v>1206518</v>
      </c>
    </row>
    <row r="9" spans="1:5" ht="45" x14ac:dyDescent="0.25">
      <c r="A9" s="3" t="s">
        <v>8</v>
      </c>
      <c r="B9" s="3" t="s">
        <v>182</v>
      </c>
      <c r="C9" s="3" t="s">
        <v>45</v>
      </c>
      <c r="D9" s="3" t="s">
        <v>46</v>
      </c>
      <c r="E9" s="13">
        <v>434811</v>
      </c>
    </row>
    <row r="10" spans="1:5" ht="60" x14ac:dyDescent="0.25">
      <c r="A10" s="3" t="s">
        <v>8</v>
      </c>
      <c r="B10" s="3" t="s">
        <v>183</v>
      </c>
      <c r="C10" s="3" t="s">
        <v>47</v>
      </c>
      <c r="D10" s="3" t="s">
        <v>48</v>
      </c>
      <c r="E10" s="13">
        <v>1206518</v>
      </c>
    </row>
    <row r="11" spans="1:5" ht="30" x14ac:dyDescent="0.25">
      <c r="A11" s="3" t="s">
        <v>8</v>
      </c>
      <c r="B11" s="3" t="s">
        <v>184</v>
      </c>
      <c r="C11" s="3" t="s">
        <v>17</v>
      </c>
      <c r="D11" s="3" t="s">
        <v>49</v>
      </c>
      <c r="E11" s="13">
        <v>500000</v>
      </c>
    </row>
    <row r="12" spans="1:5" s="22" customFormat="1" ht="30" x14ac:dyDescent="0.25">
      <c r="A12" s="20" t="s">
        <v>5</v>
      </c>
      <c r="B12" s="20" t="s">
        <v>185</v>
      </c>
      <c r="C12" s="20" t="s">
        <v>50</v>
      </c>
      <c r="D12" s="20" t="s">
        <v>51</v>
      </c>
      <c r="E12" s="21">
        <v>758785</v>
      </c>
    </row>
    <row r="13" spans="1:5" ht="60" x14ac:dyDescent="0.25">
      <c r="A13" s="3" t="s">
        <v>21</v>
      </c>
      <c r="B13" s="3" t="s">
        <v>186</v>
      </c>
      <c r="C13" s="3" t="s">
        <v>55</v>
      </c>
      <c r="D13" s="3" t="s">
        <v>56</v>
      </c>
      <c r="E13" s="13">
        <v>3600000</v>
      </c>
    </row>
    <row r="14" spans="1:5" ht="30" x14ac:dyDescent="0.25">
      <c r="A14" s="3" t="s">
        <v>22</v>
      </c>
      <c r="B14" s="3" t="s">
        <v>187</v>
      </c>
      <c r="C14" s="3" t="s">
        <v>58</v>
      </c>
      <c r="D14" s="3" t="s">
        <v>59</v>
      </c>
      <c r="E14" s="13">
        <v>576000</v>
      </c>
    </row>
    <row r="15" spans="1:5" ht="60" x14ac:dyDescent="0.25">
      <c r="A15" s="3" t="s">
        <v>11</v>
      </c>
      <c r="B15" s="3" t="s">
        <v>188</v>
      </c>
      <c r="C15" s="3" t="s">
        <v>61</v>
      </c>
      <c r="D15" s="3" t="s">
        <v>62</v>
      </c>
      <c r="E15" s="13">
        <v>3600000</v>
      </c>
    </row>
    <row r="16" spans="1:5" ht="45" x14ac:dyDescent="0.25">
      <c r="A16" s="3" t="s">
        <v>23</v>
      </c>
      <c r="B16" s="3" t="s">
        <v>189</v>
      </c>
      <c r="C16" s="3" t="s">
        <v>63</v>
      </c>
      <c r="D16" s="3" t="s">
        <v>64</v>
      </c>
      <c r="E16" s="13">
        <v>6000000</v>
      </c>
    </row>
    <row r="17" spans="1:7" ht="30" x14ac:dyDescent="0.25">
      <c r="A17" s="3" t="s">
        <v>12</v>
      </c>
      <c r="B17" s="3" t="s">
        <v>190</v>
      </c>
      <c r="C17" s="3" t="s">
        <v>66</v>
      </c>
      <c r="D17" s="3" t="s">
        <v>67</v>
      </c>
      <c r="E17" s="13">
        <v>3600000</v>
      </c>
      <c r="G17" s="22"/>
    </row>
    <row r="18" spans="1:7" s="22" customFormat="1" ht="90" x14ac:dyDescent="0.25">
      <c r="A18" s="20" t="s">
        <v>12</v>
      </c>
      <c r="B18" s="20" t="s">
        <v>191</v>
      </c>
      <c r="C18" s="20" t="s">
        <v>68</v>
      </c>
      <c r="D18" s="20" t="s">
        <v>69</v>
      </c>
      <c r="E18" s="21">
        <f>3600000-2226620</f>
        <v>1373380</v>
      </c>
    </row>
    <row r="19" spans="1:7" ht="45" x14ac:dyDescent="0.25">
      <c r="A19" s="3" t="s">
        <v>25</v>
      </c>
      <c r="B19" s="3" t="s">
        <v>192</v>
      </c>
      <c r="C19" s="3" t="s">
        <v>70</v>
      </c>
      <c r="D19" s="3" t="s">
        <v>71</v>
      </c>
      <c r="E19" s="13">
        <v>580000</v>
      </c>
    </row>
    <row r="20" spans="1:7" ht="30" x14ac:dyDescent="0.25">
      <c r="A20" s="3" t="s">
        <v>13</v>
      </c>
      <c r="B20" s="3" t="s">
        <v>193</v>
      </c>
      <c r="C20" s="3" t="s">
        <v>72</v>
      </c>
      <c r="D20" s="3" t="s">
        <v>73</v>
      </c>
      <c r="E20" s="13">
        <v>2600000</v>
      </c>
    </row>
    <row r="21" spans="1:7" ht="30" x14ac:dyDescent="0.25">
      <c r="A21" s="3" t="s">
        <v>29</v>
      </c>
      <c r="B21" s="3" t="s">
        <v>194</v>
      </c>
      <c r="C21" s="3" t="s">
        <v>74</v>
      </c>
      <c r="D21" s="3" t="s">
        <v>75</v>
      </c>
      <c r="E21" s="13">
        <v>1200000</v>
      </c>
    </row>
    <row r="22" spans="1:7" ht="30" x14ac:dyDescent="0.25">
      <c r="A22" s="3" t="s">
        <v>30</v>
      </c>
      <c r="B22" s="3" t="s">
        <v>195</v>
      </c>
      <c r="C22" s="3" t="s">
        <v>76</v>
      </c>
      <c r="D22" s="3" t="s">
        <v>77</v>
      </c>
      <c r="E22" s="13">
        <v>2036562</v>
      </c>
    </row>
    <row r="23" spans="1:7" ht="30" x14ac:dyDescent="0.25">
      <c r="A23" s="3" t="s">
        <v>78</v>
      </c>
      <c r="B23" s="3" t="s">
        <v>196</v>
      </c>
      <c r="C23" s="3" t="s">
        <v>79</v>
      </c>
      <c r="D23" s="3" t="s">
        <v>80</v>
      </c>
      <c r="E23" s="13">
        <v>1500000</v>
      </c>
    </row>
    <row r="24" spans="1:7" ht="45" x14ac:dyDescent="0.25">
      <c r="A24" s="3" t="s">
        <v>32</v>
      </c>
      <c r="B24" s="3" t="s">
        <v>197</v>
      </c>
      <c r="C24" s="3" t="s">
        <v>81</v>
      </c>
      <c r="D24" s="3" t="s">
        <v>82</v>
      </c>
      <c r="E24" s="13">
        <v>2668750</v>
      </c>
      <c r="G24" s="22"/>
    </row>
    <row r="25" spans="1:7" ht="30" x14ac:dyDescent="0.25">
      <c r="A25" s="3" t="s">
        <v>33</v>
      </c>
      <c r="B25" s="3" t="s">
        <v>198</v>
      </c>
      <c r="C25" s="3" t="s">
        <v>84</v>
      </c>
      <c r="D25" s="3" t="s">
        <v>85</v>
      </c>
      <c r="E25" s="13">
        <v>2639499</v>
      </c>
    </row>
    <row r="26" spans="1:7" ht="30" x14ac:dyDescent="0.25">
      <c r="A26" s="3" t="s">
        <v>33</v>
      </c>
      <c r="B26" s="3" t="s">
        <v>199</v>
      </c>
      <c r="C26" s="3" t="s">
        <v>86</v>
      </c>
      <c r="D26" s="3" t="s">
        <v>40</v>
      </c>
      <c r="E26" s="13">
        <v>1800000</v>
      </c>
    </row>
    <row r="27" spans="1:7" ht="45" x14ac:dyDescent="0.25">
      <c r="A27" s="3" t="s">
        <v>87</v>
      </c>
      <c r="B27" s="3" t="s">
        <v>200</v>
      </c>
      <c r="C27" s="3" t="s">
        <v>88</v>
      </c>
      <c r="D27" s="3" t="s">
        <v>89</v>
      </c>
      <c r="E27" s="13">
        <v>2600000</v>
      </c>
      <c r="G27" s="22"/>
    </row>
    <row r="28" spans="1:7" s="22" customFormat="1" ht="45" x14ac:dyDescent="0.25">
      <c r="A28" s="20" t="s">
        <v>36</v>
      </c>
      <c r="B28" s="20" t="s">
        <v>201</v>
      </c>
      <c r="C28" s="20" t="s">
        <v>90</v>
      </c>
      <c r="D28" s="20" t="s">
        <v>91</v>
      </c>
      <c r="E28" s="21">
        <f>6000000-2478990-607639-1354235-1271803-75366</f>
        <v>211967</v>
      </c>
    </row>
    <row r="29" spans="1:7" ht="30" x14ac:dyDescent="0.25">
      <c r="A29" s="3" t="s">
        <v>9</v>
      </c>
      <c r="B29" s="3" t="s">
        <v>202</v>
      </c>
      <c r="C29" s="3" t="s">
        <v>92</v>
      </c>
      <c r="D29" s="3" t="s">
        <v>93</v>
      </c>
      <c r="E29" s="13">
        <v>2625000</v>
      </c>
      <c r="G29" s="22"/>
    </row>
    <row r="30" spans="1:7" ht="30" x14ac:dyDescent="0.25">
      <c r="A30" s="3" t="s">
        <v>38</v>
      </c>
      <c r="B30" s="3" t="s">
        <v>203</v>
      </c>
      <c r="C30" s="3" t="s">
        <v>94</v>
      </c>
      <c r="D30" s="3" t="s">
        <v>95</v>
      </c>
      <c r="E30" s="13">
        <v>1200000</v>
      </c>
    </row>
    <row r="31" spans="1:7" s="22" customFormat="1" ht="30" x14ac:dyDescent="0.25">
      <c r="A31" s="20" t="s">
        <v>39</v>
      </c>
      <c r="B31" s="20" t="s">
        <v>204</v>
      </c>
      <c r="C31" s="20" t="s">
        <v>97</v>
      </c>
      <c r="D31" s="20" t="s">
        <v>98</v>
      </c>
      <c r="E31" s="21">
        <f>32000-23910</f>
        <v>8090</v>
      </c>
    </row>
    <row r="32" spans="1:7" ht="45" x14ac:dyDescent="0.25">
      <c r="A32" s="3" t="s">
        <v>99</v>
      </c>
      <c r="B32" s="3" t="s">
        <v>205</v>
      </c>
      <c r="C32" s="3" t="s">
        <v>100</v>
      </c>
      <c r="D32" s="3" t="s">
        <v>101</v>
      </c>
      <c r="E32" s="13">
        <v>4500000</v>
      </c>
    </row>
    <row r="33" spans="1:7" ht="15.6" customHeight="1" x14ac:dyDescent="0.25">
      <c r="A33" s="4"/>
      <c r="B33" s="4"/>
      <c r="C33" s="27" t="s">
        <v>104</v>
      </c>
      <c r="D33" s="27"/>
      <c r="E33" s="14">
        <f>SUM(E7:E32)</f>
        <v>50232398</v>
      </c>
    </row>
    <row r="34" spans="1:7" ht="16.149999999999999" customHeight="1" x14ac:dyDescent="0.25">
      <c r="A34" s="18" t="s">
        <v>106</v>
      </c>
      <c r="E34" s="10"/>
    </row>
    <row r="35" spans="1:7" ht="16.149999999999999" customHeight="1" x14ac:dyDescent="0.2">
      <c r="A35" s="5"/>
      <c r="E35" s="10"/>
      <c r="G35" s="6"/>
    </row>
    <row r="36" spans="1:7" s="6" customFormat="1" ht="19.149999999999999" customHeight="1" x14ac:dyDescent="0.25">
      <c r="A36" s="7" t="s">
        <v>179</v>
      </c>
      <c r="B36" s="8"/>
      <c r="C36" s="8"/>
      <c r="D36" s="8"/>
      <c r="E36" s="11"/>
    </row>
    <row r="37" spans="1:7" s="6" customFormat="1" ht="25.9" customHeight="1" x14ac:dyDescent="0.25">
      <c r="A37" s="9" t="s">
        <v>3</v>
      </c>
      <c r="B37" s="9" t="s">
        <v>2</v>
      </c>
      <c r="C37" s="9" t="s">
        <v>14</v>
      </c>
      <c r="D37" s="9" t="s">
        <v>102</v>
      </c>
      <c r="E37" s="12" t="s">
        <v>103</v>
      </c>
      <c r="G37" s="1"/>
    </row>
    <row r="38" spans="1:7" ht="45" x14ac:dyDescent="0.25">
      <c r="A38" s="1" t="s">
        <v>20</v>
      </c>
      <c r="B38" s="1" t="s">
        <v>108</v>
      </c>
      <c r="C38" s="2" t="s">
        <v>107</v>
      </c>
      <c r="D38" s="2" t="s">
        <v>156</v>
      </c>
      <c r="E38" s="16">
        <v>3761033</v>
      </c>
    </row>
    <row r="39" spans="1:7" ht="45" x14ac:dyDescent="0.25">
      <c r="A39" s="1" t="s">
        <v>8</v>
      </c>
      <c r="B39" s="1" t="s">
        <v>110</v>
      </c>
      <c r="C39" s="2" t="s">
        <v>109</v>
      </c>
      <c r="D39" s="2" t="s">
        <v>157</v>
      </c>
      <c r="E39" s="16">
        <v>1004973</v>
      </c>
    </row>
    <row r="40" spans="1:7" ht="30" x14ac:dyDescent="0.25">
      <c r="A40" s="1" t="s">
        <v>8</v>
      </c>
      <c r="B40" s="1" t="s">
        <v>111</v>
      </c>
      <c r="C40" s="2" t="s">
        <v>18</v>
      </c>
      <c r="D40" s="2" t="s">
        <v>158</v>
      </c>
      <c r="E40" s="16">
        <v>5457098</v>
      </c>
    </row>
    <row r="41" spans="1:7" ht="30" x14ac:dyDescent="0.25">
      <c r="A41" s="1" t="s">
        <v>8</v>
      </c>
      <c r="B41" s="1" t="s">
        <v>113</v>
      </c>
      <c r="C41" s="2" t="s">
        <v>112</v>
      </c>
      <c r="D41" s="2" t="s">
        <v>159</v>
      </c>
      <c r="E41" s="16">
        <v>312027</v>
      </c>
    </row>
    <row r="42" spans="1:7" ht="30" x14ac:dyDescent="0.25">
      <c r="A42" s="1" t="s">
        <v>53</v>
      </c>
      <c r="B42" s="1" t="s">
        <v>114</v>
      </c>
      <c r="C42" s="2" t="s">
        <v>54</v>
      </c>
      <c r="D42" s="2" t="s">
        <v>160</v>
      </c>
      <c r="E42" s="16">
        <v>3385600</v>
      </c>
    </row>
    <row r="43" spans="1:7" s="22" customFormat="1" ht="30" x14ac:dyDescent="0.25">
      <c r="A43" s="22" t="s">
        <v>10</v>
      </c>
      <c r="B43" s="22" t="s">
        <v>116</v>
      </c>
      <c r="C43" s="23" t="s">
        <v>115</v>
      </c>
      <c r="D43" s="23" t="s">
        <v>161</v>
      </c>
      <c r="E43" s="24">
        <f>1939672-1762872</f>
        <v>176800</v>
      </c>
    </row>
    <row r="44" spans="1:7" ht="30" x14ac:dyDescent="0.25">
      <c r="A44" s="1" t="s">
        <v>60</v>
      </c>
      <c r="B44" s="1" t="s">
        <v>118</v>
      </c>
      <c r="C44" s="2" t="s">
        <v>117</v>
      </c>
      <c r="D44" s="2" t="s">
        <v>162</v>
      </c>
      <c r="E44" s="16">
        <v>96300</v>
      </c>
    </row>
    <row r="45" spans="1:7" ht="30" x14ac:dyDescent="0.25">
      <c r="A45" s="1" t="s">
        <v>11</v>
      </c>
      <c r="B45" s="1" t="s">
        <v>120</v>
      </c>
      <c r="C45" s="2" t="s">
        <v>119</v>
      </c>
      <c r="D45" s="2" t="s">
        <v>163</v>
      </c>
      <c r="E45" s="16">
        <v>6000000</v>
      </c>
    </row>
    <row r="46" spans="1:7" ht="75" x14ac:dyDescent="0.25">
      <c r="A46" s="1" t="s">
        <v>11</v>
      </c>
      <c r="B46" s="1" t="s">
        <v>122</v>
      </c>
      <c r="C46" s="2" t="s">
        <v>121</v>
      </c>
      <c r="D46" s="2" t="s">
        <v>123</v>
      </c>
      <c r="E46" s="16">
        <v>2285000</v>
      </c>
    </row>
    <row r="47" spans="1:7" ht="30" x14ac:dyDescent="0.25">
      <c r="A47" s="1" t="s">
        <v>24</v>
      </c>
      <c r="B47" s="1" t="s">
        <v>124</v>
      </c>
      <c r="C47" s="2" t="s">
        <v>65</v>
      </c>
      <c r="D47" s="2" t="s">
        <v>164</v>
      </c>
      <c r="E47" s="16">
        <v>2890000</v>
      </c>
    </row>
    <row r="48" spans="1:7" ht="30" x14ac:dyDescent="0.25">
      <c r="A48" s="1" t="s">
        <v>12</v>
      </c>
      <c r="B48" s="1" t="s">
        <v>125</v>
      </c>
      <c r="C48" s="2" t="s">
        <v>66</v>
      </c>
      <c r="D48" s="2" t="s">
        <v>165</v>
      </c>
      <c r="E48" s="16">
        <v>9536038</v>
      </c>
      <c r="G48" s="22"/>
    </row>
    <row r="49" spans="1:7" s="22" customFormat="1" ht="30" x14ac:dyDescent="0.25">
      <c r="A49" s="22" t="s">
        <v>12</v>
      </c>
      <c r="B49" s="22" t="s">
        <v>126</v>
      </c>
      <c r="C49" s="23" t="s">
        <v>68</v>
      </c>
      <c r="D49" s="23" t="s">
        <v>166</v>
      </c>
      <c r="E49" s="24">
        <f>4267199-56058-3955140</f>
        <v>256001</v>
      </c>
    </row>
    <row r="50" spans="1:7" ht="30" x14ac:dyDescent="0.25">
      <c r="A50" s="1" t="s">
        <v>25</v>
      </c>
      <c r="B50" s="1" t="s">
        <v>127</v>
      </c>
      <c r="C50" s="2" t="s">
        <v>70</v>
      </c>
      <c r="D50" s="2" t="s">
        <v>167</v>
      </c>
      <c r="E50" s="16">
        <v>328040</v>
      </c>
      <c r="G50" s="22"/>
    </row>
    <row r="51" spans="1:7" s="22" customFormat="1" ht="30" x14ac:dyDescent="0.25">
      <c r="A51" s="22" t="s">
        <v>27</v>
      </c>
      <c r="B51" s="22" t="s">
        <v>129</v>
      </c>
      <c r="C51" s="23" t="s">
        <v>128</v>
      </c>
      <c r="D51" s="23" t="s">
        <v>168</v>
      </c>
      <c r="E51" s="24">
        <f>3772000-2484084</f>
        <v>1287916</v>
      </c>
    </row>
    <row r="52" spans="1:7" ht="30" x14ac:dyDescent="0.25">
      <c r="A52" s="1" t="s">
        <v>78</v>
      </c>
      <c r="B52" s="1" t="s">
        <v>130</v>
      </c>
      <c r="C52" s="2" t="s">
        <v>79</v>
      </c>
      <c r="D52" s="2" t="s">
        <v>169</v>
      </c>
      <c r="E52" s="16">
        <v>188760</v>
      </c>
    </row>
    <row r="53" spans="1:7" ht="60" x14ac:dyDescent="0.25">
      <c r="A53" s="1" t="s">
        <v>7</v>
      </c>
      <c r="B53" s="1" t="s">
        <v>132</v>
      </c>
      <c r="C53" s="2" t="s">
        <v>131</v>
      </c>
      <c r="D53" s="2" t="s">
        <v>133</v>
      </c>
      <c r="E53" s="16">
        <v>960090</v>
      </c>
    </row>
    <row r="54" spans="1:7" ht="60" x14ac:dyDescent="0.25">
      <c r="A54" s="1" t="s">
        <v>7</v>
      </c>
      <c r="B54" s="1" t="s">
        <v>134</v>
      </c>
      <c r="C54" s="2" t="s">
        <v>131</v>
      </c>
      <c r="D54" s="2" t="s">
        <v>135</v>
      </c>
      <c r="E54" s="16">
        <v>198900</v>
      </c>
    </row>
    <row r="55" spans="1:7" ht="60" x14ac:dyDescent="0.25">
      <c r="A55" s="1" t="s">
        <v>7</v>
      </c>
      <c r="B55" s="1" t="s">
        <v>136</v>
      </c>
      <c r="C55" s="2" t="s">
        <v>131</v>
      </c>
      <c r="D55" s="2" t="s">
        <v>137</v>
      </c>
      <c r="E55" s="16">
        <v>352000</v>
      </c>
    </row>
    <row r="56" spans="1:7" ht="60" x14ac:dyDescent="0.25">
      <c r="A56" s="1" t="s">
        <v>7</v>
      </c>
      <c r="B56" s="1" t="s">
        <v>138</v>
      </c>
      <c r="C56" s="2" t="s">
        <v>131</v>
      </c>
      <c r="D56" s="2" t="s">
        <v>139</v>
      </c>
      <c r="E56" s="16">
        <v>131000</v>
      </c>
    </row>
    <row r="57" spans="1:7" ht="75" x14ac:dyDescent="0.25">
      <c r="A57" s="1" t="s">
        <v>7</v>
      </c>
      <c r="B57" s="1" t="s">
        <v>140</v>
      </c>
      <c r="C57" s="2" t="s">
        <v>131</v>
      </c>
      <c r="D57" s="2" t="s">
        <v>141</v>
      </c>
      <c r="E57" s="16">
        <v>68000</v>
      </c>
    </row>
    <row r="58" spans="1:7" ht="45" x14ac:dyDescent="0.25">
      <c r="A58" s="1" t="s">
        <v>33</v>
      </c>
      <c r="B58" s="1" t="s">
        <v>142</v>
      </c>
      <c r="C58" s="2" t="s">
        <v>84</v>
      </c>
      <c r="D58" s="2" t="s">
        <v>172</v>
      </c>
      <c r="E58" s="16">
        <v>7000000</v>
      </c>
    </row>
    <row r="59" spans="1:7" s="22" customFormat="1" x14ac:dyDescent="0.25">
      <c r="A59" s="22" t="s">
        <v>34</v>
      </c>
      <c r="B59" s="22" t="s">
        <v>144</v>
      </c>
      <c r="C59" s="23" t="s">
        <v>143</v>
      </c>
      <c r="D59" s="23" t="s">
        <v>170</v>
      </c>
      <c r="E59" s="24">
        <f>11000000-2400000</f>
        <v>8600000</v>
      </c>
    </row>
    <row r="60" spans="1:7" ht="45" x14ac:dyDescent="0.25">
      <c r="A60" s="1" t="s">
        <v>35</v>
      </c>
      <c r="B60" s="1" t="s">
        <v>146</v>
      </c>
      <c r="C60" s="2" t="s">
        <v>145</v>
      </c>
      <c r="D60" s="2" t="s">
        <v>171</v>
      </c>
      <c r="E60" s="16">
        <v>262200</v>
      </c>
    </row>
    <row r="61" spans="1:7" ht="30" x14ac:dyDescent="0.25">
      <c r="A61" s="1" t="s">
        <v>35</v>
      </c>
      <c r="B61" s="1" t="s">
        <v>148</v>
      </c>
      <c r="C61" s="2" t="s">
        <v>147</v>
      </c>
      <c r="D61" s="2" t="s">
        <v>173</v>
      </c>
      <c r="E61" s="16">
        <v>400000</v>
      </c>
    </row>
    <row r="62" spans="1:7" ht="30" x14ac:dyDescent="0.25">
      <c r="A62" s="1" t="s">
        <v>9</v>
      </c>
      <c r="B62" s="1" t="s">
        <v>150</v>
      </c>
      <c r="C62" s="2" t="s">
        <v>149</v>
      </c>
      <c r="D62" s="2" t="s">
        <v>174</v>
      </c>
      <c r="E62" s="16">
        <v>6000000</v>
      </c>
    </row>
    <row r="63" spans="1:7" ht="30" x14ac:dyDescent="0.25">
      <c r="A63" s="1" t="s">
        <v>38</v>
      </c>
      <c r="B63" s="1" t="s">
        <v>152</v>
      </c>
      <c r="C63" s="2" t="s">
        <v>151</v>
      </c>
      <c r="D63" s="2" t="s">
        <v>175</v>
      </c>
      <c r="E63" s="16">
        <v>170000</v>
      </c>
    </row>
    <row r="64" spans="1:7" ht="30" x14ac:dyDescent="0.25">
      <c r="A64" s="1" t="s">
        <v>38</v>
      </c>
      <c r="B64" s="1" t="s">
        <v>155</v>
      </c>
      <c r="C64" s="2" t="s">
        <v>154</v>
      </c>
      <c r="D64" s="2" t="s">
        <v>176</v>
      </c>
      <c r="E64" s="16">
        <v>115960</v>
      </c>
    </row>
    <row r="65" spans="1:5" ht="15.6" customHeight="1" x14ac:dyDescent="0.25">
      <c r="A65" s="4"/>
      <c r="B65" s="4"/>
      <c r="C65" s="27" t="s">
        <v>178</v>
      </c>
      <c r="D65" s="27"/>
      <c r="E65" s="14">
        <f>SUM(E38:E64)</f>
        <v>61223736</v>
      </c>
    </row>
    <row r="66" spans="1:5" ht="16.149999999999999" customHeight="1" x14ac:dyDescent="0.25">
      <c r="A66" s="18" t="s">
        <v>177</v>
      </c>
      <c r="B66" s="19"/>
      <c r="E66" s="10"/>
    </row>
    <row r="69" spans="1:5" ht="15.75" x14ac:dyDescent="0.25">
      <c r="A69" s="7" t="s">
        <v>333</v>
      </c>
      <c r="B69" s="8"/>
      <c r="C69" s="8"/>
      <c r="D69" s="8"/>
      <c r="E69" s="11"/>
    </row>
    <row r="70" spans="1:5" ht="15.75" x14ac:dyDescent="0.25">
      <c r="A70" s="9" t="s">
        <v>3</v>
      </c>
      <c r="B70" s="9" t="s">
        <v>2</v>
      </c>
      <c r="C70" s="9" t="s">
        <v>14</v>
      </c>
      <c r="D70" s="9" t="s">
        <v>102</v>
      </c>
      <c r="E70" s="12" t="s">
        <v>103</v>
      </c>
    </row>
    <row r="71" spans="1:5" x14ac:dyDescent="0.25">
      <c r="A71" s="1" t="s">
        <v>4</v>
      </c>
      <c r="B71" s="1" t="s">
        <v>208</v>
      </c>
      <c r="C71" s="2" t="s">
        <v>207</v>
      </c>
      <c r="D71" s="2" t="s">
        <v>597</v>
      </c>
      <c r="E71" s="16">
        <v>1600000</v>
      </c>
    </row>
    <row r="72" spans="1:5" ht="75" x14ac:dyDescent="0.25">
      <c r="A72" s="1" t="s">
        <v>209</v>
      </c>
      <c r="B72" s="1" t="s">
        <v>211</v>
      </c>
      <c r="C72" s="2" t="s">
        <v>210</v>
      </c>
      <c r="D72" s="2" t="s">
        <v>598</v>
      </c>
      <c r="E72" s="16">
        <f>17275000-170425</f>
        <v>17104575</v>
      </c>
    </row>
    <row r="73" spans="1:5" ht="60" x14ac:dyDescent="0.25">
      <c r="A73" s="1" t="s">
        <v>8</v>
      </c>
      <c r="B73" s="1" t="s">
        <v>213</v>
      </c>
      <c r="C73" s="2" t="s">
        <v>212</v>
      </c>
      <c r="D73" s="2" t="s">
        <v>599</v>
      </c>
      <c r="E73" s="16">
        <v>466883</v>
      </c>
    </row>
    <row r="74" spans="1:5" ht="75" x14ac:dyDescent="0.25">
      <c r="A74" s="1" t="s">
        <v>8</v>
      </c>
      <c r="B74" s="1" t="s">
        <v>215</v>
      </c>
      <c r="C74" s="2" t="s">
        <v>214</v>
      </c>
      <c r="D74" s="2" t="s">
        <v>634</v>
      </c>
      <c r="E74" s="16">
        <v>260000</v>
      </c>
    </row>
    <row r="75" spans="1:5" ht="75" x14ac:dyDescent="0.25">
      <c r="A75" s="1" t="s">
        <v>8</v>
      </c>
      <c r="B75" s="1" t="s">
        <v>217</v>
      </c>
      <c r="C75" s="2" t="s">
        <v>216</v>
      </c>
      <c r="D75" s="2" t="s">
        <v>633</v>
      </c>
      <c r="E75" s="16">
        <v>592998</v>
      </c>
    </row>
    <row r="76" spans="1:5" ht="90" x14ac:dyDescent="0.25">
      <c r="A76" s="1" t="s">
        <v>8</v>
      </c>
      <c r="B76" s="1" t="s">
        <v>219</v>
      </c>
      <c r="C76" s="2" t="s">
        <v>218</v>
      </c>
      <c r="D76" s="2" t="s">
        <v>632</v>
      </c>
      <c r="E76" s="16">
        <v>4335000</v>
      </c>
    </row>
    <row r="77" spans="1:5" ht="75" x14ac:dyDescent="0.25">
      <c r="A77" s="1" t="s">
        <v>8</v>
      </c>
      <c r="B77" s="1" t="s">
        <v>221</v>
      </c>
      <c r="C77" s="2" t="s">
        <v>220</v>
      </c>
      <c r="D77" s="2" t="s">
        <v>631</v>
      </c>
      <c r="E77" s="16">
        <v>5145281</v>
      </c>
    </row>
    <row r="78" spans="1:5" ht="45" x14ac:dyDescent="0.25">
      <c r="A78" s="1" t="s">
        <v>8</v>
      </c>
      <c r="B78" s="1" t="s">
        <v>223</v>
      </c>
      <c r="C78" s="2" t="s">
        <v>222</v>
      </c>
      <c r="D78" s="2" t="s">
        <v>630</v>
      </c>
      <c r="E78" s="16">
        <v>1800000</v>
      </c>
    </row>
    <row r="79" spans="1:5" ht="75" x14ac:dyDescent="0.25">
      <c r="A79" s="1" t="s">
        <v>8</v>
      </c>
      <c r="B79" s="1" t="s">
        <v>225</v>
      </c>
      <c r="C79" s="2" t="s">
        <v>224</v>
      </c>
      <c r="D79" s="2" t="s">
        <v>629</v>
      </c>
      <c r="E79" s="16">
        <v>2000000</v>
      </c>
    </row>
    <row r="80" spans="1:5" ht="60" x14ac:dyDescent="0.25">
      <c r="A80" s="1" t="s">
        <v>5</v>
      </c>
      <c r="B80" s="1" t="s">
        <v>227</v>
      </c>
      <c r="C80" s="2" t="s">
        <v>226</v>
      </c>
      <c r="D80" s="2" t="s">
        <v>628</v>
      </c>
      <c r="E80" s="16">
        <v>1621500</v>
      </c>
    </row>
    <row r="81" spans="1:5" ht="75" x14ac:dyDescent="0.25">
      <c r="A81" s="1" t="s">
        <v>5</v>
      </c>
      <c r="B81" s="1" t="s">
        <v>229</v>
      </c>
      <c r="C81" s="2" t="s">
        <v>228</v>
      </c>
      <c r="D81" s="2" t="s">
        <v>627</v>
      </c>
      <c r="E81" s="16">
        <v>12000000</v>
      </c>
    </row>
    <row r="82" spans="1:5" ht="75" x14ac:dyDescent="0.25">
      <c r="A82" s="1" t="s">
        <v>16</v>
      </c>
      <c r="B82" s="1" t="s">
        <v>232</v>
      </c>
      <c r="C82" s="2" t="s">
        <v>231</v>
      </c>
      <c r="D82" s="2" t="s">
        <v>626</v>
      </c>
      <c r="E82" s="16">
        <v>17275000</v>
      </c>
    </row>
    <row r="83" spans="1:5" ht="30" x14ac:dyDescent="0.25">
      <c r="A83" s="1" t="s">
        <v>16</v>
      </c>
      <c r="B83" s="1" t="s">
        <v>234</v>
      </c>
      <c r="C83" s="2" t="s">
        <v>233</v>
      </c>
      <c r="D83" s="2" t="s">
        <v>595</v>
      </c>
      <c r="E83" s="16">
        <v>4300000</v>
      </c>
    </row>
    <row r="84" spans="1:5" ht="105" x14ac:dyDescent="0.25">
      <c r="A84" s="1" t="s">
        <v>22</v>
      </c>
      <c r="B84" s="1" t="s">
        <v>236</v>
      </c>
      <c r="C84" s="2" t="s">
        <v>235</v>
      </c>
      <c r="D84" s="2" t="s">
        <v>600</v>
      </c>
      <c r="E84" s="16">
        <v>6586650</v>
      </c>
    </row>
    <row r="85" spans="1:5" ht="60" x14ac:dyDescent="0.25">
      <c r="A85" s="1" t="s">
        <v>10</v>
      </c>
      <c r="B85" s="1" t="s">
        <v>238</v>
      </c>
      <c r="C85" s="2" t="s">
        <v>237</v>
      </c>
      <c r="D85" s="2" t="s">
        <v>601</v>
      </c>
      <c r="E85" s="16">
        <v>17275000</v>
      </c>
    </row>
    <row r="86" spans="1:5" ht="75" x14ac:dyDescent="0.25">
      <c r="A86" s="1" t="s">
        <v>11</v>
      </c>
      <c r="B86" s="1" t="s">
        <v>241</v>
      </c>
      <c r="C86" s="2" t="s">
        <v>240</v>
      </c>
      <c r="D86" s="2" t="s">
        <v>602</v>
      </c>
      <c r="E86" s="16">
        <v>500000</v>
      </c>
    </row>
    <row r="87" spans="1:5" ht="60" x14ac:dyDescent="0.25">
      <c r="A87" s="1" t="s">
        <v>11</v>
      </c>
      <c r="B87" s="1" t="s">
        <v>243</v>
      </c>
      <c r="C87" s="2" t="s">
        <v>242</v>
      </c>
      <c r="D87" s="2" t="s">
        <v>603</v>
      </c>
      <c r="E87" s="16">
        <v>17275000</v>
      </c>
    </row>
    <row r="88" spans="1:5" ht="90" x14ac:dyDescent="0.25">
      <c r="A88" s="1" t="s">
        <v>11</v>
      </c>
      <c r="B88" s="1" t="s">
        <v>244</v>
      </c>
      <c r="C88" s="2" t="s">
        <v>121</v>
      </c>
      <c r="D88" s="2" t="s">
        <v>604</v>
      </c>
      <c r="E88" s="16">
        <f>8046999-2665144</f>
        <v>5381855</v>
      </c>
    </row>
    <row r="89" spans="1:5" ht="60" x14ac:dyDescent="0.25">
      <c r="A89" s="1" t="s">
        <v>245</v>
      </c>
      <c r="B89" s="1" t="s">
        <v>247</v>
      </c>
      <c r="C89" s="2" t="s">
        <v>246</v>
      </c>
      <c r="D89" s="2" t="s">
        <v>605</v>
      </c>
      <c r="E89" s="16">
        <v>1125000</v>
      </c>
    </row>
    <row r="90" spans="1:5" ht="30" x14ac:dyDescent="0.25">
      <c r="A90" s="1" t="s">
        <v>248</v>
      </c>
      <c r="B90" s="1" t="s">
        <v>250</v>
      </c>
      <c r="C90" s="2" t="s">
        <v>249</v>
      </c>
      <c r="D90" s="2" t="s">
        <v>624</v>
      </c>
      <c r="E90" s="16">
        <v>14232816</v>
      </c>
    </row>
    <row r="91" spans="1:5" ht="60" x14ac:dyDescent="0.25">
      <c r="A91" s="1" t="s">
        <v>254</v>
      </c>
      <c r="B91" s="1" t="s">
        <v>256</v>
      </c>
      <c r="C91" s="2" t="s">
        <v>255</v>
      </c>
      <c r="D91" s="2" t="s">
        <v>625</v>
      </c>
      <c r="E91" s="16">
        <v>1651720</v>
      </c>
    </row>
    <row r="92" spans="1:5" ht="105" x14ac:dyDescent="0.25">
      <c r="A92" s="1" t="s">
        <v>254</v>
      </c>
      <c r="B92" s="1" t="s">
        <v>258</v>
      </c>
      <c r="C92" s="2" t="s">
        <v>257</v>
      </c>
      <c r="D92" s="2" t="s">
        <v>259</v>
      </c>
      <c r="E92" s="16">
        <v>248000</v>
      </c>
    </row>
    <row r="93" spans="1:5" ht="30" x14ac:dyDescent="0.25">
      <c r="A93" s="1" t="s">
        <v>254</v>
      </c>
      <c r="B93" s="1" t="s">
        <v>261</v>
      </c>
      <c r="C93" s="2" t="s">
        <v>260</v>
      </c>
      <c r="D93" s="2" t="s">
        <v>623</v>
      </c>
      <c r="E93" s="16">
        <v>76500</v>
      </c>
    </row>
    <row r="94" spans="1:5" ht="60" x14ac:dyDescent="0.25">
      <c r="A94" s="1" t="s">
        <v>254</v>
      </c>
      <c r="B94" s="1" t="s">
        <v>263</v>
      </c>
      <c r="C94" s="2" t="s">
        <v>262</v>
      </c>
      <c r="D94" s="2" t="s">
        <v>613</v>
      </c>
      <c r="E94" s="16">
        <v>850000</v>
      </c>
    </row>
    <row r="95" spans="1:5" ht="45" x14ac:dyDescent="0.25">
      <c r="A95" s="1" t="s">
        <v>24</v>
      </c>
      <c r="B95" s="1" t="s">
        <v>264</v>
      </c>
      <c r="C95" s="2" t="s">
        <v>65</v>
      </c>
      <c r="D95" s="2" t="s">
        <v>622</v>
      </c>
      <c r="E95" s="16">
        <v>1286000</v>
      </c>
    </row>
    <row r="96" spans="1:5" x14ac:dyDescent="0.25">
      <c r="A96" s="1" t="s">
        <v>266</v>
      </c>
      <c r="B96" s="1" t="s">
        <v>268</v>
      </c>
      <c r="C96" s="2" t="s">
        <v>267</v>
      </c>
      <c r="D96" s="2" t="s">
        <v>595</v>
      </c>
      <c r="E96" s="16">
        <v>211944</v>
      </c>
    </row>
    <row r="97" spans="1:5" ht="30" x14ac:dyDescent="0.25">
      <c r="A97" s="1" t="s">
        <v>269</v>
      </c>
      <c r="B97" s="1" t="s">
        <v>271</v>
      </c>
      <c r="C97" s="2" t="s">
        <v>270</v>
      </c>
      <c r="D97" s="2" t="s">
        <v>621</v>
      </c>
      <c r="E97" s="16">
        <v>350000</v>
      </c>
    </row>
    <row r="98" spans="1:5" ht="45" x14ac:dyDescent="0.25">
      <c r="A98" s="1" t="s">
        <v>269</v>
      </c>
      <c r="B98" s="1" t="s">
        <v>273</v>
      </c>
      <c r="C98" s="2" t="s">
        <v>272</v>
      </c>
      <c r="D98" s="2" t="s">
        <v>620</v>
      </c>
      <c r="E98" s="16">
        <v>5120000</v>
      </c>
    </row>
    <row r="99" spans="1:5" ht="75" x14ac:dyDescent="0.25">
      <c r="A99" s="1" t="s">
        <v>274</v>
      </c>
      <c r="B99" s="1" t="s">
        <v>276</v>
      </c>
      <c r="C99" s="2" t="s">
        <v>275</v>
      </c>
      <c r="D99" s="2" t="s">
        <v>619</v>
      </c>
      <c r="E99" s="16">
        <v>5351155</v>
      </c>
    </row>
    <row r="100" spans="1:5" ht="30" x14ac:dyDescent="0.25">
      <c r="A100" s="1" t="s">
        <v>25</v>
      </c>
      <c r="B100" s="1" t="s">
        <v>278</v>
      </c>
      <c r="C100" s="2" t="s">
        <v>277</v>
      </c>
      <c r="D100" s="2" t="s">
        <v>595</v>
      </c>
      <c r="E100" s="16">
        <v>840000</v>
      </c>
    </row>
    <row r="101" spans="1:5" x14ac:dyDescent="0.25">
      <c r="A101" s="1" t="s">
        <v>26</v>
      </c>
      <c r="B101" s="1" t="s">
        <v>280</v>
      </c>
      <c r="C101" s="2" t="s">
        <v>279</v>
      </c>
      <c r="D101" s="2" t="s">
        <v>613</v>
      </c>
      <c r="E101" s="16">
        <v>480000</v>
      </c>
    </row>
    <row r="102" spans="1:5" ht="105" x14ac:dyDescent="0.25">
      <c r="A102" s="1" t="s">
        <v>26</v>
      </c>
      <c r="B102" s="1" t="s">
        <v>282</v>
      </c>
      <c r="C102" s="2" t="s">
        <v>281</v>
      </c>
      <c r="D102" s="2" t="s">
        <v>618</v>
      </c>
      <c r="E102" s="16">
        <v>17275000</v>
      </c>
    </row>
    <row r="103" spans="1:5" ht="45" x14ac:dyDescent="0.25">
      <c r="A103" s="1" t="s">
        <v>29</v>
      </c>
      <c r="B103" s="1" t="s">
        <v>284</v>
      </c>
      <c r="C103" s="2" t="s">
        <v>283</v>
      </c>
      <c r="D103" s="2" t="s">
        <v>617</v>
      </c>
      <c r="E103" s="16">
        <v>17275000</v>
      </c>
    </row>
    <row r="104" spans="1:5" ht="105" x14ac:dyDescent="0.25">
      <c r="A104" s="1" t="s">
        <v>30</v>
      </c>
      <c r="B104" s="1" t="s">
        <v>286</v>
      </c>
      <c r="C104" s="2" t="s">
        <v>285</v>
      </c>
      <c r="D104" s="2" t="s">
        <v>616</v>
      </c>
      <c r="E104" s="16">
        <v>5251090</v>
      </c>
    </row>
    <row r="105" spans="1:5" ht="30" x14ac:dyDescent="0.25">
      <c r="A105" s="1" t="s">
        <v>30</v>
      </c>
      <c r="B105" s="1" t="s">
        <v>288</v>
      </c>
      <c r="C105" s="2" t="s">
        <v>287</v>
      </c>
      <c r="D105" s="2" t="s">
        <v>615</v>
      </c>
      <c r="E105" s="16">
        <v>5984955</v>
      </c>
    </row>
    <row r="106" spans="1:5" ht="30" x14ac:dyDescent="0.25">
      <c r="A106" s="1" t="s">
        <v>78</v>
      </c>
      <c r="B106" s="1" t="s">
        <v>290</v>
      </c>
      <c r="C106" s="2" t="s">
        <v>289</v>
      </c>
      <c r="D106" s="2" t="s">
        <v>599</v>
      </c>
      <c r="E106" s="16">
        <v>455000</v>
      </c>
    </row>
    <row r="107" spans="1:5" ht="75" x14ac:dyDescent="0.25">
      <c r="A107" s="1" t="s">
        <v>31</v>
      </c>
      <c r="B107" s="1" t="s">
        <v>292</v>
      </c>
      <c r="C107" s="2" t="s">
        <v>291</v>
      </c>
      <c r="D107" s="2" t="s">
        <v>614</v>
      </c>
      <c r="E107" s="16">
        <v>9000000</v>
      </c>
    </row>
    <row r="108" spans="1:5" x14ac:dyDescent="0.25">
      <c r="A108" s="1" t="s">
        <v>6</v>
      </c>
      <c r="B108" s="1" t="s">
        <v>295</v>
      </c>
      <c r="C108" s="2" t="s">
        <v>294</v>
      </c>
      <c r="D108" s="2" t="s">
        <v>613</v>
      </c>
      <c r="E108" s="16">
        <v>1378403</v>
      </c>
    </row>
    <row r="109" spans="1:5" ht="90" x14ac:dyDescent="0.25">
      <c r="A109" s="1" t="s">
        <v>6</v>
      </c>
      <c r="B109" s="1" t="s">
        <v>297</v>
      </c>
      <c r="C109" s="2" t="s">
        <v>296</v>
      </c>
      <c r="D109" s="2" t="s">
        <v>612</v>
      </c>
      <c r="E109" s="16">
        <v>4020576</v>
      </c>
    </row>
    <row r="110" spans="1:5" ht="90" x14ac:dyDescent="0.25">
      <c r="A110" s="1" t="s">
        <v>6</v>
      </c>
      <c r="B110" s="1" t="s">
        <v>298</v>
      </c>
      <c r="C110" s="2" t="s">
        <v>296</v>
      </c>
      <c r="D110" s="2" t="s">
        <v>611</v>
      </c>
      <c r="E110" s="16">
        <v>129240</v>
      </c>
    </row>
    <row r="111" spans="1:5" ht="60" x14ac:dyDescent="0.25">
      <c r="A111" s="1" t="s">
        <v>7</v>
      </c>
      <c r="B111" s="1" t="s">
        <v>300</v>
      </c>
      <c r="C111" s="2" t="s">
        <v>299</v>
      </c>
      <c r="D111" s="2" t="s">
        <v>610</v>
      </c>
      <c r="E111" s="16">
        <v>300000</v>
      </c>
    </row>
    <row r="112" spans="1:5" ht="90" x14ac:dyDescent="0.25">
      <c r="A112" s="1" t="s">
        <v>7</v>
      </c>
      <c r="B112" s="1" t="s">
        <v>302</v>
      </c>
      <c r="C112" s="2" t="s">
        <v>301</v>
      </c>
      <c r="D112" s="2" t="s">
        <v>609</v>
      </c>
      <c r="E112" s="16">
        <v>150126</v>
      </c>
    </row>
    <row r="113" spans="1:5" ht="60" x14ac:dyDescent="0.25">
      <c r="A113" s="1" t="s">
        <v>7</v>
      </c>
      <c r="B113" s="1" t="s">
        <v>304</v>
      </c>
      <c r="C113" s="2" t="s">
        <v>303</v>
      </c>
      <c r="D113" s="2" t="s">
        <v>608</v>
      </c>
      <c r="E113" s="16">
        <v>999968</v>
      </c>
    </row>
    <row r="114" spans="1:5" ht="90" x14ac:dyDescent="0.25">
      <c r="A114" s="1" t="s">
        <v>7</v>
      </c>
      <c r="B114" s="1" t="s">
        <v>305</v>
      </c>
      <c r="C114" s="2" t="s">
        <v>131</v>
      </c>
      <c r="D114" s="2" t="s">
        <v>607</v>
      </c>
      <c r="E114" s="16">
        <v>110500</v>
      </c>
    </row>
    <row r="115" spans="1:5" ht="75" x14ac:dyDescent="0.25">
      <c r="A115" s="1" t="s">
        <v>7</v>
      </c>
      <c r="B115" s="1" t="s">
        <v>307</v>
      </c>
      <c r="C115" s="2" t="s">
        <v>306</v>
      </c>
      <c r="D115" s="2" t="s">
        <v>606</v>
      </c>
      <c r="E115" s="16">
        <v>1054240</v>
      </c>
    </row>
    <row r="116" spans="1:5" x14ac:dyDescent="0.25">
      <c r="A116" s="1" t="s">
        <v>33</v>
      </c>
      <c r="B116" s="1" t="s">
        <v>309</v>
      </c>
      <c r="C116" s="2" t="s">
        <v>308</v>
      </c>
      <c r="D116" s="2" t="s">
        <v>595</v>
      </c>
      <c r="E116" s="16">
        <v>2031580</v>
      </c>
    </row>
    <row r="117" spans="1:5" ht="75" x14ac:dyDescent="0.25">
      <c r="A117" s="1" t="s">
        <v>33</v>
      </c>
      <c r="B117" s="1" t="s">
        <v>311</v>
      </c>
      <c r="C117" s="2" t="s">
        <v>310</v>
      </c>
      <c r="D117" s="2" t="s">
        <v>596</v>
      </c>
      <c r="E117" s="16">
        <v>2000000</v>
      </c>
    </row>
    <row r="118" spans="1:5" ht="90" x14ac:dyDescent="0.25">
      <c r="A118" s="1" t="s">
        <v>312</v>
      </c>
      <c r="B118" s="1" t="s">
        <v>314</v>
      </c>
      <c r="C118" s="2" t="s">
        <v>313</v>
      </c>
      <c r="D118" s="2" t="s">
        <v>594</v>
      </c>
      <c r="E118" s="16">
        <v>8040000</v>
      </c>
    </row>
    <row r="119" spans="1:5" x14ac:dyDescent="0.25">
      <c r="A119" s="1" t="s">
        <v>34</v>
      </c>
      <c r="B119" s="1" t="s">
        <v>316</v>
      </c>
      <c r="C119" s="2" t="s">
        <v>315</v>
      </c>
      <c r="D119" s="2" t="s">
        <v>593</v>
      </c>
      <c r="E119" s="16">
        <v>2040000</v>
      </c>
    </row>
    <row r="120" spans="1:5" ht="120" x14ac:dyDescent="0.25">
      <c r="A120" s="1" t="s">
        <v>36</v>
      </c>
      <c r="B120" s="1" t="s">
        <v>318</v>
      </c>
      <c r="C120" s="2" t="s">
        <v>317</v>
      </c>
      <c r="D120" s="2" t="s">
        <v>592</v>
      </c>
      <c r="E120" s="16">
        <v>16228197</v>
      </c>
    </row>
    <row r="121" spans="1:5" ht="45" x14ac:dyDescent="0.25">
      <c r="A121" s="1" t="s">
        <v>9</v>
      </c>
      <c r="B121" s="1" t="s">
        <v>320</v>
      </c>
      <c r="C121" s="2" t="s">
        <v>319</v>
      </c>
      <c r="D121" s="2" t="s">
        <v>591</v>
      </c>
      <c r="E121" s="16">
        <v>7231023</v>
      </c>
    </row>
    <row r="122" spans="1:5" ht="60" x14ac:dyDescent="0.25">
      <c r="A122" s="1" t="s">
        <v>322</v>
      </c>
      <c r="B122" s="1" t="s">
        <v>324</v>
      </c>
      <c r="C122" s="2" t="s">
        <v>323</v>
      </c>
      <c r="D122" s="2" t="s">
        <v>590</v>
      </c>
      <c r="E122" s="16">
        <v>400000</v>
      </c>
    </row>
    <row r="123" spans="1:5" x14ac:dyDescent="0.25">
      <c r="A123" s="1" t="s">
        <v>322</v>
      </c>
      <c r="B123" s="1" t="s">
        <v>326</v>
      </c>
      <c r="C123" s="2" t="s">
        <v>325</v>
      </c>
      <c r="D123" s="2" t="s">
        <v>589</v>
      </c>
      <c r="E123" s="16">
        <v>3220250</v>
      </c>
    </row>
    <row r="124" spans="1:5" x14ac:dyDescent="0.25">
      <c r="A124" s="1" t="s">
        <v>38</v>
      </c>
      <c r="B124" s="1" t="s">
        <v>328</v>
      </c>
      <c r="C124" s="2" t="s">
        <v>327</v>
      </c>
      <c r="D124" s="2" t="s">
        <v>588</v>
      </c>
      <c r="E124" s="16">
        <v>1560000</v>
      </c>
    </row>
    <row r="125" spans="1:5" ht="45" x14ac:dyDescent="0.25">
      <c r="A125" s="1" t="s">
        <v>38</v>
      </c>
      <c r="B125" s="1" t="s">
        <v>329</v>
      </c>
      <c r="C125" s="2" t="s">
        <v>96</v>
      </c>
      <c r="D125" s="2" t="s">
        <v>587</v>
      </c>
      <c r="E125" s="16">
        <v>4956000</v>
      </c>
    </row>
    <row r="126" spans="1:5" ht="30" x14ac:dyDescent="0.25">
      <c r="A126" s="1" t="s">
        <v>99</v>
      </c>
      <c r="B126" s="1" t="s">
        <v>332</v>
      </c>
      <c r="C126" s="2" t="s">
        <v>331</v>
      </c>
      <c r="D126" s="2" t="s">
        <v>586</v>
      </c>
      <c r="E126" s="16">
        <v>6080000</v>
      </c>
    </row>
    <row r="127" spans="1:5" ht="15.6" customHeight="1" x14ac:dyDescent="0.25">
      <c r="A127" s="4"/>
      <c r="B127" s="4"/>
      <c r="C127" s="27" t="s">
        <v>581</v>
      </c>
      <c r="D127" s="27"/>
      <c r="E127" s="14">
        <f>SUM(E71:E126)</f>
        <v>264514025</v>
      </c>
    </row>
    <row r="128" spans="1:5" ht="16.149999999999999" customHeight="1" x14ac:dyDescent="0.25">
      <c r="A128" s="18" t="s">
        <v>582</v>
      </c>
      <c r="B128" s="19"/>
      <c r="E128" s="10"/>
    </row>
    <row r="129" spans="1:7" ht="16.149999999999999" customHeight="1" x14ac:dyDescent="0.25">
      <c r="A129" s="26"/>
      <c r="B129" s="19"/>
      <c r="E129" s="10"/>
    </row>
    <row r="130" spans="1:7" s="6" customFormat="1" ht="19.149999999999999" customHeight="1" x14ac:dyDescent="0.25">
      <c r="A130" s="7" t="s">
        <v>334</v>
      </c>
      <c r="B130" s="8"/>
      <c r="C130" s="8"/>
      <c r="D130" s="8"/>
      <c r="E130" s="11"/>
    </row>
    <row r="131" spans="1:7" s="6" customFormat="1" ht="25.9" customHeight="1" x14ac:dyDescent="0.25">
      <c r="A131" s="9" t="s">
        <v>3</v>
      </c>
      <c r="B131" s="9" t="s">
        <v>2</v>
      </c>
      <c r="C131" s="9" t="s">
        <v>14</v>
      </c>
      <c r="D131" s="9" t="s">
        <v>102</v>
      </c>
      <c r="E131" s="12" t="s">
        <v>103</v>
      </c>
      <c r="G131" s="1"/>
    </row>
    <row r="132" spans="1:7" x14ac:dyDescent="0.25">
      <c r="A132" s="1" t="s">
        <v>4</v>
      </c>
      <c r="B132" s="1" t="s">
        <v>336</v>
      </c>
      <c r="C132" s="2" t="s">
        <v>335</v>
      </c>
      <c r="D132" s="2" t="s">
        <v>337</v>
      </c>
      <c r="E132" s="16">
        <v>10403343</v>
      </c>
    </row>
    <row r="133" spans="1:7" x14ac:dyDescent="0.25">
      <c r="A133" s="1" t="s">
        <v>4</v>
      </c>
      <c r="B133" s="1" t="s">
        <v>339</v>
      </c>
      <c r="C133" s="2" t="s">
        <v>338</v>
      </c>
      <c r="D133" s="2" t="s">
        <v>340</v>
      </c>
      <c r="E133" s="16">
        <v>93000</v>
      </c>
    </row>
    <row r="134" spans="1:7" ht="45" x14ac:dyDescent="0.25">
      <c r="A134" s="1" t="s">
        <v>20</v>
      </c>
      <c r="B134" s="1" t="s">
        <v>342</v>
      </c>
      <c r="C134" s="2" t="s">
        <v>341</v>
      </c>
      <c r="D134" s="2" t="s">
        <v>343</v>
      </c>
      <c r="E134" s="16">
        <v>12541782</v>
      </c>
    </row>
    <row r="135" spans="1:7" ht="30" x14ac:dyDescent="0.25">
      <c r="A135" s="1" t="s">
        <v>209</v>
      </c>
      <c r="B135" s="1" t="s">
        <v>345</v>
      </c>
      <c r="C135" s="2" t="s">
        <v>344</v>
      </c>
      <c r="D135" s="2" t="s">
        <v>346</v>
      </c>
      <c r="E135" s="16">
        <v>6948750</v>
      </c>
    </row>
    <row r="136" spans="1:7" ht="45" x14ac:dyDescent="0.25">
      <c r="A136" s="1" t="s">
        <v>8</v>
      </c>
      <c r="B136" s="1" t="s">
        <v>348</v>
      </c>
      <c r="C136" s="2" t="s">
        <v>347</v>
      </c>
      <c r="D136" s="2" t="s">
        <v>349</v>
      </c>
      <c r="E136" s="16">
        <v>1400000</v>
      </c>
    </row>
    <row r="137" spans="1:7" ht="45" x14ac:dyDescent="0.25">
      <c r="A137" s="1" t="s">
        <v>8</v>
      </c>
      <c r="B137" s="1" t="s">
        <v>350</v>
      </c>
      <c r="C137" s="2" t="s">
        <v>222</v>
      </c>
      <c r="D137" s="2" t="s">
        <v>351</v>
      </c>
      <c r="E137" s="16">
        <v>1850000</v>
      </c>
    </row>
    <row r="138" spans="1:7" ht="30" x14ac:dyDescent="0.25">
      <c r="A138" s="1" t="s">
        <v>8</v>
      </c>
      <c r="B138" s="1" t="s">
        <v>352</v>
      </c>
      <c r="C138" s="2" t="s">
        <v>41</v>
      </c>
      <c r="D138" s="2" t="s">
        <v>353</v>
      </c>
      <c r="E138" s="16">
        <v>1767769</v>
      </c>
    </row>
    <row r="139" spans="1:7" ht="30" x14ac:dyDescent="0.25">
      <c r="A139" s="1" t="s">
        <v>8</v>
      </c>
      <c r="B139" s="1" t="s">
        <v>355</v>
      </c>
      <c r="C139" s="2" t="s">
        <v>354</v>
      </c>
      <c r="D139" s="2" t="s">
        <v>356</v>
      </c>
      <c r="E139" s="16">
        <v>3760000</v>
      </c>
    </row>
    <row r="140" spans="1:7" ht="30" x14ac:dyDescent="0.25">
      <c r="A140" s="1" t="s">
        <v>8</v>
      </c>
      <c r="B140" s="1" t="s">
        <v>358</v>
      </c>
      <c r="C140" s="2" t="s">
        <v>357</v>
      </c>
      <c r="D140" s="2" t="s">
        <v>359</v>
      </c>
      <c r="E140" s="16">
        <v>2521984</v>
      </c>
    </row>
    <row r="141" spans="1:7" ht="45" x14ac:dyDescent="0.25">
      <c r="A141" s="1" t="s">
        <v>5</v>
      </c>
      <c r="B141" s="1" t="s">
        <v>361</v>
      </c>
      <c r="C141" s="2" t="s">
        <v>360</v>
      </c>
      <c r="D141" s="2" t="s">
        <v>362</v>
      </c>
      <c r="E141" s="16">
        <v>11475000</v>
      </c>
    </row>
    <row r="142" spans="1:7" ht="45" x14ac:dyDescent="0.25">
      <c r="A142" s="1" t="s">
        <v>5</v>
      </c>
      <c r="B142" s="1" t="s">
        <v>364</v>
      </c>
      <c r="C142" s="2" t="s">
        <v>363</v>
      </c>
      <c r="D142" s="2" t="s">
        <v>365</v>
      </c>
      <c r="E142" s="16">
        <v>479444</v>
      </c>
    </row>
    <row r="143" spans="1:7" ht="45" x14ac:dyDescent="0.25">
      <c r="A143" s="1" t="s">
        <v>5</v>
      </c>
      <c r="B143" s="1" t="s">
        <v>367</v>
      </c>
      <c r="C143" s="2" t="s">
        <v>366</v>
      </c>
      <c r="D143" s="2" t="s">
        <v>368</v>
      </c>
      <c r="E143" s="16">
        <v>800000</v>
      </c>
    </row>
    <row r="144" spans="1:7" ht="30" x14ac:dyDescent="0.25">
      <c r="A144" s="1" t="s">
        <v>5</v>
      </c>
      <c r="B144" s="1" t="s">
        <v>370</v>
      </c>
      <c r="C144" s="2" t="s">
        <v>369</v>
      </c>
      <c r="D144" s="2" t="s">
        <v>371</v>
      </c>
      <c r="E144" s="16">
        <v>300800</v>
      </c>
    </row>
    <row r="145" spans="1:5" ht="45" x14ac:dyDescent="0.25">
      <c r="A145" s="1" t="s">
        <v>5</v>
      </c>
      <c r="B145" s="1" t="s">
        <v>373</v>
      </c>
      <c r="C145" s="2" t="s">
        <v>372</v>
      </c>
      <c r="D145" s="2" t="s">
        <v>374</v>
      </c>
      <c r="E145" s="16">
        <v>1812000</v>
      </c>
    </row>
    <row r="146" spans="1:5" ht="45" x14ac:dyDescent="0.25">
      <c r="A146" s="1" t="s">
        <v>52</v>
      </c>
      <c r="B146" s="1" t="s">
        <v>376</v>
      </c>
      <c r="C146" s="2" t="s">
        <v>375</v>
      </c>
      <c r="D146" s="2" t="s">
        <v>377</v>
      </c>
      <c r="E146" s="16">
        <v>6730532</v>
      </c>
    </row>
    <row r="147" spans="1:5" ht="45" x14ac:dyDescent="0.25">
      <c r="A147" s="1" t="s">
        <v>230</v>
      </c>
      <c r="B147" s="1" t="s">
        <v>379</v>
      </c>
      <c r="C147" s="2" t="s">
        <v>378</v>
      </c>
      <c r="D147" s="2" t="s">
        <v>380</v>
      </c>
      <c r="E147" s="16">
        <v>5984319</v>
      </c>
    </row>
    <row r="148" spans="1:5" x14ac:dyDescent="0.25">
      <c r="A148" s="1" t="s">
        <v>53</v>
      </c>
      <c r="B148" s="1" t="s">
        <v>381</v>
      </c>
      <c r="C148" s="2" t="s">
        <v>54</v>
      </c>
      <c r="D148" s="2" t="s">
        <v>382</v>
      </c>
      <c r="E148" s="16">
        <v>2480000</v>
      </c>
    </row>
    <row r="149" spans="1:5" ht="45" x14ac:dyDescent="0.25">
      <c r="A149" s="1" t="s">
        <v>16</v>
      </c>
      <c r="B149" s="1" t="s">
        <v>384</v>
      </c>
      <c r="C149" s="2" t="s">
        <v>383</v>
      </c>
      <c r="D149" s="2" t="s">
        <v>385</v>
      </c>
      <c r="E149" s="16">
        <v>9020000</v>
      </c>
    </row>
    <row r="150" spans="1:5" x14ac:dyDescent="0.25">
      <c r="A150" s="1" t="s">
        <v>16</v>
      </c>
      <c r="B150" s="1" t="s">
        <v>387</v>
      </c>
      <c r="C150" s="2" t="s">
        <v>386</v>
      </c>
      <c r="D150" s="2" t="s">
        <v>388</v>
      </c>
      <c r="E150" s="16">
        <v>2742675</v>
      </c>
    </row>
    <row r="151" spans="1:5" x14ac:dyDescent="0.25">
      <c r="A151" s="1" t="s">
        <v>16</v>
      </c>
      <c r="B151" s="1" t="s">
        <v>390</v>
      </c>
      <c r="C151" s="2" t="s">
        <v>389</v>
      </c>
      <c r="D151" s="2" t="s">
        <v>391</v>
      </c>
      <c r="E151" s="16">
        <v>1239710</v>
      </c>
    </row>
    <row r="152" spans="1:5" ht="30" x14ac:dyDescent="0.25">
      <c r="A152" s="1" t="s">
        <v>16</v>
      </c>
      <c r="B152" s="1" t="s">
        <v>393</v>
      </c>
      <c r="C152" s="2" t="s">
        <v>392</v>
      </c>
      <c r="D152" s="2" t="s">
        <v>394</v>
      </c>
      <c r="E152" s="16">
        <v>2840000</v>
      </c>
    </row>
    <row r="153" spans="1:5" ht="45" x14ac:dyDescent="0.25">
      <c r="A153" s="1" t="s">
        <v>16</v>
      </c>
      <c r="B153" s="1" t="s">
        <v>396</v>
      </c>
      <c r="C153" s="2" t="s">
        <v>395</v>
      </c>
      <c r="D153" s="2" t="s">
        <v>397</v>
      </c>
      <c r="E153" s="16">
        <v>11986230</v>
      </c>
    </row>
    <row r="154" spans="1:5" ht="30" x14ac:dyDescent="0.25">
      <c r="A154" s="1" t="s">
        <v>21</v>
      </c>
      <c r="B154" s="1" t="s">
        <v>398</v>
      </c>
      <c r="C154" s="2" t="s">
        <v>57</v>
      </c>
      <c r="D154" s="2" t="s">
        <v>399</v>
      </c>
      <c r="E154" s="16">
        <v>13000000</v>
      </c>
    </row>
    <row r="155" spans="1:5" ht="60" x14ac:dyDescent="0.25">
      <c r="A155" s="1" t="s">
        <v>400</v>
      </c>
      <c r="B155" s="1" t="s">
        <v>402</v>
      </c>
      <c r="C155" s="2" t="s">
        <v>401</v>
      </c>
      <c r="D155" s="2" t="s">
        <v>403</v>
      </c>
      <c r="E155" s="16">
        <v>9558120</v>
      </c>
    </row>
    <row r="156" spans="1:5" ht="30" x14ac:dyDescent="0.25">
      <c r="A156" s="1" t="s">
        <v>22</v>
      </c>
      <c r="B156" s="1" t="s">
        <v>404</v>
      </c>
      <c r="C156" s="2" t="s">
        <v>58</v>
      </c>
      <c r="D156" s="2" t="s">
        <v>405</v>
      </c>
      <c r="E156" s="16">
        <v>9596669</v>
      </c>
    </row>
    <row r="157" spans="1:5" x14ac:dyDescent="0.25">
      <c r="A157" s="1" t="s">
        <v>10</v>
      </c>
      <c r="B157" s="1" t="s">
        <v>406</v>
      </c>
      <c r="C157" s="2" t="s">
        <v>239</v>
      </c>
      <c r="D157" s="2" t="s">
        <v>407</v>
      </c>
      <c r="E157" s="16">
        <v>5541710</v>
      </c>
    </row>
    <row r="158" spans="1:5" ht="30" x14ac:dyDescent="0.25">
      <c r="A158" s="1" t="s">
        <v>10</v>
      </c>
      <c r="B158" s="1" t="s">
        <v>408</v>
      </c>
      <c r="C158" s="2" t="s">
        <v>115</v>
      </c>
      <c r="D158" s="2" t="s">
        <v>409</v>
      </c>
      <c r="E158" s="16">
        <v>1073000</v>
      </c>
    </row>
    <row r="159" spans="1:5" ht="60" x14ac:dyDescent="0.25">
      <c r="A159" s="1" t="s">
        <v>60</v>
      </c>
      <c r="B159" s="1" t="s">
        <v>411</v>
      </c>
      <c r="C159" s="2" t="s">
        <v>410</v>
      </c>
      <c r="D159" s="2" t="s">
        <v>412</v>
      </c>
      <c r="E159" s="16">
        <v>2140000</v>
      </c>
    </row>
    <row r="160" spans="1:5" ht="30" x14ac:dyDescent="0.25">
      <c r="A160" s="1" t="s">
        <v>11</v>
      </c>
      <c r="B160" s="1" t="s">
        <v>413</v>
      </c>
      <c r="C160" s="2" t="s">
        <v>240</v>
      </c>
      <c r="D160" s="2" t="s">
        <v>414</v>
      </c>
      <c r="E160" s="16">
        <v>8000000</v>
      </c>
    </row>
    <row r="161" spans="1:5" ht="30" x14ac:dyDescent="0.25">
      <c r="A161" s="1" t="s">
        <v>11</v>
      </c>
      <c r="B161" s="1" t="s">
        <v>416</v>
      </c>
      <c r="C161" s="2" t="s">
        <v>415</v>
      </c>
      <c r="D161" s="2" t="s">
        <v>417</v>
      </c>
      <c r="E161" s="16">
        <v>850464</v>
      </c>
    </row>
    <row r="162" spans="1:5" ht="45" x14ac:dyDescent="0.25">
      <c r="A162" s="1" t="s">
        <v>11</v>
      </c>
      <c r="B162" s="1" t="s">
        <v>418</v>
      </c>
      <c r="C162" s="2" t="s">
        <v>61</v>
      </c>
      <c r="D162" s="2" t="s">
        <v>419</v>
      </c>
      <c r="E162" s="16">
        <v>10000000</v>
      </c>
    </row>
    <row r="163" spans="1:5" ht="30" x14ac:dyDescent="0.25">
      <c r="A163" s="1" t="s">
        <v>245</v>
      </c>
      <c r="B163" s="1" t="s">
        <v>421</v>
      </c>
      <c r="C163" s="2" t="s">
        <v>420</v>
      </c>
      <c r="D163" s="2" t="s">
        <v>422</v>
      </c>
      <c r="E163" s="16">
        <v>3200000</v>
      </c>
    </row>
    <row r="164" spans="1:5" ht="30" x14ac:dyDescent="0.25">
      <c r="A164" s="1" t="s">
        <v>245</v>
      </c>
      <c r="B164" s="1" t="s">
        <v>424</v>
      </c>
      <c r="C164" s="2" t="s">
        <v>423</v>
      </c>
      <c r="D164" s="2" t="s">
        <v>425</v>
      </c>
      <c r="E164" s="16">
        <v>1200000</v>
      </c>
    </row>
    <row r="165" spans="1:5" ht="30" x14ac:dyDescent="0.25">
      <c r="A165" s="1" t="s">
        <v>248</v>
      </c>
      <c r="B165" s="1" t="s">
        <v>427</v>
      </c>
      <c r="C165" s="2" t="s">
        <v>426</v>
      </c>
      <c r="D165" s="2" t="s">
        <v>428</v>
      </c>
      <c r="E165" s="16">
        <v>4987500</v>
      </c>
    </row>
    <row r="166" spans="1:5" x14ac:dyDescent="0.25">
      <c r="A166" s="1" t="s">
        <v>251</v>
      </c>
      <c r="B166" s="1" t="s">
        <v>430</v>
      </c>
      <c r="C166" s="2" t="s">
        <v>429</v>
      </c>
      <c r="D166" s="2" t="s">
        <v>431</v>
      </c>
      <c r="E166" s="16">
        <v>2037920</v>
      </c>
    </row>
    <row r="167" spans="1:5" ht="30" x14ac:dyDescent="0.25">
      <c r="A167" s="1" t="s">
        <v>252</v>
      </c>
      <c r="B167" s="1" t="s">
        <v>433</v>
      </c>
      <c r="C167" s="2" t="s">
        <v>432</v>
      </c>
      <c r="D167" s="2" t="s">
        <v>346</v>
      </c>
      <c r="E167" s="16">
        <v>13916000</v>
      </c>
    </row>
    <row r="168" spans="1:5" ht="30" x14ac:dyDescent="0.25">
      <c r="A168" s="1" t="s">
        <v>23</v>
      </c>
      <c r="B168" s="1" t="s">
        <v>434</v>
      </c>
      <c r="C168" s="2" t="s">
        <v>253</v>
      </c>
      <c r="D168" s="2" t="s">
        <v>435</v>
      </c>
      <c r="E168" s="16">
        <v>1000000</v>
      </c>
    </row>
    <row r="169" spans="1:5" x14ac:dyDescent="0.25">
      <c r="A169" s="1" t="s">
        <v>23</v>
      </c>
      <c r="B169" s="1" t="s">
        <v>437</v>
      </c>
      <c r="C169" s="2" t="s">
        <v>436</v>
      </c>
      <c r="D169" s="2" t="s">
        <v>438</v>
      </c>
      <c r="E169" s="16">
        <v>4620000</v>
      </c>
    </row>
    <row r="170" spans="1:5" ht="30" x14ac:dyDescent="0.25">
      <c r="A170" s="1" t="s">
        <v>23</v>
      </c>
      <c r="B170" s="1" t="s">
        <v>440</v>
      </c>
      <c r="C170" s="2" t="s">
        <v>439</v>
      </c>
      <c r="D170" s="2" t="s">
        <v>441</v>
      </c>
      <c r="E170" s="16">
        <v>722606</v>
      </c>
    </row>
    <row r="171" spans="1:5" ht="45" x14ac:dyDescent="0.25">
      <c r="A171" s="1" t="s">
        <v>23</v>
      </c>
      <c r="B171" s="1" t="s">
        <v>443</v>
      </c>
      <c r="C171" s="2" t="s">
        <v>442</v>
      </c>
      <c r="D171" s="2" t="s">
        <v>444</v>
      </c>
      <c r="E171" s="16">
        <v>1536000</v>
      </c>
    </row>
    <row r="172" spans="1:5" x14ac:dyDescent="0.25">
      <c r="A172" s="1" t="s">
        <v>23</v>
      </c>
      <c r="B172" s="1" t="s">
        <v>446</v>
      </c>
      <c r="C172" s="2" t="s">
        <v>445</v>
      </c>
      <c r="D172" s="2" t="s">
        <v>346</v>
      </c>
      <c r="E172" s="16">
        <v>333732</v>
      </c>
    </row>
    <row r="173" spans="1:5" ht="45" x14ac:dyDescent="0.25">
      <c r="A173" s="1" t="s">
        <v>254</v>
      </c>
      <c r="B173" s="1" t="s">
        <v>448</v>
      </c>
      <c r="C173" s="2" t="s">
        <v>447</v>
      </c>
      <c r="D173" s="2" t="s">
        <v>449</v>
      </c>
      <c r="E173" s="16">
        <v>118174</v>
      </c>
    </row>
    <row r="174" spans="1:5" ht="45" x14ac:dyDescent="0.25">
      <c r="A174" s="1" t="s">
        <v>254</v>
      </c>
      <c r="B174" s="1" t="s">
        <v>451</v>
      </c>
      <c r="C174" s="2" t="s">
        <v>450</v>
      </c>
      <c r="D174" s="2" t="s">
        <v>452</v>
      </c>
      <c r="E174" s="16">
        <v>3437370</v>
      </c>
    </row>
    <row r="175" spans="1:5" ht="45" x14ac:dyDescent="0.25">
      <c r="A175" s="1" t="s">
        <v>254</v>
      </c>
      <c r="B175" s="1" t="s">
        <v>454</v>
      </c>
      <c r="C175" s="2" t="s">
        <v>453</v>
      </c>
      <c r="D175" s="2" t="s">
        <v>455</v>
      </c>
      <c r="E175" s="16">
        <v>1239024</v>
      </c>
    </row>
    <row r="176" spans="1:5" x14ac:dyDescent="0.25">
      <c r="A176" s="1" t="s">
        <v>24</v>
      </c>
      <c r="B176" s="1" t="s">
        <v>457</v>
      </c>
      <c r="C176" s="2" t="s">
        <v>456</v>
      </c>
      <c r="D176" s="2" t="s">
        <v>458</v>
      </c>
      <c r="E176" s="16">
        <v>821526</v>
      </c>
    </row>
    <row r="177" spans="1:5" ht="30" x14ac:dyDescent="0.25">
      <c r="A177" s="1" t="s">
        <v>24</v>
      </c>
      <c r="B177" s="1" t="s">
        <v>459</v>
      </c>
      <c r="C177" s="2" t="s">
        <v>265</v>
      </c>
      <c r="D177" s="2" t="s">
        <v>460</v>
      </c>
      <c r="E177" s="16">
        <v>9000000</v>
      </c>
    </row>
    <row r="178" spans="1:5" x14ac:dyDescent="0.25">
      <c r="A178" s="1" t="s">
        <v>24</v>
      </c>
      <c r="B178" s="1" t="s">
        <v>461</v>
      </c>
      <c r="C178" s="2" t="s">
        <v>65</v>
      </c>
      <c r="D178" s="2" t="s">
        <v>462</v>
      </c>
      <c r="E178" s="16">
        <v>396800</v>
      </c>
    </row>
    <row r="179" spans="1:5" ht="30" x14ac:dyDescent="0.25">
      <c r="A179" s="1" t="s">
        <v>12</v>
      </c>
      <c r="B179" s="1" t="s">
        <v>463</v>
      </c>
      <c r="C179" s="2" t="s">
        <v>68</v>
      </c>
      <c r="D179" s="2" t="s">
        <v>464</v>
      </c>
      <c r="E179" s="16">
        <v>2365600</v>
      </c>
    </row>
    <row r="180" spans="1:5" ht="45" x14ac:dyDescent="0.25">
      <c r="A180" s="1" t="s">
        <v>12</v>
      </c>
      <c r="B180" s="1" t="s">
        <v>465</v>
      </c>
      <c r="C180" s="2" t="s">
        <v>68</v>
      </c>
      <c r="D180" s="2" t="s">
        <v>466</v>
      </c>
      <c r="E180" s="16">
        <v>4924382</v>
      </c>
    </row>
    <row r="181" spans="1:5" ht="45" x14ac:dyDescent="0.25">
      <c r="A181" s="1" t="s">
        <v>12</v>
      </c>
      <c r="B181" s="1" t="s">
        <v>467</v>
      </c>
      <c r="C181" s="2" t="s">
        <v>68</v>
      </c>
      <c r="D181" s="2" t="s">
        <v>468</v>
      </c>
      <c r="E181" s="16">
        <v>13380000</v>
      </c>
    </row>
    <row r="182" spans="1:5" ht="30" x14ac:dyDescent="0.25">
      <c r="A182" s="1" t="s">
        <v>12</v>
      </c>
      <c r="B182" s="1" t="s">
        <v>470</v>
      </c>
      <c r="C182" s="2" t="s">
        <v>469</v>
      </c>
      <c r="D182" s="2" t="s">
        <v>346</v>
      </c>
      <c r="E182" s="16">
        <v>5340000</v>
      </c>
    </row>
    <row r="183" spans="1:5" ht="30" x14ac:dyDescent="0.25">
      <c r="A183" s="1" t="s">
        <v>12</v>
      </c>
      <c r="B183" s="1" t="s">
        <v>472</v>
      </c>
      <c r="C183" s="2" t="s">
        <v>471</v>
      </c>
      <c r="D183" s="2" t="s">
        <v>473</v>
      </c>
      <c r="E183" s="16">
        <v>1824416</v>
      </c>
    </row>
    <row r="184" spans="1:5" ht="30" x14ac:dyDescent="0.25">
      <c r="A184" s="1" t="s">
        <v>266</v>
      </c>
      <c r="B184" s="1" t="s">
        <v>475</v>
      </c>
      <c r="C184" s="2" t="s">
        <v>474</v>
      </c>
      <c r="D184" s="2" t="s">
        <v>476</v>
      </c>
      <c r="E184" s="16">
        <v>4412890</v>
      </c>
    </row>
    <row r="185" spans="1:5" ht="45" x14ac:dyDescent="0.25">
      <c r="A185" s="1" t="s">
        <v>266</v>
      </c>
      <c r="B185" s="1" t="s">
        <v>478</v>
      </c>
      <c r="C185" s="2" t="s">
        <v>477</v>
      </c>
      <c r="D185" s="2" t="s">
        <v>479</v>
      </c>
      <c r="E185" s="16">
        <v>2800000</v>
      </c>
    </row>
    <row r="186" spans="1:5" ht="30" x14ac:dyDescent="0.25">
      <c r="A186" s="1" t="s">
        <v>269</v>
      </c>
      <c r="B186" s="1" t="s">
        <v>481</v>
      </c>
      <c r="C186" s="2" t="s">
        <v>480</v>
      </c>
      <c r="D186" s="2" t="s">
        <v>482</v>
      </c>
      <c r="E186" s="16">
        <v>7980000</v>
      </c>
    </row>
    <row r="187" spans="1:5" ht="30" x14ac:dyDescent="0.25">
      <c r="A187" s="1" t="s">
        <v>274</v>
      </c>
      <c r="B187" s="1" t="s">
        <v>484</v>
      </c>
      <c r="C187" s="2" t="s">
        <v>483</v>
      </c>
      <c r="D187" s="2" t="s">
        <v>485</v>
      </c>
      <c r="E187" s="16">
        <v>1831200</v>
      </c>
    </row>
    <row r="188" spans="1:5" ht="30" x14ac:dyDescent="0.25">
      <c r="A188" s="1" t="s">
        <v>25</v>
      </c>
      <c r="B188" s="1" t="s">
        <v>487</v>
      </c>
      <c r="C188" s="2" t="s">
        <v>486</v>
      </c>
      <c r="D188" s="2" t="s">
        <v>458</v>
      </c>
      <c r="E188" s="16">
        <v>201549</v>
      </c>
    </row>
    <row r="189" spans="1:5" x14ac:dyDescent="0.25">
      <c r="A189" s="1" t="s">
        <v>26</v>
      </c>
      <c r="B189" s="1" t="s">
        <v>489</v>
      </c>
      <c r="C189" s="2" t="s">
        <v>488</v>
      </c>
      <c r="D189" s="2" t="s">
        <v>388</v>
      </c>
      <c r="E189" s="16">
        <v>5600000</v>
      </c>
    </row>
    <row r="190" spans="1:5" ht="30" x14ac:dyDescent="0.25">
      <c r="A190" s="1" t="s">
        <v>26</v>
      </c>
      <c r="B190" s="1" t="s">
        <v>491</v>
      </c>
      <c r="C190" s="2" t="s">
        <v>490</v>
      </c>
      <c r="D190" s="2" t="s">
        <v>492</v>
      </c>
      <c r="E190" s="16">
        <v>1000000</v>
      </c>
    </row>
    <row r="191" spans="1:5" x14ac:dyDescent="0.25">
      <c r="A191" s="1" t="s">
        <v>26</v>
      </c>
      <c r="B191" s="1" t="s">
        <v>494</v>
      </c>
      <c r="C191" s="2" t="s">
        <v>493</v>
      </c>
      <c r="D191" s="2" t="s">
        <v>346</v>
      </c>
      <c r="E191" s="16">
        <v>1734000</v>
      </c>
    </row>
    <row r="192" spans="1:5" ht="30" x14ac:dyDescent="0.25">
      <c r="A192" s="1" t="s">
        <v>27</v>
      </c>
      <c r="B192" s="1" t="s">
        <v>495</v>
      </c>
      <c r="C192" s="2" t="s">
        <v>128</v>
      </c>
      <c r="D192" s="2" t="s">
        <v>496</v>
      </c>
      <c r="E192" s="16">
        <v>15000000</v>
      </c>
    </row>
    <row r="193" spans="1:5" ht="30" x14ac:dyDescent="0.25">
      <c r="A193" s="1" t="s">
        <v>13</v>
      </c>
      <c r="B193" s="1" t="s">
        <v>498</v>
      </c>
      <c r="C193" s="2" t="s">
        <v>497</v>
      </c>
      <c r="D193" s="2" t="s">
        <v>499</v>
      </c>
      <c r="E193" s="16">
        <v>13558199</v>
      </c>
    </row>
    <row r="194" spans="1:5" ht="30" x14ac:dyDescent="0.25">
      <c r="A194" s="1" t="s">
        <v>28</v>
      </c>
      <c r="B194" s="1" t="s">
        <v>501</v>
      </c>
      <c r="C194" s="2" t="s">
        <v>500</v>
      </c>
      <c r="D194" s="2" t="s">
        <v>502</v>
      </c>
      <c r="E194" s="16">
        <v>821500</v>
      </c>
    </row>
    <row r="195" spans="1:5" x14ac:dyDescent="0.25">
      <c r="A195" s="1" t="s">
        <v>29</v>
      </c>
      <c r="B195" s="1" t="s">
        <v>504</v>
      </c>
      <c r="C195" s="2" t="s">
        <v>503</v>
      </c>
      <c r="D195" s="2" t="s">
        <v>505</v>
      </c>
      <c r="E195" s="16">
        <v>14672995</v>
      </c>
    </row>
    <row r="196" spans="1:5" ht="30" x14ac:dyDescent="0.25">
      <c r="A196" s="1" t="s">
        <v>30</v>
      </c>
      <c r="B196" s="1" t="s">
        <v>507</v>
      </c>
      <c r="C196" s="2" t="s">
        <v>506</v>
      </c>
      <c r="D196" s="2" t="s">
        <v>508</v>
      </c>
      <c r="E196" s="16">
        <v>582664</v>
      </c>
    </row>
    <row r="197" spans="1:5" ht="30" x14ac:dyDescent="0.25">
      <c r="A197" s="1" t="s">
        <v>78</v>
      </c>
      <c r="B197" s="1" t="s">
        <v>510</v>
      </c>
      <c r="C197" s="2" t="s">
        <v>509</v>
      </c>
      <c r="D197" s="2" t="s">
        <v>511</v>
      </c>
      <c r="E197" s="16">
        <v>4080000</v>
      </c>
    </row>
    <row r="198" spans="1:5" ht="30" x14ac:dyDescent="0.25">
      <c r="A198" s="1" t="s">
        <v>31</v>
      </c>
      <c r="B198" s="1" t="s">
        <v>512</v>
      </c>
      <c r="C198" s="2" t="s">
        <v>291</v>
      </c>
      <c r="D198" s="2" t="s">
        <v>513</v>
      </c>
      <c r="E198" s="16">
        <v>10000000</v>
      </c>
    </row>
    <row r="199" spans="1:5" x14ac:dyDescent="0.25">
      <c r="A199" s="1" t="s">
        <v>31</v>
      </c>
      <c r="B199" s="1" t="s">
        <v>515</v>
      </c>
      <c r="C199" s="2" t="s">
        <v>514</v>
      </c>
      <c r="D199" s="2" t="s">
        <v>516</v>
      </c>
      <c r="E199" s="16">
        <v>1600000</v>
      </c>
    </row>
    <row r="200" spans="1:5" ht="30" x14ac:dyDescent="0.25">
      <c r="A200" s="1" t="s">
        <v>32</v>
      </c>
      <c r="B200" s="1" t="s">
        <v>517</v>
      </c>
      <c r="C200" s="2" t="s">
        <v>293</v>
      </c>
      <c r="D200" s="2" t="s">
        <v>346</v>
      </c>
      <c r="E200" s="16">
        <v>4324608</v>
      </c>
    </row>
    <row r="201" spans="1:5" ht="30" x14ac:dyDescent="0.25">
      <c r="A201" s="1" t="s">
        <v>32</v>
      </c>
      <c r="B201" s="1" t="s">
        <v>518</v>
      </c>
      <c r="C201" s="2" t="s">
        <v>81</v>
      </c>
      <c r="D201" s="2" t="s">
        <v>519</v>
      </c>
      <c r="E201" s="16">
        <v>2000000</v>
      </c>
    </row>
    <row r="202" spans="1:5" ht="30" x14ac:dyDescent="0.25">
      <c r="A202" s="1" t="s">
        <v>32</v>
      </c>
      <c r="B202" s="1" t="s">
        <v>521</v>
      </c>
      <c r="C202" s="2" t="s">
        <v>520</v>
      </c>
      <c r="D202" s="2" t="s">
        <v>522</v>
      </c>
      <c r="E202" s="16">
        <v>446742</v>
      </c>
    </row>
    <row r="203" spans="1:5" ht="30" x14ac:dyDescent="0.25">
      <c r="A203" s="1" t="s">
        <v>6</v>
      </c>
      <c r="B203" s="1" t="s">
        <v>523</v>
      </c>
      <c r="C203" s="2" t="s">
        <v>0</v>
      </c>
      <c r="D203" s="2" t="s">
        <v>524</v>
      </c>
      <c r="E203" s="16">
        <v>9120000</v>
      </c>
    </row>
    <row r="204" spans="1:5" ht="45" x14ac:dyDescent="0.25">
      <c r="A204" s="1" t="s">
        <v>6</v>
      </c>
      <c r="B204" s="1" t="s">
        <v>525</v>
      </c>
      <c r="C204" s="2" t="s">
        <v>0</v>
      </c>
      <c r="D204" s="2" t="s">
        <v>526</v>
      </c>
      <c r="E204" s="16">
        <v>1452544</v>
      </c>
    </row>
    <row r="205" spans="1:5" ht="30" x14ac:dyDescent="0.25">
      <c r="A205" s="1" t="s">
        <v>6</v>
      </c>
      <c r="B205" s="1" t="s">
        <v>528</v>
      </c>
      <c r="C205" s="2" t="s">
        <v>527</v>
      </c>
      <c r="D205" s="2" t="s">
        <v>529</v>
      </c>
      <c r="E205" s="16">
        <v>3175604</v>
      </c>
    </row>
    <row r="206" spans="1:5" x14ac:dyDescent="0.25">
      <c r="A206" s="1" t="s">
        <v>7</v>
      </c>
      <c r="B206" s="1" t="s">
        <v>530</v>
      </c>
      <c r="C206" s="2" t="s">
        <v>83</v>
      </c>
      <c r="D206" s="2" t="s">
        <v>499</v>
      </c>
      <c r="E206" s="16">
        <v>2687000</v>
      </c>
    </row>
    <row r="207" spans="1:5" x14ac:dyDescent="0.25">
      <c r="A207" s="1" t="s">
        <v>7</v>
      </c>
      <c r="B207" s="1" t="s">
        <v>532</v>
      </c>
      <c r="C207" s="2" t="s">
        <v>531</v>
      </c>
      <c r="D207" s="2" t="s">
        <v>533</v>
      </c>
      <c r="E207" s="16">
        <v>3952851</v>
      </c>
    </row>
    <row r="208" spans="1:5" ht="30" x14ac:dyDescent="0.25">
      <c r="A208" s="1" t="s">
        <v>33</v>
      </c>
      <c r="B208" s="1" t="s">
        <v>535</v>
      </c>
      <c r="C208" s="2" t="s">
        <v>534</v>
      </c>
      <c r="D208" s="2" t="s">
        <v>536</v>
      </c>
      <c r="E208" s="16">
        <v>10000000</v>
      </c>
    </row>
    <row r="209" spans="1:5" x14ac:dyDescent="0.25">
      <c r="A209" s="1" t="s">
        <v>33</v>
      </c>
      <c r="B209" s="1" t="s">
        <v>537</v>
      </c>
      <c r="C209" s="2" t="s">
        <v>308</v>
      </c>
      <c r="D209" s="2" t="s">
        <v>452</v>
      </c>
      <c r="E209" s="16">
        <v>1466250</v>
      </c>
    </row>
    <row r="210" spans="1:5" x14ac:dyDescent="0.25">
      <c r="A210" s="1" t="s">
        <v>87</v>
      </c>
      <c r="B210" s="1" t="s">
        <v>539</v>
      </c>
      <c r="C210" s="2" t="s">
        <v>538</v>
      </c>
      <c r="D210" s="2" t="s">
        <v>499</v>
      </c>
      <c r="E210" s="16">
        <v>2482880</v>
      </c>
    </row>
    <row r="211" spans="1:5" x14ac:dyDescent="0.25">
      <c r="A211" s="1" t="s">
        <v>312</v>
      </c>
      <c r="B211" s="1" t="s">
        <v>540</v>
      </c>
      <c r="C211" s="2" t="s">
        <v>313</v>
      </c>
      <c r="D211" s="2" t="s">
        <v>541</v>
      </c>
      <c r="E211" s="16">
        <v>8913508</v>
      </c>
    </row>
    <row r="212" spans="1:5" ht="45" x14ac:dyDescent="0.25">
      <c r="A212" s="1" t="s">
        <v>34</v>
      </c>
      <c r="B212" s="1" t="s">
        <v>543</v>
      </c>
      <c r="C212" s="2" t="s">
        <v>542</v>
      </c>
      <c r="D212" s="2" t="s">
        <v>544</v>
      </c>
      <c r="E212" s="16">
        <v>2777211</v>
      </c>
    </row>
    <row r="213" spans="1:5" ht="30" x14ac:dyDescent="0.25">
      <c r="A213" s="1" t="s">
        <v>35</v>
      </c>
      <c r="B213" s="1" t="s">
        <v>546</v>
      </c>
      <c r="C213" s="2" t="s">
        <v>545</v>
      </c>
      <c r="D213" s="2" t="s">
        <v>547</v>
      </c>
      <c r="E213" s="16">
        <v>1636000</v>
      </c>
    </row>
    <row r="214" spans="1:5" ht="30" x14ac:dyDescent="0.25">
      <c r="A214" s="1" t="s">
        <v>9</v>
      </c>
      <c r="B214" s="1" t="s">
        <v>548</v>
      </c>
      <c r="C214" s="2" t="s">
        <v>321</v>
      </c>
      <c r="D214" s="2" t="s">
        <v>549</v>
      </c>
      <c r="E214" s="16">
        <v>10210000</v>
      </c>
    </row>
    <row r="215" spans="1:5" ht="30" x14ac:dyDescent="0.25">
      <c r="A215" s="1" t="s">
        <v>9</v>
      </c>
      <c r="B215" s="1" t="s">
        <v>551</v>
      </c>
      <c r="C215" s="2" t="s">
        <v>550</v>
      </c>
      <c r="D215" s="2" t="s">
        <v>552</v>
      </c>
      <c r="E215" s="16">
        <v>14770058</v>
      </c>
    </row>
    <row r="216" spans="1:5" ht="30" x14ac:dyDescent="0.25">
      <c r="A216" s="1" t="s">
        <v>9</v>
      </c>
      <c r="B216" s="1" t="s">
        <v>554</v>
      </c>
      <c r="C216" s="2" t="s">
        <v>553</v>
      </c>
      <c r="D216" s="2" t="s">
        <v>555</v>
      </c>
      <c r="E216" s="16">
        <v>896000</v>
      </c>
    </row>
    <row r="217" spans="1:5" ht="30" x14ac:dyDescent="0.25">
      <c r="A217" s="1" t="s">
        <v>322</v>
      </c>
      <c r="B217" s="1" t="s">
        <v>557</v>
      </c>
      <c r="C217" s="2" t="s">
        <v>556</v>
      </c>
      <c r="D217" s="2" t="s">
        <v>558</v>
      </c>
      <c r="E217" s="16">
        <v>18000000</v>
      </c>
    </row>
    <row r="218" spans="1:5" ht="30" x14ac:dyDescent="0.25">
      <c r="A218" s="1" t="s">
        <v>37</v>
      </c>
      <c r="B218" s="1" t="s">
        <v>559</v>
      </c>
      <c r="C218" s="2" t="s">
        <v>19</v>
      </c>
      <c r="D218" s="2" t="s">
        <v>560</v>
      </c>
      <c r="E218" s="16">
        <v>836355</v>
      </c>
    </row>
    <row r="219" spans="1:5" ht="30" x14ac:dyDescent="0.25">
      <c r="A219" s="1" t="s">
        <v>38</v>
      </c>
      <c r="B219" s="1" t="s">
        <v>561</v>
      </c>
      <c r="C219" s="2" t="s">
        <v>153</v>
      </c>
      <c r="D219" s="2" t="s">
        <v>562</v>
      </c>
      <c r="E219" s="16">
        <v>4871549</v>
      </c>
    </row>
    <row r="220" spans="1:5" ht="45" x14ac:dyDescent="0.25">
      <c r="A220" s="1" t="s">
        <v>38</v>
      </c>
      <c r="B220" s="1" t="s">
        <v>563</v>
      </c>
      <c r="C220" s="2" t="s">
        <v>96</v>
      </c>
      <c r="D220" s="2" t="s">
        <v>564</v>
      </c>
      <c r="E220" s="16">
        <v>11345700</v>
      </c>
    </row>
    <row r="221" spans="1:5" x14ac:dyDescent="0.25">
      <c r="A221" s="1" t="s">
        <v>38</v>
      </c>
      <c r="B221" s="1" t="s">
        <v>565</v>
      </c>
      <c r="C221" s="2" t="s">
        <v>206</v>
      </c>
      <c r="D221" s="2" t="s">
        <v>566</v>
      </c>
      <c r="E221" s="16">
        <v>2950000</v>
      </c>
    </row>
    <row r="222" spans="1:5" ht="30" x14ac:dyDescent="0.25">
      <c r="A222" s="1" t="s">
        <v>38</v>
      </c>
      <c r="B222" s="1" t="s">
        <v>568</v>
      </c>
      <c r="C222" s="2" t="s">
        <v>567</v>
      </c>
      <c r="D222" s="2" t="s">
        <v>499</v>
      </c>
      <c r="E222" s="16">
        <v>4800000</v>
      </c>
    </row>
    <row r="223" spans="1:5" x14ac:dyDescent="0.25">
      <c r="A223" s="1" t="s">
        <v>38</v>
      </c>
      <c r="B223" s="1" t="s">
        <v>570</v>
      </c>
      <c r="C223" s="2" t="s">
        <v>569</v>
      </c>
      <c r="D223" s="2" t="s">
        <v>571</v>
      </c>
      <c r="E223" s="16">
        <v>4532400</v>
      </c>
    </row>
    <row r="224" spans="1:5" x14ac:dyDescent="0.25">
      <c r="A224" s="1" t="s">
        <v>39</v>
      </c>
      <c r="B224" s="1" t="s">
        <v>572</v>
      </c>
      <c r="C224" s="2" t="s">
        <v>330</v>
      </c>
      <c r="D224" s="2" t="s">
        <v>573</v>
      </c>
      <c r="E224" s="16">
        <v>4676760</v>
      </c>
    </row>
    <row r="225" spans="1:5" ht="30" x14ac:dyDescent="0.25">
      <c r="A225" s="1" t="s">
        <v>39</v>
      </c>
      <c r="B225" s="1" t="s">
        <v>575</v>
      </c>
      <c r="C225" s="2" t="s">
        <v>574</v>
      </c>
      <c r="D225" s="2" t="s">
        <v>576</v>
      </c>
      <c r="E225" s="16">
        <v>3003628</v>
      </c>
    </row>
    <row r="226" spans="1:5" ht="45" x14ac:dyDescent="0.25">
      <c r="A226" s="1" t="s">
        <v>577</v>
      </c>
      <c r="B226" s="1" t="s">
        <v>579</v>
      </c>
      <c r="C226" s="2" t="s">
        <v>578</v>
      </c>
      <c r="D226" s="2" t="s">
        <v>580</v>
      </c>
      <c r="E226" s="16">
        <v>4237262</v>
      </c>
    </row>
    <row r="227" spans="1:5" ht="15.6" customHeight="1" x14ac:dyDescent="0.25">
      <c r="A227" s="4"/>
      <c r="B227" s="4"/>
      <c r="C227" s="27" t="s">
        <v>583</v>
      </c>
      <c r="D227" s="27"/>
      <c r="E227" s="14">
        <f>SUM(E132:E226)</f>
        <v>460778258</v>
      </c>
    </row>
    <row r="228" spans="1:5" ht="16.149999999999999" customHeight="1" x14ac:dyDescent="0.25">
      <c r="A228" s="18" t="s">
        <v>584</v>
      </c>
      <c r="B228" s="19"/>
      <c r="E228" s="10"/>
    </row>
    <row r="230" spans="1:5" ht="15.75" x14ac:dyDescent="0.25">
      <c r="A230" s="4"/>
      <c r="B230" s="29" t="s">
        <v>585</v>
      </c>
      <c r="C230" s="29"/>
      <c r="D230" s="29"/>
      <c r="E230" s="17">
        <f>E33+E65+E127+E227</f>
        <v>836748417</v>
      </c>
    </row>
    <row r="232" spans="1:5" ht="15.75" x14ac:dyDescent="0.25">
      <c r="C232" s="28"/>
      <c r="D232" s="28"/>
    </row>
  </sheetData>
  <mergeCells count="9">
    <mergeCell ref="A1:E1"/>
    <mergeCell ref="A2:E2"/>
    <mergeCell ref="A3:E3"/>
    <mergeCell ref="C127:D127"/>
    <mergeCell ref="C227:D227"/>
    <mergeCell ref="C232:D232"/>
    <mergeCell ref="B230:D230"/>
    <mergeCell ref="C65:D65"/>
    <mergeCell ref="C33:D33"/>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5339 Bus Carryover</vt:lpstr>
      <vt:lpstr>'5339 Bus Carryover'!Print_Area</vt:lpstr>
      <vt:lpstr>'5339 Bus Carryover'!Print_Titles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Year 2021 Full Year Apportionment Table 15 Bus Carryover</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Snead, Samuel (FTA)</dc:creator>
  <cp:lastModifiedBy>Ullah, Waseem CTR (FTA)</cp:lastModifiedBy>
  <cp:lastPrinted>2018-04-23T14:20:33Z</cp:lastPrinted>
  <dcterms:created xsi:type="dcterms:W3CDTF">2011-10-18T15:05:05Z</dcterms:created>
  <dcterms:modified xsi:type="dcterms:W3CDTF">2021-01-15T16:57:05Z</dcterms:modified>
</cp:coreProperties>
</file>