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Statistical Summaries FY 2019\FY 2019 Statistical Summaries Tables\"/>
    </mc:Choice>
  </mc:AlternateContent>
  <xr:revisionPtr revIDLastSave="0" documentId="13_ncr:1_{E908D7E5-469E-47EB-ACDD-DC3B98310771}" xr6:coauthVersionLast="34" xr6:coauthVersionMax="34" xr10:uidLastSave="{00000000-0000-0000-0000-000000000000}"/>
  <bookViews>
    <workbookView xWindow="0" yWindow="0" windowWidth="23040" windowHeight="9110" xr2:uid="{00000000-000D-0000-FFFF-FFFF00000000}"/>
  </bookViews>
  <sheets>
    <sheet name="17a by scope" sheetId="5" r:id="rId1"/>
    <sheet name="Source 17a" sheetId="6" r:id="rId2"/>
    <sheet name="17b by state" sheetId="4" r:id="rId3"/>
    <sheet name="Source 17b" sheetId="7" r:id="rId4"/>
  </sheets>
  <definedNames>
    <definedName name="_xlnm._FilterDatabase" localSheetId="2" hidden="1">'17b by state'!$A$2:$C$2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4" l="1"/>
  <c r="C46" i="4"/>
  <c r="C47" i="4"/>
  <c r="C48" i="4"/>
  <c r="C50" i="4"/>
  <c r="B53" i="4"/>
  <c r="C34" i="4" s="1"/>
  <c r="C49" i="4" l="1"/>
  <c r="C41" i="4"/>
  <c r="C39" i="4"/>
  <c r="C40" i="4"/>
  <c r="C38" i="4"/>
  <c r="C45" i="4"/>
  <c r="C37" i="4"/>
  <c r="C52" i="4"/>
  <c r="C44" i="4"/>
  <c r="C36" i="4"/>
  <c r="C51" i="4"/>
  <c r="C43" i="4"/>
  <c r="C35" i="4"/>
  <c r="B9" i="5"/>
  <c r="C4" i="4" l="1"/>
  <c r="C5" i="4"/>
  <c r="C6" i="4"/>
  <c r="C9" i="4"/>
  <c r="C10" i="4"/>
  <c r="C12" i="4"/>
  <c r="C13" i="4"/>
  <c r="C14" i="4"/>
  <c r="C17" i="4"/>
  <c r="C18" i="4"/>
  <c r="C20" i="4"/>
  <c r="C21" i="4"/>
  <c r="C23" i="4"/>
  <c r="C25" i="4"/>
  <c r="C27" i="4"/>
  <c r="C28" i="4"/>
  <c r="C30" i="4"/>
  <c r="C31" i="4"/>
  <c r="C33" i="4"/>
  <c r="C32" i="4"/>
  <c r="C29" i="4"/>
  <c r="C26" i="4"/>
  <c r="C24" i="4"/>
  <c r="C22" i="4"/>
  <c r="C19" i="4"/>
  <c r="C16" i="4"/>
  <c r="C15" i="4"/>
  <c r="C11" i="4"/>
  <c r="C8" i="4"/>
  <c r="C7" i="4"/>
  <c r="C3" i="4"/>
  <c r="C53" i="4" l="1"/>
</calcChain>
</file>

<file path=xl/sharedStrings.xml><?xml version="1.0" encoding="utf-8"?>
<sst xmlns="http://schemas.openxmlformats.org/spreadsheetml/2006/main" count="87" uniqueCount="81">
  <si>
    <t xml:space="preserve">Scope Name </t>
  </si>
  <si>
    <t>AR</t>
  </si>
  <si>
    <t>CONSOLIDATED PLANNING GRANT</t>
  </si>
  <si>
    <t>AZ</t>
  </si>
  <si>
    <t>STATE PLANNING &amp; RESEARCH</t>
  </si>
  <si>
    <t>METROPOLITAN PLANNING</t>
  </si>
  <si>
    <t>CA</t>
  </si>
  <si>
    <t>GA</t>
  </si>
  <si>
    <t>HI</t>
  </si>
  <si>
    <t>IA</t>
  </si>
  <si>
    <t>KS</t>
  </si>
  <si>
    <t>MA</t>
  </si>
  <si>
    <t>MD</t>
  </si>
  <si>
    <t>ME</t>
  </si>
  <si>
    <t>MI</t>
  </si>
  <si>
    <t>MT</t>
  </si>
  <si>
    <t>NC</t>
  </si>
  <si>
    <t>NM</t>
  </si>
  <si>
    <t>SD</t>
  </si>
  <si>
    <t>TN</t>
  </si>
  <si>
    <t>VA</t>
  </si>
  <si>
    <t>WI</t>
  </si>
  <si>
    <t>WY</t>
  </si>
  <si>
    <t>Grand Total</t>
  </si>
  <si>
    <t>Total FTA Amount</t>
  </si>
  <si>
    <t>Total</t>
  </si>
  <si>
    <t>State</t>
  </si>
  <si>
    <t>%</t>
  </si>
  <si>
    <t>Table 17: Statewide and Metropolitan Planning Program Funds Awarded by Budget Scope and State</t>
  </si>
  <si>
    <t>TOTAL</t>
  </si>
  <si>
    <t>AK</t>
  </si>
  <si>
    <t>CO</t>
  </si>
  <si>
    <t>KY</t>
  </si>
  <si>
    <t>LA</t>
  </si>
  <si>
    <t>NY</t>
  </si>
  <si>
    <t>OK</t>
  </si>
  <si>
    <t>STATE / PROGRAMS ADMINISTRATION</t>
  </si>
  <si>
    <t>FL</t>
  </si>
  <si>
    <t>SC</t>
  </si>
  <si>
    <t>TX</t>
  </si>
  <si>
    <t>WA</t>
  </si>
  <si>
    <t>Table 19: Statewide and Metropolitan Planning Program Funds Awarded by Budget Scope and State</t>
  </si>
  <si>
    <t>****This table only shows the recipient city or state that received funding under this program in FY 2019.</t>
  </si>
  <si>
    <t>AL</t>
  </si>
  <si>
    <t>CT</t>
  </si>
  <si>
    <t>ID</t>
  </si>
  <si>
    <t>IL</t>
  </si>
  <si>
    <t>IN</t>
  </si>
  <si>
    <t>MN</t>
  </si>
  <si>
    <t>MO</t>
  </si>
  <si>
    <t>MP</t>
  </si>
  <si>
    <t>MS</t>
  </si>
  <si>
    <t>ND</t>
  </si>
  <si>
    <t>NE</t>
  </si>
  <si>
    <t>NH</t>
  </si>
  <si>
    <t>NJ</t>
  </si>
  <si>
    <t>NV</t>
  </si>
  <si>
    <t>OH</t>
  </si>
  <si>
    <t>OR</t>
  </si>
  <si>
    <t>PA</t>
  </si>
  <si>
    <t>PR</t>
  </si>
  <si>
    <t>RI</t>
  </si>
  <si>
    <t>UT</t>
  </si>
  <si>
    <t>GU</t>
  </si>
  <si>
    <t>FY 2019 Metropolitan and State Planning Obligations by Scope</t>
  </si>
  <si>
    <t>Step 1</t>
  </si>
  <si>
    <t>Access TraMS (the last report in that fiscal year, September 30, 2019) to upload the "Budget by ALI Report"</t>
  </si>
  <si>
    <t>Step 2</t>
  </si>
  <si>
    <t>Import the Recipient Details report from TRAMS.</t>
  </si>
  <si>
    <t>Step 3</t>
  </si>
  <si>
    <t>Step 4</t>
  </si>
  <si>
    <t>Step 5</t>
  </si>
  <si>
    <t>Use the Vlookup function in excel to match the Recipient ID with the Recipient ID on the Budget ALI report to obtain the state.</t>
  </si>
  <si>
    <t>Step 6</t>
  </si>
  <si>
    <t>Copy to a separate excel spreadsheet.</t>
  </si>
  <si>
    <t>Copy and paste the pivot table results to a blank excel spreadsheet..</t>
  </si>
  <si>
    <t>Filter the Total FTA amount from largest to smallest and include the top results for the table.</t>
  </si>
  <si>
    <t>Using the table create a pie chart using the excel functions.</t>
  </si>
  <si>
    <t>In a pivot table filter for the Metropolitan and State Planning Program (5303 and 5305) and pivot the Scope Name and Total FTA amount.  All the relevant scopes and amount should populate.</t>
  </si>
  <si>
    <t>In a pivot table filter for the Metropolitan and State Planning program. Include the state and total FTA amount.</t>
  </si>
  <si>
    <t>Do a percentage for each state based on the amount of funding that they receive.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</si>
</sst>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0" applyNumberFormat="1"/>
    <xf numFmtId="0" fontId="0" fillId="0" borderId="1" xfId="0" applyBorder="1"/>
    <xf numFmtId="0" fontId="2" fillId="0" borderId="3" xfId="0" applyFont="1" applyBorder="1"/>
    <xf numFmtId="164" fontId="0" fillId="0" borderId="0" xfId="1" applyNumberFormat="1" applyFont="1"/>
    <xf numFmtId="0" fontId="2" fillId="0" borderId="6" xfId="0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0" fillId="0" borderId="2" xfId="1" applyNumberFormat="1" applyFont="1" applyBorder="1"/>
    <xf numFmtId="164" fontId="2" fillId="0" borderId="5" xfId="1" applyNumberFormat="1" applyFont="1" applyBorder="1"/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Fill="1" applyBorder="1" applyAlignment="1">
      <alignment horizontal="left"/>
    </xf>
    <xf numFmtId="0" fontId="4" fillId="0" borderId="0" xfId="0" applyFont="1"/>
    <xf numFmtId="165" fontId="0" fillId="0" borderId="17" xfId="0" applyNumberFormat="1" applyBorder="1"/>
    <xf numFmtId="165" fontId="2" fillId="0" borderId="19" xfId="0" applyNumberFormat="1" applyFont="1" applyBorder="1"/>
    <xf numFmtId="5" fontId="0" fillId="0" borderId="9" xfId="0" applyNumberFormat="1" applyBorder="1" applyAlignment="1">
      <alignment horizontal="left"/>
    </xf>
    <xf numFmtId="5" fontId="2" fillId="0" borderId="4" xfId="0" applyNumberFormat="1" applyFont="1" applyBorder="1" applyAlignment="1">
      <alignment horizontal="left"/>
    </xf>
    <xf numFmtId="0" fontId="0" fillId="0" borderId="21" xfId="0" applyBorder="1"/>
    <xf numFmtId="5" fontId="0" fillId="0" borderId="22" xfId="0" applyNumberFormat="1" applyBorder="1" applyAlignment="1">
      <alignment horizontal="left"/>
    </xf>
    <xf numFmtId="0" fontId="5" fillId="0" borderId="0" xfId="0" applyFont="1"/>
    <xf numFmtId="0" fontId="0" fillId="0" borderId="23" xfId="0" applyBorder="1"/>
    <xf numFmtId="0" fontId="0" fillId="0" borderId="23" xfId="0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0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Metropolitan and State Planning</a:t>
            </a:r>
            <a:r>
              <a:rPr lang="en-US" baseline="0"/>
              <a:t> FY 2019 Obligations by Scope</a:t>
            </a:r>
            <a:endParaRPr lang="en-US"/>
          </a:p>
        </c:rich>
      </c:tx>
      <c:layout>
        <c:manualLayout>
          <c:xMode val="edge"/>
          <c:yMode val="edge"/>
          <c:x val="0.16175457387679482"/>
          <c:y val="1.3004974028596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'17a by scope'!$B$4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708-4FA2-9509-AFCEEBF10C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708-4FA2-9509-AFCEEBF10C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708-4FA2-9509-AFCEEBF10C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708-4FA2-9509-AFCEEBF10C32}"/>
              </c:ext>
            </c:extLst>
          </c:dPt>
          <c:dLbls>
            <c:dLbl>
              <c:idx val="3"/>
              <c:numFmt formatCode="0.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708-4FA2-9509-AFCEEBF10C32}"/>
                </c:ext>
              </c:extLst>
            </c:dLbl>
            <c:numFmt formatCode="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'17a by scope'!$A$5:$A$8</c:f>
              <c:strCache>
                <c:ptCount val="4"/>
                <c:pt idx="0">
                  <c:v>CONSOLIDATED PLANNING GRANT</c:v>
                </c:pt>
                <c:pt idx="1">
                  <c:v>METROPOLITAN PLANNING</c:v>
                </c:pt>
                <c:pt idx="2">
                  <c:v>STATE / PROGRAMS ADMINISTRATION</c:v>
                </c:pt>
                <c:pt idx="3">
                  <c:v>STATE PLANNING &amp; RESEARCH</c:v>
                </c:pt>
              </c:strCache>
            </c:strRef>
          </c:cat>
          <c:val>
            <c:numRef>
              <c:f>'17a by scope'!$B$5:$B$8</c:f>
              <c:numCache>
                <c:formatCode>"$"#,##0</c:formatCode>
                <c:ptCount val="4"/>
                <c:pt idx="0">
                  <c:v>98555933</c:v>
                </c:pt>
                <c:pt idx="1">
                  <c:v>91397822</c:v>
                </c:pt>
                <c:pt idx="2">
                  <c:v>52500143</c:v>
                </c:pt>
                <c:pt idx="3">
                  <c:v>12806783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4-4251-ADA0-63730A3DEDF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531495</xdr:colOff>
      <xdr:row>1</xdr:row>
      <xdr:rowOff>0</xdr:rowOff>
    </xdr:from>
    <xdr:to>
      <xdr:col>13</xdr:col>
      <xdr:colOff>43815</xdr:colOff>
      <xdr:row>24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98DDD9-1DD6-4772-8C3B-911309E64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workbookViewId="0"/>
  </sheetViews>
  <sheetFormatPr defaultRowHeight="14.5" x14ac:dyDescent="0.35"/>
  <cols>
    <col min="1" max="1" width="35.453125" customWidth="1"/>
    <col min="2" max="2" width="15" customWidth="1"/>
  </cols>
  <sheetData>
    <row r="1" spans="1:15" s="15" customFormat="1" ht="21.5" thickBot="1" x14ac:dyDescent="0.55000000000000004">
      <c r="A1" s="15" t="s">
        <v>28</v>
      </c>
    </row>
    <row r="2" spans="1:15" ht="18" customHeight="1" x14ac:dyDescent="0.35">
      <c r="A2" s="25" t="s">
        <v>64</v>
      </c>
      <c r="B2" s="26"/>
      <c r="O2" s="22"/>
    </row>
    <row r="3" spans="1:15" ht="18.75" customHeight="1" thickBot="1" x14ac:dyDescent="0.4">
      <c r="A3" s="27"/>
      <c r="B3" s="28"/>
    </row>
    <row r="4" spans="1:15" x14ac:dyDescent="0.35">
      <c r="A4" s="11" t="s">
        <v>0</v>
      </c>
      <c r="B4" s="12" t="s">
        <v>25</v>
      </c>
    </row>
    <row r="5" spans="1:15" x14ac:dyDescent="0.35">
      <c r="A5" s="13" t="s">
        <v>2</v>
      </c>
      <c r="B5" s="16">
        <v>98555933</v>
      </c>
    </row>
    <row r="6" spans="1:15" x14ac:dyDescent="0.35">
      <c r="A6" s="13" t="s">
        <v>5</v>
      </c>
      <c r="B6" s="16">
        <v>91397822</v>
      </c>
    </row>
    <row r="7" spans="1:15" x14ac:dyDescent="0.35">
      <c r="A7" s="13" t="s">
        <v>36</v>
      </c>
      <c r="B7" s="16">
        <v>52500143</v>
      </c>
    </row>
    <row r="8" spans="1:15" x14ac:dyDescent="0.35">
      <c r="A8" s="13" t="s">
        <v>4</v>
      </c>
      <c r="B8" s="16">
        <v>12806783</v>
      </c>
    </row>
    <row r="9" spans="1:15" ht="15" thickBot="1" x14ac:dyDescent="0.4">
      <c r="A9" s="14" t="s">
        <v>29</v>
      </c>
      <c r="B9" s="17">
        <f>SUM(B5:B8)</f>
        <v>255260681</v>
      </c>
    </row>
  </sheetData>
  <mergeCells count="1">
    <mergeCell ref="A2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/>
  </sheetViews>
  <sheetFormatPr defaultRowHeight="14.5" x14ac:dyDescent="0.35"/>
  <cols>
    <col min="2" max="2" width="41.1796875" customWidth="1"/>
  </cols>
  <sheetData>
    <row r="1" spans="1:6" ht="53" customHeight="1" x14ac:dyDescent="0.35">
      <c r="A1" s="23" t="s">
        <v>65</v>
      </c>
      <c r="B1" s="24" t="s">
        <v>66</v>
      </c>
    </row>
    <row r="2" spans="1:6" ht="79.5" customHeight="1" x14ac:dyDescent="0.35">
      <c r="A2" s="23" t="s">
        <v>67</v>
      </c>
      <c r="B2" s="24" t="s">
        <v>78</v>
      </c>
    </row>
    <row r="3" spans="1:6" ht="36.5" customHeight="1" x14ac:dyDescent="0.35">
      <c r="A3" s="23" t="s">
        <v>69</v>
      </c>
      <c r="B3" s="24" t="s">
        <v>75</v>
      </c>
    </row>
    <row r="4" spans="1:6" ht="51" customHeight="1" x14ac:dyDescent="0.35">
      <c r="A4" s="23" t="s">
        <v>70</v>
      </c>
      <c r="B4" s="24" t="s">
        <v>76</v>
      </c>
    </row>
    <row r="5" spans="1:6" ht="34" customHeight="1" x14ac:dyDescent="0.35">
      <c r="A5" s="23" t="s">
        <v>71</v>
      </c>
      <c r="B5" s="24" t="s">
        <v>77</v>
      </c>
    </row>
    <row r="6" spans="1:6" x14ac:dyDescent="0.35">
      <c r="F6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zoomScaleNormal="100" workbookViewId="0">
      <selection sqref="A1:C1"/>
    </sheetView>
  </sheetViews>
  <sheetFormatPr defaultRowHeight="14.5" x14ac:dyDescent="0.35"/>
  <cols>
    <col min="1" max="1" width="13.26953125" customWidth="1"/>
    <col min="2" max="2" width="17.7265625" style="1" customWidth="1"/>
    <col min="3" max="3" width="8.81640625" style="4"/>
  </cols>
  <sheetData>
    <row r="1" spans="1:5" s="15" customFormat="1" ht="64" customHeight="1" thickBot="1" x14ac:dyDescent="0.55000000000000004">
      <c r="A1" s="30" t="s">
        <v>41</v>
      </c>
      <c r="B1" s="30"/>
      <c r="C1" s="30"/>
    </row>
    <row r="2" spans="1:5" ht="28.9" customHeight="1" thickBot="1" x14ac:dyDescent="0.4">
      <c r="A2" s="5" t="s">
        <v>26</v>
      </c>
      <c r="B2" s="6" t="s">
        <v>24</v>
      </c>
      <c r="C2" s="7" t="s">
        <v>27</v>
      </c>
    </row>
    <row r="3" spans="1:5" x14ac:dyDescent="0.35">
      <c r="A3" s="2" t="s">
        <v>30</v>
      </c>
      <c r="B3" s="18">
        <v>887335</v>
      </c>
      <c r="C3" s="8">
        <f t="shared" ref="C3:C33" si="0">(B3/$B$53)</f>
        <v>3.4761914624837969E-3</v>
      </c>
      <c r="E3" s="22"/>
    </row>
    <row r="4" spans="1:5" x14ac:dyDescent="0.35">
      <c r="A4" s="2" t="s">
        <v>43</v>
      </c>
      <c r="B4" s="18">
        <v>2243587</v>
      </c>
      <c r="C4" s="8">
        <f t="shared" si="0"/>
        <v>8.7893951830364352E-3</v>
      </c>
    </row>
    <row r="5" spans="1:5" x14ac:dyDescent="0.35">
      <c r="A5" s="2" t="s">
        <v>1</v>
      </c>
      <c r="B5" s="18">
        <v>5175144</v>
      </c>
      <c r="C5" s="8">
        <f t="shared" si="0"/>
        <v>2.0273956724263381E-2</v>
      </c>
    </row>
    <row r="6" spans="1:5" x14ac:dyDescent="0.35">
      <c r="A6" s="2" t="s">
        <v>3</v>
      </c>
      <c r="B6" s="18">
        <v>2684500</v>
      </c>
      <c r="C6" s="8">
        <f t="shared" si="0"/>
        <v>1.0516699984828451E-2</v>
      </c>
    </row>
    <row r="7" spans="1:5" x14ac:dyDescent="0.35">
      <c r="A7" s="2" t="s">
        <v>6</v>
      </c>
      <c r="B7" s="18">
        <v>83729672</v>
      </c>
      <c r="C7" s="8">
        <f t="shared" si="0"/>
        <v>0.32801633088176241</v>
      </c>
    </row>
    <row r="8" spans="1:5" x14ac:dyDescent="0.35">
      <c r="A8" s="2" t="s">
        <v>31</v>
      </c>
      <c r="B8" s="18">
        <v>3806860</v>
      </c>
      <c r="C8" s="8">
        <f t="shared" si="0"/>
        <v>1.4913616876231713E-2</v>
      </c>
    </row>
    <row r="9" spans="1:5" x14ac:dyDescent="0.35">
      <c r="A9" s="2" t="s">
        <v>44</v>
      </c>
      <c r="B9" s="18">
        <v>1051696</v>
      </c>
      <c r="C9" s="8">
        <f t="shared" si="0"/>
        <v>4.1200861639948379E-3</v>
      </c>
    </row>
    <row r="10" spans="1:5" x14ac:dyDescent="0.35">
      <c r="A10" s="2" t="s">
        <v>37</v>
      </c>
      <c r="B10" s="18">
        <v>13975706</v>
      </c>
      <c r="C10" s="8">
        <f t="shared" si="0"/>
        <v>5.4750719716210428E-2</v>
      </c>
    </row>
    <row r="11" spans="1:5" x14ac:dyDescent="0.35">
      <c r="A11" s="2" t="s">
        <v>7</v>
      </c>
      <c r="B11" s="18">
        <v>11926011</v>
      </c>
      <c r="C11" s="8">
        <f t="shared" si="0"/>
        <v>4.6720908810863826E-2</v>
      </c>
    </row>
    <row r="12" spans="1:5" x14ac:dyDescent="0.35">
      <c r="A12" s="2" t="s">
        <v>63</v>
      </c>
      <c r="B12" s="18">
        <v>253279</v>
      </c>
      <c r="C12" s="8">
        <f t="shared" si="0"/>
        <v>9.9223663827802773E-4</v>
      </c>
    </row>
    <row r="13" spans="1:5" x14ac:dyDescent="0.35">
      <c r="A13" s="2" t="s">
        <v>8</v>
      </c>
      <c r="B13" s="18">
        <v>755827</v>
      </c>
      <c r="C13" s="8">
        <f t="shared" si="0"/>
        <v>2.9610004840502639E-3</v>
      </c>
    </row>
    <row r="14" spans="1:5" x14ac:dyDescent="0.35">
      <c r="A14" s="2" t="s">
        <v>9</v>
      </c>
      <c r="B14" s="18">
        <v>4915526</v>
      </c>
      <c r="C14" s="8">
        <f t="shared" si="0"/>
        <v>1.9256886649142803E-2</v>
      </c>
    </row>
    <row r="15" spans="1:5" x14ac:dyDescent="0.35">
      <c r="A15" s="2" t="s">
        <v>45</v>
      </c>
      <c r="B15" s="18">
        <v>135590</v>
      </c>
      <c r="C15" s="8">
        <f t="shared" si="0"/>
        <v>5.3118247380997937E-4</v>
      </c>
    </row>
    <row r="16" spans="1:5" x14ac:dyDescent="0.35">
      <c r="A16" s="2" t="s">
        <v>46</v>
      </c>
      <c r="B16" s="18">
        <v>4777508</v>
      </c>
      <c r="C16" s="8">
        <f t="shared" si="0"/>
        <v>1.8716192330459229E-2</v>
      </c>
    </row>
    <row r="17" spans="1:5" x14ac:dyDescent="0.35">
      <c r="A17" s="2" t="s">
        <v>47</v>
      </c>
      <c r="B17" s="18">
        <v>1089718</v>
      </c>
      <c r="C17" s="8">
        <f t="shared" si="0"/>
        <v>4.2690397742847046E-3</v>
      </c>
    </row>
    <row r="18" spans="1:5" x14ac:dyDescent="0.35">
      <c r="A18" s="2" t="s">
        <v>10</v>
      </c>
      <c r="B18" s="18">
        <v>2958770</v>
      </c>
      <c r="C18" s="8">
        <f t="shared" si="0"/>
        <v>1.1591170204548659E-2</v>
      </c>
    </row>
    <row r="19" spans="1:5" x14ac:dyDescent="0.35">
      <c r="A19" s="2" t="s">
        <v>32</v>
      </c>
      <c r="B19" s="18">
        <v>1230665</v>
      </c>
      <c r="C19" s="8">
        <f t="shared" si="0"/>
        <v>4.8212086372989033E-3</v>
      </c>
    </row>
    <row r="20" spans="1:5" x14ac:dyDescent="0.35">
      <c r="A20" s="2" t="s">
        <v>33</v>
      </c>
      <c r="B20" s="18">
        <v>4474785</v>
      </c>
      <c r="C20" s="8">
        <f t="shared" si="0"/>
        <v>1.7530255668322062E-2</v>
      </c>
    </row>
    <row r="21" spans="1:5" x14ac:dyDescent="0.35">
      <c r="A21" s="2" t="s">
        <v>11</v>
      </c>
      <c r="B21" s="18">
        <v>2048599</v>
      </c>
      <c r="C21" s="8">
        <f t="shared" si="0"/>
        <v>8.0255172554366105E-3</v>
      </c>
    </row>
    <row r="22" spans="1:5" x14ac:dyDescent="0.35">
      <c r="A22" s="2" t="s">
        <v>12</v>
      </c>
      <c r="B22" s="18">
        <v>18758857</v>
      </c>
      <c r="C22" s="8">
        <f t="shared" si="0"/>
        <v>7.3489018859116809E-2</v>
      </c>
    </row>
    <row r="23" spans="1:5" x14ac:dyDescent="0.35">
      <c r="A23" s="2" t="s">
        <v>13</v>
      </c>
      <c r="B23" s="18">
        <v>594444</v>
      </c>
      <c r="C23" s="8">
        <f t="shared" si="0"/>
        <v>2.3287722874953858E-3</v>
      </c>
    </row>
    <row r="24" spans="1:5" x14ac:dyDescent="0.35">
      <c r="A24" s="2" t="s">
        <v>14</v>
      </c>
      <c r="B24" s="18">
        <v>3345918</v>
      </c>
      <c r="C24" s="8">
        <f t="shared" si="0"/>
        <v>1.3107847189360118E-2</v>
      </c>
    </row>
    <row r="25" spans="1:5" x14ac:dyDescent="0.35">
      <c r="A25" s="2" t="s">
        <v>48</v>
      </c>
      <c r="B25" s="18">
        <v>3424762</v>
      </c>
      <c r="C25" s="8">
        <f t="shared" si="0"/>
        <v>1.3416723588542021E-2</v>
      </c>
    </row>
    <row r="26" spans="1:5" x14ac:dyDescent="0.35">
      <c r="A26" s="2" t="s">
        <v>49</v>
      </c>
      <c r="B26" s="18">
        <v>2969365</v>
      </c>
      <c r="C26" s="8">
        <f t="shared" si="0"/>
        <v>1.1632676792866505E-2</v>
      </c>
    </row>
    <row r="27" spans="1:5" x14ac:dyDescent="0.35">
      <c r="A27" s="2" t="s">
        <v>50</v>
      </c>
      <c r="B27" s="18">
        <v>691639</v>
      </c>
      <c r="C27" s="8">
        <f t="shared" si="0"/>
        <v>2.7095398997231384E-3</v>
      </c>
    </row>
    <row r="28" spans="1:5" x14ac:dyDescent="0.35">
      <c r="A28" s="2" t="s">
        <v>51</v>
      </c>
      <c r="B28" s="18">
        <v>1000000</v>
      </c>
      <c r="C28" s="8">
        <f t="shared" si="0"/>
        <v>3.9175637864885269E-3</v>
      </c>
    </row>
    <row r="29" spans="1:5" x14ac:dyDescent="0.35">
      <c r="A29" s="2" t="s">
        <v>15</v>
      </c>
      <c r="B29" s="18">
        <v>704329</v>
      </c>
      <c r="C29" s="8">
        <f t="shared" si="0"/>
        <v>2.7592537841736775E-3</v>
      </c>
    </row>
    <row r="30" spans="1:5" x14ac:dyDescent="0.35">
      <c r="A30" s="2" t="s">
        <v>16</v>
      </c>
      <c r="B30" s="18">
        <v>8756045</v>
      </c>
      <c r="C30" s="8">
        <f t="shared" si="0"/>
        <v>3.4302364804863934E-2</v>
      </c>
    </row>
    <row r="31" spans="1:5" x14ac:dyDescent="0.35">
      <c r="A31" s="2" t="s">
        <v>52</v>
      </c>
      <c r="B31" s="18">
        <v>110000</v>
      </c>
      <c r="C31" s="8">
        <f t="shared" si="0"/>
        <v>4.30932016513738E-4</v>
      </c>
      <c r="E31" s="10"/>
    </row>
    <row r="32" spans="1:5" x14ac:dyDescent="0.35">
      <c r="A32" s="2" t="s">
        <v>53</v>
      </c>
      <c r="B32" s="18">
        <v>5564284</v>
      </c>
      <c r="C32" s="8">
        <f t="shared" si="0"/>
        <v>2.1798437496137527E-2</v>
      </c>
    </row>
    <row r="33" spans="1:5" x14ac:dyDescent="0.35">
      <c r="A33" s="2" t="s">
        <v>54</v>
      </c>
      <c r="B33" s="18">
        <v>274603</v>
      </c>
      <c r="C33" s="8">
        <f t="shared" si="0"/>
        <v>1.075774768461109E-3</v>
      </c>
    </row>
    <row r="34" spans="1:5" s="10" customFormat="1" x14ac:dyDescent="0.35">
      <c r="A34" s="20" t="s">
        <v>55</v>
      </c>
      <c r="B34" s="21">
        <v>645685</v>
      </c>
      <c r="C34" s="8">
        <f t="shared" ref="C34:C52" si="1">(B34/$B$53)</f>
        <v>2.5295121734788444E-3</v>
      </c>
      <c r="E34"/>
    </row>
    <row r="35" spans="1:5" x14ac:dyDescent="0.35">
      <c r="A35" s="20" t="s">
        <v>17</v>
      </c>
      <c r="B35" s="21">
        <v>4216016</v>
      </c>
      <c r="C35" s="8">
        <f t="shared" si="1"/>
        <v>1.6516511604856215E-2</v>
      </c>
    </row>
    <row r="36" spans="1:5" x14ac:dyDescent="0.35">
      <c r="A36" s="20" t="s">
        <v>56</v>
      </c>
      <c r="B36" s="21">
        <v>303348</v>
      </c>
      <c r="C36" s="8">
        <f t="shared" si="1"/>
        <v>1.1883851395037216E-3</v>
      </c>
    </row>
    <row r="37" spans="1:5" x14ac:dyDescent="0.35">
      <c r="A37" s="20" t="s">
        <v>34</v>
      </c>
      <c r="B37" s="21">
        <v>13202335</v>
      </c>
      <c r="C37" s="8">
        <f t="shared" si="1"/>
        <v>5.1720989493090008E-2</v>
      </c>
    </row>
    <row r="38" spans="1:5" x14ac:dyDescent="0.35">
      <c r="A38" s="20" t="s">
        <v>57</v>
      </c>
      <c r="B38" s="21">
        <v>1505341</v>
      </c>
      <c r="C38" s="8">
        <f t="shared" si="1"/>
        <v>5.8972693879164257E-3</v>
      </c>
    </row>
    <row r="39" spans="1:5" x14ac:dyDescent="0.35">
      <c r="A39" s="20" t="s">
        <v>35</v>
      </c>
      <c r="B39" s="21">
        <v>4285415</v>
      </c>
      <c r="C39" s="8">
        <f t="shared" si="1"/>
        <v>1.6788386614074731E-2</v>
      </c>
    </row>
    <row r="40" spans="1:5" x14ac:dyDescent="0.35">
      <c r="A40" s="20" t="s">
        <v>58</v>
      </c>
      <c r="B40" s="21">
        <v>938780</v>
      </c>
      <c r="C40" s="8">
        <f t="shared" si="1"/>
        <v>3.6777305314796994E-3</v>
      </c>
    </row>
    <row r="41" spans="1:5" x14ac:dyDescent="0.35">
      <c r="A41" s="20" t="s">
        <v>59</v>
      </c>
      <c r="B41" s="21">
        <v>100000</v>
      </c>
      <c r="C41" s="8">
        <f t="shared" si="1"/>
        <v>3.9175637864885272E-4</v>
      </c>
    </row>
    <row r="42" spans="1:5" x14ac:dyDescent="0.35">
      <c r="A42" s="20" t="s">
        <v>60</v>
      </c>
      <c r="B42" s="21">
        <v>7689919</v>
      </c>
      <c r="C42" s="8">
        <f t="shared" si="1"/>
        <v>3.0125748195430069E-2</v>
      </c>
    </row>
    <row r="43" spans="1:5" x14ac:dyDescent="0.35">
      <c r="A43" s="20" t="s">
        <v>61</v>
      </c>
      <c r="B43" s="21">
        <v>3360000</v>
      </c>
      <c r="C43" s="8">
        <f t="shared" si="1"/>
        <v>1.3163014322601451E-2</v>
      </c>
    </row>
    <row r="44" spans="1:5" x14ac:dyDescent="0.35">
      <c r="A44" s="20" t="s">
        <v>38</v>
      </c>
      <c r="B44" s="21">
        <v>3788820</v>
      </c>
      <c r="C44" s="8">
        <f t="shared" si="1"/>
        <v>1.484294402552346E-2</v>
      </c>
    </row>
    <row r="45" spans="1:5" x14ac:dyDescent="0.35">
      <c r="A45" s="20" t="s">
        <v>18</v>
      </c>
      <c r="B45" s="21">
        <v>295904</v>
      </c>
      <c r="C45" s="8">
        <f t="shared" si="1"/>
        <v>1.1592227946771012E-3</v>
      </c>
    </row>
    <row r="46" spans="1:5" x14ac:dyDescent="0.35">
      <c r="A46" s="20" t="s">
        <v>19</v>
      </c>
      <c r="B46" s="21">
        <v>292482</v>
      </c>
      <c r="C46" s="8">
        <f t="shared" si="1"/>
        <v>1.1458168913997372E-3</v>
      </c>
    </row>
    <row r="47" spans="1:5" x14ac:dyDescent="0.35">
      <c r="A47" s="20" t="s">
        <v>39</v>
      </c>
      <c r="B47" s="21">
        <v>10161353</v>
      </c>
      <c r="C47" s="8">
        <f t="shared" si="1"/>
        <v>3.9807748534526552E-2</v>
      </c>
    </row>
    <row r="48" spans="1:5" x14ac:dyDescent="0.35">
      <c r="A48" s="20" t="s">
        <v>62</v>
      </c>
      <c r="B48" s="21">
        <v>646131</v>
      </c>
      <c r="C48" s="8">
        <f t="shared" si="1"/>
        <v>2.5312594069276185E-3</v>
      </c>
    </row>
    <row r="49" spans="1:3" x14ac:dyDescent="0.35">
      <c r="A49" s="20" t="s">
        <v>20</v>
      </c>
      <c r="B49" s="21">
        <v>3607069</v>
      </c>
      <c r="C49" s="8">
        <f t="shared" si="1"/>
        <v>1.4130922889765385E-2</v>
      </c>
    </row>
    <row r="50" spans="1:3" x14ac:dyDescent="0.35">
      <c r="A50" s="20" t="s">
        <v>40</v>
      </c>
      <c r="B50" s="21">
        <v>3206444</v>
      </c>
      <c r="C50" s="8">
        <f t="shared" si="1"/>
        <v>1.2561448897803418E-2</v>
      </c>
    </row>
    <row r="51" spans="1:3" x14ac:dyDescent="0.35">
      <c r="A51" s="20" t="s">
        <v>21</v>
      </c>
      <c r="B51" s="21">
        <v>1854479</v>
      </c>
      <c r="C51" s="8">
        <f t="shared" si="1"/>
        <v>7.265039773203457E-3</v>
      </c>
    </row>
    <row r="52" spans="1:3" x14ac:dyDescent="0.35">
      <c r="A52" s="20" t="s">
        <v>22</v>
      </c>
      <c r="B52" s="21">
        <v>846136</v>
      </c>
      <c r="C52" s="8">
        <f t="shared" si="1"/>
        <v>3.3147917520442564E-3</v>
      </c>
    </row>
    <row r="53" spans="1:3" ht="15" thickBot="1" x14ac:dyDescent="0.4">
      <c r="A53" s="3" t="s">
        <v>23</v>
      </c>
      <c r="B53" s="19">
        <f>SUM(B3:B52)</f>
        <v>255260681</v>
      </c>
      <c r="C53" s="9">
        <f>SUM(C3:C52)</f>
        <v>1.0000000000000002</v>
      </c>
    </row>
    <row r="55" spans="1:3" ht="46" customHeight="1" x14ac:dyDescent="0.35">
      <c r="A55" s="29" t="s">
        <v>42</v>
      </c>
      <c r="B55" s="29"/>
      <c r="C55" s="29"/>
    </row>
  </sheetData>
  <autoFilter ref="A2:C2" xr:uid="{00000000-0009-0000-0000-000002000000}"/>
  <mergeCells count="2">
    <mergeCell ref="A55:C55"/>
    <mergeCell ref="A1:C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/>
  </sheetViews>
  <sheetFormatPr defaultRowHeight="14.5" x14ac:dyDescent="0.35"/>
  <cols>
    <col min="2" max="2" width="41.1796875" customWidth="1"/>
  </cols>
  <sheetData>
    <row r="1" spans="1:2" ht="51.5" customHeight="1" x14ac:dyDescent="0.35">
      <c r="A1" s="23" t="s">
        <v>65</v>
      </c>
      <c r="B1" s="24" t="s">
        <v>66</v>
      </c>
    </row>
    <row r="2" spans="1:2" ht="26.5" customHeight="1" x14ac:dyDescent="0.35">
      <c r="A2" s="23" t="s">
        <v>67</v>
      </c>
      <c r="B2" s="24" t="s">
        <v>68</v>
      </c>
    </row>
    <row r="3" spans="1:2" ht="48" customHeight="1" x14ac:dyDescent="0.35">
      <c r="A3" s="23" t="s">
        <v>69</v>
      </c>
      <c r="B3" s="24" t="s">
        <v>72</v>
      </c>
    </row>
    <row r="4" spans="1:2" ht="50" customHeight="1" x14ac:dyDescent="0.35">
      <c r="A4" s="23" t="s">
        <v>70</v>
      </c>
      <c r="B4" s="24" t="s">
        <v>79</v>
      </c>
    </row>
    <row r="5" spans="1:2" ht="24" customHeight="1" x14ac:dyDescent="0.35">
      <c r="A5" s="23" t="s">
        <v>71</v>
      </c>
      <c r="B5" s="24" t="s">
        <v>74</v>
      </c>
    </row>
    <row r="6" spans="1:2" ht="36" customHeight="1" x14ac:dyDescent="0.35">
      <c r="A6" s="23" t="s">
        <v>73</v>
      </c>
      <c r="B6" s="2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17a by scope</vt:lpstr>
      <vt:lpstr>Source 17a</vt:lpstr>
      <vt:lpstr>17b by state</vt:lpstr>
      <vt:lpstr>Source 17b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17: Statewide and Metropolitan Planning Program Funds Awarded by Budget Scope and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Kamp, Joshua (FTA)</cp:lastModifiedBy>
  <dcterms:created xsi:type="dcterms:W3CDTF">2017-10-13T18:36:45Z</dcterms:created>
  <dcterms:modified xsi:type="dcterms:W3CDTF">2021-02-11T15:31:47Z</dcterms:modified>
</cp:coreProperties>
</file>