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25"/>
  <workbookPr/>
  <mc:AlternateContent xmlns:mc="http://schemas.openxmlformats.org/markup-compatibility/2006">
    <mc:Choice Requires="x15">
      <x15ac:absPath xmlns:x15ac="http://schemas.microsoft.com/office/spreadsheetml/2010/11/ac" url="\\ftanas.ad.dot.gov\share\OpenArea\Shared Files\Statistical Summaries FY 2019\FY 2019 Statistical Summaries Tables\"/>
    </mc:Choice>
  </mc:AlternateContent>
  <xr:revisionPtr revIDLastSave="0" documentId="13_ncr:1_{BA1B2BA5-9B2B-4906-9045-187872CE3CA5}" xr6:coauthVersionLast="34" xr6:coauthVersionMax="34" xr10:uidLastSave="{00000000-0000-0000-0000-000000000000}"/>
  <bookViews>
    <workbookView xWindow="30" yWindow="-20" windowWidth="19190" windowHeight="5990" xr2:uid="{00000000-000D-0000-FFFF-FFFF00000000}"/>
  </bookViews>
  <sheets>
    <sheet name="Table 18" sheetId="1" r:id="rId1"/>
    <sheet name="Source" sheetId="2" r:id="rId2"/>
  </sheets>
  <definedNames>
    <definedName name="_xlnm.Print_Area" localSheetId="0">'Table 18'!$A$7:$L$45</definedName>
    <definedName name="_xlnm.Print_Titles" localSheetId="0">'Table 18'!$2:$6</definedName>
    <definedName name="qryTable16_L_M">'Table 18'!$C$15:$I$20</definedName>
  </definedNames>
  <calcPr calcId="179021"/>
</workbook>
</file>

<file path=xl/calcChain.xml><?xml version="1.0" encoding="utf-8"?>
<calcChain xmlns="http://schemas.openxmlformats.org/spreadsheetml/2006/main">
  <c r="I39" i="1" l="1"/>
  <c r="H39" i="1"/>
  <c r="G39" i="1"/>
  <c r="F39" i="1"/>
  <c r="E39" i="1"/>
  <c r="J38" i="1"/>
  <c r="J37" i="1"/>
  <c r="J36" i="1"/>
  <c r="J11" i="1"/>
  <c r="J12" i="1"/>
  <c r="J13" i="1"/>
  <c r="J14" i="1"/>
  <c r="I25" i="1" l="1"/>
  <c r="H25" i="1"/>
  <c r="G25" i="1"/>
  <c r="F25" i="1"/>
  <c r="J30" i="1" l="1"/>
  <c r="J31" i="1" s="1"/>
  <c r="I31" i="1"/>
  <c r="F31" i="1"/>
  <c r="G31" i="1"/>
  <c r="G42" i="1" s="1"/>
  <c r="H31" i="1"/>
  <c r="H42" i="1" s="1"/>
  <c r="E31" i="1"/>
  <c r="J10" i="1"/>
  <c r="J9" i="1"/>
  <c r="J17" i="1" l="1"/>
  <c r="E25" i="1"/>
  <c r="J39" i="1" l="1"/>
  <c r="J23" i="1"/>
  <c r="J22" i="1"/>
  <c r="I17" i="1"/>
  <c r="I42" i="1" s="1"/>
  <c r="F17" i="1"/>
  <c r="F42" i="1" s="1"/>
  <c r="E17" i="1"/>
  <c r="E42" i="1" s="1"/>
  <c r="J25" i="1" l="1"/>
  <c r="J42" i="1" s="1"/>
  <c r="K37" i="1" l="1"/>
  <c r="K38" i="1"/>
  <c r="K36" i="1"/>
  <c r="K13" i="1"/>
  <c r="K14" i="1"/>
  <c r="K11" i="1"/>
  <c r="K12" i="1"/>
  <c r="K39" i="1"/>
  <c r="K17" i="1" l="1"/>
  <c r="K9" i="1"/>
  <c r="K22" i="1"/>
  <c r="K31" i="1"/>
  <c r="K23" i="1"/>
  <c r="K30" i="1"/>
  <c r="K25" i="1"/>
  <c r="K10" i="1"/>
  <c r="K42" i="1" l="1"/>
</calcChain>
</file>

<file path=xl/sharedStrings.xml><?xml version="1.0" encoding="utf-8"?>
<sst xmlns="http://schemas.openxmlformats.org/spreadsheetml/2006/main" count="48" uniqueCount="44">
  <si>
    <t>TOTAL</t>
  </si>
  <si>
    <t xml:space="preserve">FIXED </t>
  </si>
  <si>
    <t>NEW</t>
  </si>
  <si>
    <t>% of</t>
  </si>
  <si>
    <t>URBANIZED AREA / STATE</t>
  </si>
  <si>
    <t>GUIDEWAY</t>
  </si>
  <si>
    <t>STARTS</t>
  </si>
  <si>
    <t>PLANNING</t>
  </si>
  <si>
    <t>Tot.</t>
  </si>
  <si>
    <t>&gt; 1,000,000 POPULATION</t>
  </si>
  <si>
    <t>SUBTOTAL</t>
  </si>
  <si>
    <t>200,000 - 1,000,000 POPULATION</t>
  </si>
  <si>
    <t>RURAL / STATE</t>
  </si>
  <si>
    <t>50,000 - 200,000 POPULATION</t>
  </si>
  <si>
    <t>BUS RELATED</t>
  </si>
  <si>
    <t>OPERATING</t>
  </si>
  <si>
    <t>Jacksonville, FL</t>
  </si>
  <si>
    <t>Oklahoma City, OK</t>
  </si>
  <si>
    <t>TABLE 18</t>
  </si>
  <si>
    <t>Davenport, IA--IL</t>
  </si>
  <si>
    <t>Davis, CA</t>
  </si>
  <si>
    <t>Boston, MA-NH-RI</t>
  </si>
  <si>
    <t>Los Angeles-Long Beach-Anaheim, CA</t>
  </si>
  <si>
    <t>San Francisco-Oakland, CA</t>
  </si>
  <si>
    <t>Seattle, WA</t>
  </si>
  <si>
    <t>Virginia Beach, VA</t>
  </si>
  <si>
    <t>Michigan</t>
  </si>
  <si>
    <t>Puerto Rico</t>
  </si>
  <si>
    <t xml:space="preserve">Washington </t>
  </si>
  <si>
    <t>FY 2019 OBLIGATIONS OF MISC. FEDERAL HIGHWAY ADMINISTRATION TRANSFERS</t>
  </si>
  <si>
    <t>Step 1</t>
  </si>
  <si>
    <t>Access TraMS (the last report in that fiscal year, September 30, 2019) to upload the "Budget by ALI Report"</t>
  </si>
  <si>
    <t>Step 2</t>
  </si>
  <si>
    <t>Import the Recipient Details report from TRAMS.</t>
  </si>
  <si>
    <t>Step 3</t>
  </si>
  <si>
    <t>Step 4</t>
  </si>
  <si>
    <t>Step 5</t>
  </si>
  <si>
    <t>Step 6</t>
  </si>
  <si>
    <t>Copy to a separate excel spreadsheet.</t>
  </si>
  <si>
    <t>Step 7</t>
  </si>
  <si>
    <t>Use the Vlookup function in excel to match the Recipient ID with the Recipient ID on the Budget ALI report to obtain the city and state.</t>
  </si>
  <si>
    <t>Import the Census urbanized area population numbers.  Using the numbers create metrics for population such as over 1 million, 200K to 1 million, 50K to 200K and fewer than 50K (rural/state).</t>
  </si>
  <si>
    <t>In a pivot table filter for the Funding Source Name 70FBD (Miscellaneous FHWA Transfers). with Total FTA amount.  Then pivot for the ALI group and the data should populate if there were obligations.</t>
  </si>
  <si>
    <t>Calculate the percentage of the total for each urbanized area and by total within population group.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</si>
</sst>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
    <numFmt numFmtId="165" formatCode="0.0"/>
  </numFmts>
  <fonts count="9" x14ac:knownFonts="1">
    <font>
      <sz val="10"/>
      <name val="MS Sans Serif"/>
    </font>
    <font>
      <sz val="8"/>
      <name val="Arial"/>
      <family val="2"/>
    </font>
    <font>
      <b/>
      <sz val="10"/>
      <name val="Arial"/>
      <family val="2"/>
    </font>
    <font>
      <sz val="10"/>
      <name val="Arial"/>
      <family val="2"/>
    </font>
    <font>
      <b/>
      <sz val="10"/>
      <name val="Times New Roman"/>
      <family val="1"/>
    </font>
    <font>
      <i/>
      <sz val="8"/>
      <name val="Arial"/>
      <family val="2"/>
    </font>
    <font>
      <b/>
      <sz val="9"/>
      <name val="Arial"/>
      <family val="2"/>
    </font>
    <font>
      <b/>
      <sz val="10"/>
      <color theme="1"/>
      <name val="Calibri"/>
      <family val="2"/>
      <scheme val="minor"/>
    </font>
    <font>
      <sz val="11"/>
      <name val="Calibri"/>
      <family val="2"/>
      <scheme val="minor"/>
    </font>
  </fonts>
  <fills count="3">
    <fill>
      <patternFill patternType="none"/>
    </fill>
    <fill>
      <patternFill patternType="gray125"/>
    </fill>
    <fill>
      <patternFill patternType="gray0625">
        <fgColor indexed="8"/>
      </patternFill>
    </fill>
  </fills>
  <borders count="24">
    <border>
      <left/>
      <right/>
      <top/>
      <bottom/>
      <diagonal/>
    </border>
    <border>
      <left style="medium">
        <color indexed="8"/>
      </left>
      <right/>
      <top style="medium">
        <color indexed="8"/>
      </top>
      <bottom/>
      <diagonal/>
    </border>
    <border>
      <left/>
      <right style="thin">
        <color indexed="8"/>
      </right>
      <top style="medium">
        <color indexed="8"/>
      </top>
      <bottom/>
      <diagonal/>
    </border>
    <border>
      <left style="thin">
        <color indexed="8"/>
      </left>
      <right style="thin">
        <color indexed="8"/>
      </right>
      <top style="medium">
        <color indexed="8"/>
      </top>
      <bottom/>
      <diagonal/>
    </border>
    <border>
      <left/>
      <right style="medium">
        <color indexed="8"/>
      </right>
      <top style="medium">
        <color indexed="8"/>
      </top>
      <bottom/>
      <diagonal/>
    </border>
    <border>
      <left style="medium">
        <color indexed="8"/>
      </left>
      <right/>
      <top/>
      <bottom/>
      <diagonal/>
    </border>
    <border>
      <left/>
      <right style="thin">
        <color indexed="8"/>
      </right>
      <top/>
      <bottom/>
      <diagonal/>
    </border>
    <border>
      <left style="thin">
        <color indexed="8"/>
      </left>
      <right style="thin">
        <color indexed="8"/>
      </right>
      <top/>
      <bottom/>
      <diagonal/>
    </border>
    <border>
      <left/>
      <right style="medium">
        <color indexed="8"/>
      </right>
      <top/>
      <bottom/>
      <diagonal/>
    </border>
    <border>
      <left/>
      <right/>
      <top style="medium">
        <color indexed="8"/>
      </top>
      <bottom/>
      <diagonal/>
    </border>
    <border>
      <left style="thin">
        <color indexed="64"/>
      </left>
      <right style="thin">
        <color indexed="64"/>
      </right>
      <top/>
      <bottom/>
      <diagonal/>
    </border>
    <border>
      <left style="medium">
        <color indexed="8"/>
      </left>
      <right/>
      <top/>
      <bottom style="medium">
        <color indexed="8"/>
      </bottom>
      <diagonal/>
    </border>
    <border>
      <left/>
      <right/>
      <top/>
      <bottom style="medium">
        <color indexed="8"/>
      </bottom>
      <diagonal/>
    </border>
    <border>
      <left/>
      <right style="thin">
        <color indexed="8"/>
      </right>
      <top/>
      <bottom style="medium">
        <color indexed="8"/>
      </bottom>
      <diagonal/>
    </border>
    <border>
      <left style="thin">
        <color indexed="8"/>
      </left>
      <right style="thin">
        <color indexed="8"/>
      </right>
      <top/>
      <bottom style="medium">
        <color indexed="8"/>
      </bottom>
      <diagonal/>
    </border>
    <border>
      <left/>
      <right style="medium">
        <color indexed="8"/>
      </right>
      <top/>
      <bottom style="medium">
        <color indexed="8"/>
      </bottom>
      <diagonal/>
    </border>
    <border>
      <left style="medium">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style="thin">
        <color indexed="8"/>
      </right>
      <top/>
      <bottom style="thin">
        <color indexed="8"/>
      </bottom>
      <diagonal/>
    </border>
    <border>
      <left/>
      <right style="medium">
        <color indexed="8"/>
      </right>
      <top/>
      <bottom style="thin">
        <color indexed="8"/>
      </bottom>
      <diagonal/>
    </border>
    <border>
      <left style="thin">
        <color auto="1"/>
      </left>
      <right/>
      <top/>
      <bottom/>
      <diagonal/>
    </border>
    <border>
      <left style="thin">
        <color indexed="8"/>
      </left>
      <right style="thin">
        <color indexed="64"/>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6">
    <xf numFmtId="0" fontId="0" fillId="0" borderId="0" xfId="0"/>
    <xf numFmtId="0" fontId="1" fillId="0" borderId="0" xfId="0" applyFont="1"/>
    <xf numFmtId="3" fontId="1" fillId="0" borderId="0" xfId="0" applyNumberFormat="1" applyFont="1"/>
    <xf numFmtId="3" fontId="1" fillId="0" borderId="0" xfId="0" quotePrefix="1" applyNumberFormat="1" applyFont="1"/>
    <xf numFmtId="1" fontId="0" fillId="0" borderId="0" xfId="0" applyNumberFormat="1"/>
    <xf numFmtId="0" fontId="0" fillId="0" borderId="1" xfId="0" applyBorder="1"/>
    <xf numFmtId="1" fontId="0" fillId="0" borderId="2" xfId="0" applyNumberFormat="1" applyBorder="1"/>
    <xf numFmtId="1" fontId="0" fillId="0" borderId="3" xfId="0" applyNumberFormat="1" applyBorder="1"/>
    <xf numFmtId="0" fontId="0" fillId="0" borderId="4" xfId="0" applyBorder="1"/>
    <xf numFmtId="0" fontId="0" fillId="0" borderId="5" xfId="0" applyBorder="1"/>
    <xf numFmtId="0" fontId="2" fillId="0" borderId="0" xfId="0" applyFont="1" applyBorder="1"/>
    <xf numFmtId="1" fontId="0" fillId="0" borderId="6" xfId="0" applyNumberFormat="1" applyBorder="1"/>
    <xf numFmtId="1" fontId="0" fillId="0" borderId="7" xfId="0" applyNumberFormat="1" applyBorder="1"/>
    <xf numFmtId="1" fontId="0" fillId="0" borderId="8" xfId="0" applyNumberFormat="1" applyBorder="1"/>
    <xf numFmtId="0" fontId="0" fillId="0" borderId="8" xfId="0" applyBorder="1"/>
    <xf numFmtId="3" fontId="2" fillId="0" borderId="0" xfId="0" applyNumberFormat="1" applyFont="1" applyFill="1" applyBorder="1" applyAlignment="1">
      <alignment horizontal="center"/>
    </xf>
    <xf numFmtId="1" fontId="0" fillId="0" borderId="9" xfId="0" applyNumberFormat="1" applyBorder="1"/>
    <xf numFmtId="3" fontId="1" fillId="0" borderId="7" xfId="0" applyNumberFormat="1" applyFont="1" applyBorder="1"/>
    <xf numFmtId="3" fontId="1" fillId="0" borderId="7" xfId="0" quotePrefix="1" applyNumberFormat="1" applyFont="1" applyBorder="1"/>
    <xf numFmtId="3" fontId="1" fillId="0" borderId="8" xfId="0" applyNumberFormat="1" applyFont="1" applyBorder="1"/>
    <xf numFmtId="3" fontId="1" fillId="0" borderId="8" xfId="0" quotePrefix="1" applyNumberFormat="1" applyFont="1" applyBorder="1"/>
    <xf numFmtId="0" fontId="0" fillId="0" borderId="9" xfId="0" applyBorder="1"/>
    <xf numFmtId="0" fontId="1" fillId="0" borderId="0" xfId="0" applyFont="1" applyBorder="1"/>
    <xf numFmtId="0" fontId="1" fillId="0" borderId="8" xfId="0" applyFont="1" applyBorder="1"/>
    <xf numFmtId="0" fontId="1" fillId="0" borderId="5" xfId="0" applyFont="1" applyBorder="1"/>
    <xf numFmtId="0" fontId="1" fillId="0" borderId="6" xfId="0" applyFont="1" applyBorder="1"/>
    <xf numFmtId="0" fontId="1" fillId="0" borderId="0" xfId="0" quotePrefix="1" applyNumberFormat="1" applyFont="1" applyBorder="1"/>
    <xf numFmtId="0" fontId="1" fillId="0" borderId="6" xfId="0" quotePrefix="1" applyNumberFormat="1" applyFont="1" applyBorder="1"/>
    <xf numFmtId="1" fontId="1" fillId="0" borderId="6" xfId="0" applyNumberFormat="1" applyFont="1" applyBorder="1"/>
    <xf numFmtId="1" fontId="5" fillId="0" borderId="6" xfId="0" applyNumberFormat="1" applyFont="1" applyBorder="1"/>
    <xf numFmtId="0" fontId="6" fillId="0" borderId="6" xfId="0" applyFont="1" applyBorder="1"/>
    <xf numFmtId="3" fontId="1" fillId="0" borderId="10" xfId="0" applyNumberFormat="1" applyFont="1" applyBorder="1"/>
    <xf numFmtId="1" fontId="2" fillId="0" borderId="0" xfId="0" applyNumberFormat="1" applyFont="1" applyBorder="1"/>
    <xf numFmtId="0" fontId="1" fillId="0" borderId="1" xfId="0" applyFont="1" applyBorder="1"/>
    <xf numFmtId="0" fontId="1" fillId="0" borderId="9" xfId="0" applyFont="1" applyBorder="1"/>
    <xf numFmtId="0" fontId="1" fillId="0" borderId="2" xfId="0" applyFont="1" applyBorder="1"/>
    <xf numFmtId="3" fontId="1" fillId="0" borderId="9" xfId="0" applyNumberFormat="1" applyFont="1" applyBorder="1"/>
    <xf numFmtId="3" fontId="1" fillId="0" borderId="3" xfId="0" applyNumberFormat="1" applyFont="1" applyBorder="1"/>
    <xf numFmtId="3" fontId="1" fillId="0" borderId="4" xfId="0" applyNumberFormat="1" applyFont="1" applyBorder="1"/>
    <xf numFmtId="0" fontId="1" fillId="0" borderId="4" xfId="0" applyFont="1" applyBorder="1"/>
    <xf numFmtId="3" fontId="1" fillId="0" borderId="0" xfId="0" applyNumberFormat="1" applyFont="1" applyBorder="1"/>
    <xf numFmtId="0" fontId="1" fillId="0" borderId="11" xfId="0" applyFont="1" applyBorder="1"/>
    <xf numFmtId="0" fontId="1" fillId="0" borderId="12" xfId="0" applyFont="1" applyBorder="1"/>
    <xf numFmtId="0" fontId="1" fillId="0" borderId="13" xfId="0" applyFont="1" applyBorder="1"/>
    <xf numFmtId="3" fontId="1" fillId="0" borderId="12" xfId="0" applyNumberFormat="1" applyFont="1" applyBorder="1"/>
    <xf numFmtId="3" fontId="1" fillId="0" borderId="14" xfId="0" applyNumberFormat="1" applyFont="1" applyBorder="1"/>
    <xf numFmtId="3" fontId="1" fillId="0" borderId="15" xfId="0" applyNumberFormat="1" applyFont="1" applyBorder="1"/>
    <xf numFmtId="0" fontId="1" fillId="0" borderId="15" xfId="0" applyFont="1" applyBorder="1"/>
    <xf numFmtId="164" fontId="1" fillId="0" borderId="0" xfId="0" applyNumberFormat="1" applyFont="1" applyBorder="1"/>
    <xf numFmtId="164" fontId="1" fillId="0" borderId="10" xfId="0" applyNumberFormat="1" applyFont="1" applyBorder="1"/>
    <xf numFmtId="165" fontId="1" fillId="0" borderId="0" xfId="0" applyNumberFormat="1" applyFont="1" applyBorder="1"/>
    <xf numFmtId="0" fontId="1" fillId="0" borderId="6" xfId="0" applyNumberFormat="1" applyFont="1" applyBorder="1"/>
    <xf numFmtId="164" fontId="1" fillId="0" borderId="8" xfId="0" applyNumberFormat="1" applyFont="1" applyBorder="1"/>
    <xf numFmtId="0" fontId="1" fillId="0" borderId="16" xfId="0" applyFont="1" applyBorder="1"/>
    <xf numFmtId="0" fontId="1" fillId="0" borderId="17" xfId="0" quotePrefix="1" applyNumberFormat="1" applyFont="1" applyBorder="1"/>
    <xf numFmtId="1" fontId="5" fillId="0" borderId="18" xfId="0" applyNumberFormat="1" applyFont="1" applyBorder="1"/>
    <xf numFmtId="3" fontId="1" fillId="0" borderId="17" xfId="0" quotePrefix="1" applyNumberFormat="1" applyFont="1" applyBorder="1"/>
    <xf numFmtId="3" fontId="1" fillId="0" borderId="19" xfId="0" quotePrefix="1" applyNumberFormat="1" applyFont="1" applyBorder="1"/>
    <xf numFmtId="3" fontId="1" fillId="0" borderId="17" xfId="0" applyNumberFormat="1" applyFont="1" applyBorder="1"/>
    <xf numFmtId="3" fontId="1" fillId="0" borderId="20" xfId="0" quotePrefix="1" applyNumberFormat="1" applyFont="1" applyBorder="1"/>
    <xf numFmtId="0" fontId="1" fillId="0" borderId="20" xfId="0" applyFont="1" applyBorder="1"/>
    <xf numFmtId="0" fontId="3" fillId="2" borderId="1" xfId="0" applyFont="1" applyFill="1" applyBorder="1"/>
    <xf numFmtId="0" fontId="3" fillId="2" borderId="9" xfId="0" applyFont="1" applyFill="1" applyBorder="1"/>
    <xf numFmtId="3" fontId="3" fillId="2" borderId="9" xfId="0" applyNumberFormat="1" applyFont="1" applyFill="1" applyBorder="1"/>
    <xf numFmtId="3" fontId="3" fillId="2" borderId="3" xfId="0" applyNumberFormat="1" applyFont="1" applyFill="1" applyBorder="1"/>
    <xf numFmtId="3" fontId="3" fillId="2" borderId="4" xfId="0" applyNumberFormat="1" applyFont="1" applyFill="1" applyBorder="1"/>
    <xf numFmtId="0" fontId="3" fillId="2" borderId="4" xfId="0" applyFont="1" applyFill="1" applyBorder="1"/>
    <xf numFmtId="0" fontId="3" fillId="2" borderId="5" xfId="0" applyFont="1" applyFill="1" applyBorder="1"/>
    <xf numFmtId="0" fontId="2" fillId="2" borderId="0" xfId="0" applyFont="1" applyFill="1" applyBorder="1"/>
    <xf numFmtId="3" fontId="2" fillId="2" borderId="0" xfId="0" applyNumberFormat="1" applyFont="1" applyFill="1" applyBorder="1" applyAlignment="1">
      <alignment horizontal="center"/>
    </xf>
    <xf numFmtId="3" fontId="2" fillId="2" borderId="7" xfId="0" applyNumberFormat="1" applyFont="1" applyFill="1" applyBorder="1" applyAlignment="1">
      <alignment horizontal="center"/>
    </xf>
    <xf numFmtId="3" fontId="2" fillId="2" borderId="8" xfId="0" applyNumberFormat="1" applyFont="1" applyFill="1" applyBorder="1"/>
    <xf numFmtId="3" fontId="2" fillId="2" borderId="0" xfId="0" applyNumberFormat="1" applyFont="1" applyFill="1" applyBorder="1"/>
    <xf numFmtId="0" fontId="4" fillId="2" borderId="0" xfId="0" applyFont="1" applyFill="1" applyBorder="1" applyAlignment="1">
      <alignment horizontal="center"/>
    </xf>
    <xf numFmtId="0" fontId="3" fillId="2" borderId="8" xfId="0" applyFont="1" applyFill="1" applyBorder="1"/>
    <xf numFmtId="0" fontId="3" fillId="2" borderId="11" xfId="0" applyFont="1" applyFill="1" applyBorder="1"/>
    <xf numFmtId="0" fontId="2" fillId="2" borderId="12" xfId="0" applyFont="1" applyFill="1" applyBorder="1"/>
    <xf numFmtId="3" fontId="2" fillId="2" borderId="12" xfId="0" applyNumberFormat="1" applyFont="1" applyFill="1" applyBorder="1" applyAlignment="1">
      <alignment horizontal="center"/>
    </xf>
    <xf numFmtId="3" fontId="2" fillId="2" borderId="14" xfId="0" applyNumberFormat="1" applyFont="1" applyFill="1" applyBorder="1" applyAlignment="1">
      <alignment horizontal="center"/>
    </xf>
    <xf numFmtId="3" fontId="2" fillId="2" borderId="15" xfId="0" applyNumberFormat="1" applyFont="1" applyFill="1" applyBorder="1" applyAlignment="1">
      <alignment horizontal="center"/>
    </xf>
    <xf numFmtId="0" fontId="4" fillId="2" borderId="12" xfId="0" applyFont="1" applyFill="1" applyBorder="1" applyAlignment="1">
      <alignment horizontal="center"/>
    </xf>
    <xf numFmtId="0" fontId="3" fillId="2" borderId="15" xfId="0" applyFont="1" applyFill="1" applyBorder="1"/>
    <xf numFmtId="3" fontId="1" fillId="0" borderId="0" xfId="0" quotePrefix="1" applyNumberFormat="1" applyFont="1" applyBorder="1"/>
    <xf numFmtId="3" fontId="1" fillId="0" borderId="21" xfId="0" applyNumberFormat="1" applyFont="1" applyBorder="1"/>
    <xf numFmtId="165" fontId="1" fillId="0" borderId="17" xfId="0" applyNumberFormat="1" applyFont="1" applyBorder="1"/>
    <xf numFmtId="3" fontId="1" fillId="0" borderId="22" xfId="0" quotePrefix="1" applyNumberFormat="1" applyFont="1" applyBorder="1"/>
    <xf numFmtId="0" fontId="7" fillId="0" borderId="0" xfId="0" applyFont="1"/>
    <xf numFmtId="0" fontId="8" fillId="0" borderId="23" xfId="0" applyFont="1" applyBorder="1"/>
    <xf numFmtId="0" fontId="8" fillId="0" borderId="23" xfId="0" applyFont="1" applyBorder="1" applyAlignment="1">
      <alignment wrapText="1"/>
    </xf>
    <xf numFmtId="0" fontId="8" fillId="0" borderId="0" xfId="0" applyFont="1"/>
    <xf numFmtId="0" fontId="2" fillId="0" borderId="1" xfId="0" applyFont="1" applyBorder="1" applyAlignment="1">
      <alignment horizontal="center"/>
    </xf>
    <xf numFmtId="0" fontId="2" fillId="0" borderId="9" xfId="0" applyFont="1" applyBorder="1" applyAlignment="1">
      <alignment horizontal="center"/>
    </xf>
    <xf numFmtId="0" fontId="2" fillId="0" borderId="4" xfId="0" applyFont="1" applyBorder="1" applyAlignment="1">
      <alignment horizontal="center"/>
    </xf>
    <xf numFmtId="0" fontId="2" fillId="0" borderId="5" xfId="0" applyFont="1" applyBorder="1" applyAlignment="1">
      <alignment horizontal="center"/>
    </xf>
    <xf numFmtId="0" fontId="2" fillId="0" borderId="0" xfId="0" applyFont="1" applyBorder="1" applyAlignment="1">
      <alignment horizontal="center"/>
    </xf>
    <xf numFmtId="0" fontId="2" fillId="0" borderId="8" xfId="0" applyFont="1" applyBorder="1" applyAlignment="1">
      <alignment horizont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Q43"/>
  <sheetViews>
    <sheetView tabSelected="1" zoomScaleNormal="100" workbookViewId="0">
      <selection activeCell="B2" sqref="B2:L2"/>
    </sheetView>
  </sheetViews>
  <sheetFormatPr defaultColWidth="9.1796875" defaultRowHeight="10" x14ac:dyDescent="0.2"/>
  <cols>
    <col min="1" max="1" width="1.54296875" style="1" customWidth="1"/>
    <col min="2" max="2" width="1" style="1" customWidth="1"/>
    <col min="3" max="3" width="1.7265625" style="1" customWidth="1"/>
    <col min="4" max="4" width="30.453125" style="1" customWidth="1"/>
    <col min="5" max="5" width="17.453125" style="2" customWidth="1"/>
    <col min="6" max="6" width="11.7265625" style="2" bestFit="1" customWidth="1"/>
    <col min="7" max="7" width="10.453125" style="2" bestFit="1" customWidth="1"/>
    <col min="8" max="8" width="11.7265625" style="2" customWidth="1"/>
    <col min="9" max="9" width="10.7265625" style="2" bestFit="1" customWidth="1"/>
    <col min="10" max="10" width="11.7265625" style="2" bestFit="1" customWidth="1"/>
    <col min="11" max="11" width="5.81640625" style="1" bestFit="1" customWidth="1"/>
    <col min="12" max="12" width="1" style="1" customWidth="1"/>
    <col min="13" max="18" width="9.1796875" style="1"/>
    <col min="19" max="19" width="13.453125" style="1" customWidth="1"/>
    <col min="20" max="20" width="12.1796875" style="1" customWidth="1"/>
    <col min="21" max="16384" width="9.1796875" style="1"/>
  </cols>
  <sheetData>
    <row r="1" spans="2:17" ht="10.5" thickBot="1" x14ac:dyDescent="0.25"/>
    <row r="2" spans="2:17" ht="13" x14ac:dyDescent="0.3">
      <c r="B2" s="90" t="s">
        <v>18</v>
      </c>
      <c r="C2" s="91"/>
      <c r="D2" s="91"/>
      <c r="E2" s="91"/>
      <c r="F2" s="91"/>
      <c r="G2" s="91"/>
      <c r="H2" s="91"/>
      <c r="I2" s="91"/>
      <c r="J2" s="91"/>
      <c r="K2" s="91"/>
      <c r="L2" s="92"/>
    </row>
    <row r="3" spans="2:17" ht="13.5" thickBot="1" x14ac:dyDescent="0.35">
      <c r="B3" s="93" t="s">
        <v>29</v>
      </c>
      <c r="C3" s="94"/>
      <c r="D3" s="94"/>
      <c r="E3" s="94"/>
      <c r="F3" s="94"/>
      <c r="G3" s="94"/>
      <c r="H3" s="94"/>
      <c r="I3" s="94"/>
      <c r="J3" s="94"/>
      <c r="K3" s="94"/>
      <c r="L3" s="95"/>
    </row>
    <row r="4" spans="2:17" ht="12.5" x14ac:dyDescent="0.25">
      <c r="B4" s="61"/>
      <c r="C4" s="62"/>
      <c r="D4" s="62"/>
      <c r="E4" s="64"/>
      <c r="F4" s="63"/>
      <c r="G4" s="63"/>
      <c r="H4" s="63"/>
      <c r="I4" s="65"/>
      <c r="J4" s="63"/>
      <c r="K4" s="62"/>
      <c r="L4" s="66"/>
    </row>
    <row r="5" spans="2:17" ht="13" x14ac:dyDescent="0.3">
      <c r="B5" s="67"/>
      <c r="C5" s="68"/>
      <c r="D5" s="68"/>
      <c r="E5" s="70" t="s">
        <v>14</v>
      </c>
      <c r="F5" s="69" t="s">
        <v>1</v>
      </c>
      <c r="G5" s="69" t="s">
        <v>2</v>
      </c>
      <c r="H5" s="69"/>
      <c r="I5" s="71"/>
      <c r="J5" s="72"/>
      <c r="K5" s="73" t="s">
        <v>3</v>
      </c>
      <c r="L5" s="74"/>
      <c r="Q5" s="15"/>
    </row>
    <row r="6" spans="2:17" ht="13.5" thickBot="1" x14ac:dyDescent="0.35">
      <c r="B6" s="75"/>
      <c r="C6" s="76" t="s">
        <v>4</v>
      </c>
      <c r="D6" s="76"/>
      <c r="E6" s="78"/>
      <c r="F6" s="77" t="s">
        <v>5</v>
      </c>
      <c r="G6" s="77" t="s">
        <v>6</v>
      </c>
      <c r="H6" s="77" t="s">
        <v>15</v>
      </c>
      <c r="I6" s="79" t="s">
        <v>7</v>
      </c>
      <c r="J6" s="77" t="s">
        <v>0</v>
      </c>
      <c r="K6" s="80" t="s">
        <v>8</v>
      </c>
      <c r="L6" s="81"/>
      <c r="Q6" s="15"/>
    </row>
    <row r="7" spans="2:17" ht="6" customHeight="1" x14ac:dyDescent="0.3">
      <c r="B7" s="5"/>
      <c r="C7" s="16"/>
      <c r="D7" s="6"/>
      <c r="E7" s="7"/>
      <c r="F7" s="4"/>
      <c r="G7" s="4"/>
      <c r="H7" s="4"/>
      <c r="I7" s="13"/>
      <c r="J7"/>
      <c r="K7" s="21"/>
      <c r="L7" s="8"/>
    </row>
    <row r="8" spans="2:17" ht="13" x14ac:dyDescent="0.3">
      <c r="B8" s="9"/>
      <c r="C8" s="10" t="s">
        <v>9</v>
      </c>
      <c r="D8" s="11"/>
      <c r="E8" s="12"/>
      <c r="F8" s="4"/>
      <c r="G8" s="4"/>
      <c r="H8" s="4"/>
      <c r="I8" s="13"/>
      <c r="K8" s="50"/>
      <c r="L8" s="14"/>
    </row>
    <row r="9" spans="2:17" ht="15" customHeight="1" x14ac:dyDescent="0.3">
      <c r="B9" s="24"/>
      <c r="C9" s="22"/>
      <c r="D9" s="25" t="s">
        <v>21</v>
      </c>
      <c r="E9" s="17">
        <v>813543</v>
      </c>
      <c r="F9" s="2">
        <v>0</v>
      </c>
      <c r="G9" s="2">
        <v>0</v>
      </c>
      <c r="H9" s="2">
        <v>0</v>
      </c>
      <c r="I9" s="19">
        <v>0</v>
      </c>
      <c r="J9" s="2">
        <f>SUM(E9:I9)</f>
        <v>813543</v>
      </c>
      <c r="K9" s="50">
        <f>(J9/J$42)*100</f>
        <v>3.5687481567742991</v>
      </c>
      <c r="L9" s="23"/>
      <c r="N9" s="86"/>
    </row>
    <row r="10" spans="2:17" ht="15" customHeight="1" x14ac:dyDescent="0.2">
      <c r="B10" s="24"/>
      <c r="C10" s="22"/>
      <c r="D10" s="25" t="s">
        <v>16</v>
      </c>
      <c r="E10" s="17">
        <v>367356</v>
      </c>
      <c r="F10" s="2">
        <v>0</v>
      </c>
      <c r="G10" s="2">
        <v>0</v>
      </c>
      <c r="H10" s="2">
        <v>0</v>
      </c>
      <c r="I10" s="19">
        <v>0</v>
      </c>
      <c r="J10" s="2">
        <f>SUM(E10:I10)</f>
        <v>367356</v>
      </c>
      <c r="K10" s="50">
        <f>(J10/J$42)*100</f>
        <v>1.6114711181584493</v>
      </c>
      <c r="L10" s="23"/>
    </row>
    <row r="11" spans="2:17" ht="15" customHeight="1" x14ac:dyDescent="0.2">
      <c r="B11" s="24"/>
      <c r="C11" s="22"/>
      <c r="D11" s="25" t="s">
        <v>22</v>
      </c>
      <c r="E11" s="17">
        <v>3373242</v>
      </c>
      <c r="F11" s="2">
        <v>0</v>
      </c>
      <c r="G11" s="2">
        <v>0</v>
      </c>
      <c r="H11" s="2">
        <v>0</v>
      </c>
      <c r="I11" s="19">
        <v>0</v>
      </c>
      <c r="J11" s="2">
        <f t="shared" ref="J11:J14" si="0">SUM(E11:I11)</f>
        <v>3373242</v>
      </c>
      <c r="K11" s="50">
        <f t="shared" ref="K11:K14" si="1">(J11/J$42)*100</f>
        <v>14.797313934055914</v>
      </c>
      <c r="L11" s="23"/>
    </row>
    <row r="12" spans="2:17" ht="15" customHeight="1" x14ac:dyDescent="0.2">
      <c r="B12" s="24"/>
      <c r="C12" s="22"/>
      <c r="D12" s="25" t="s">
        <v>23</v>
      </c>
      <c r="E12" s="17">
        <v>1690917</v>
      </c>
      <c r="F12" s="2">
        <v>3898659</v>
      </c>
      <c r="G12" s="2">
        <v>0</v>
      </c>
      <c r="H12" s="2">
        <v>0</v>
      </c>
      <c r="I12" s="19">
        <v>0</v>
      </c>
      <c r="J12" s="2">
        <f t="shared" si="0"/>
        <v>5589576</v>
      </c>
      <c r="K12" s="50">
        <f t="shared" si="1"/>
        <v>24.519649295919038</v>
      </c>
      <c r="L12" s="23"/>
    </row>
    <row r="13" spans="2:17" ht="15" customHeight="1" x14ac:dyDescent="0.2">
      <c r="B13" s="24"/>
      <c r="C13" s="22"/>
      <c r="D13" s="25" t="s">
        <v>24</v>
      </c>
      <c r="E13" s="17">
        <v>0</v>
      </c>
      <c r="F13" s="2">
        <v>590869</v>
      </c>
      <c r="G13" s="2">
        <v>0</v>
      </c>
      <c r="H13" s="2">
        <v>0</v>
      </c>
      <c r="I13" s="19">
        <v>0</v>
      </c>
      <c r="J13" s="2">
        <f t="shared" si="0"/>
        <v>590869</v>
      </c>
      <c r="K13" s="50">
        <f t="shared" si="1"/>
        <v>2.5919498473283813</v>
      </c>
      <c r="L13" s="23"/>
    </row>
    <row r="14" spans="2:17" ht="15" customHeight="1" x14ac:dyDescent="0.2">
      <c r="B14" s="24"/>
      <c r="C14" s="22"/>
      <c r="D14" s="25" t="s">
        <v>25</v>
      </c>
      <c r="E14" s="17">
        <v>220107</v>
      </c>
      <c r="F14" s="2">
        <v>0</v>
      </c>
      <c r="G14" s="2">
        <v>0</v>
      </c>
      <c r="H14" s="2">
        <v>0</v>
      </c>
      <c r="I14" s="19">
        <v>0</v>
      </c>
      <c r="J14" s="2">
        <f t="shared" si="0"/>
        <v>220107</v>
      </c>
      <c r="K14" s="50">
        <f t="shared" si="1"/>
        <v>0.96553771655969112</v>
      </c>
      <c r="L14" s="23"/>
    </row>
    <row r="15" spans="2:17" x14ac:dyDescent="0.2">
      <c r="B15" s="24"/>
      <c r="C15" s="26"/>
      <c r="D15" s="51"/>
      <c r="E15" s="18"/>
      <c r="F15" s="3"/>
      <c r="I15" s="20"/>
      <c r="K15" s="50"/>
      <c r="L15" s="23"/>
    </row>
    <row r="16" spans="2:17" ht="4.5" customHeight="1" x14ac:dyDescent="0.2">
      <c r="B16" s="24"/>
      <c r="C16" s="26"/>
      <c r="D16" s="27"/>
      <c r="E16" s="18"/>
      <c r="F16" s="3"/>
      <c r="I16" s="20"/>
      <c r="K16" s="50"/>
      <c r="L16" s="23"/>
    </row>
    <row r="17" spans="2:12" x14ac:dyDescent="0.2">
      <c r="B17" s="24"/>
      <c r="C17" s="26"/>
      <c r="D17" s="28" t="s">
        <v>10</v>
      </c>
      <c r="E17" s="31">
        <f>SUM(E9:E16)</f>
        <v>6465165</v>
      </c>
      <c r="F17" s="2">
        <f>SUM(F9:F15)</f>
        <v>4489528</v>
      </c>
      <c r="G17" s="2">
        <v>0</v>
      </c>
      <c r="H17" s="2">
        <v>0</v>
      </c>
      <c r="I17" s="19">
        <f>SUM(I9:I15)</f>
        <v>0</v>
      </c>
      <c r="J17" s="40">
        <f>SUM(J9:J16)</f>
        <v>10954693</v>
      </c>
      <c r="K17" s="50">
        <f>(J17/J$42)*100</f>
        <v>48.054670068795772</v>
      </c>
      <c r="L17" s="23"/>
    </row>
    <row r="18" spans="2:12" ht="6" customHeight="1" x14ac:dyDescent="0.2">
      <c r="B18" s="53"/>
      <c r="C18" s="54"/>
      <c r="D18" s="55"/>
      <c r="E18" s="57"/>
      <c r="F18" s="56"/>
      <c r="G18" s="58"/>
      <c r="H18" s="58"/>
      <c r="I18" s="59"/>
      <c r="J18" s="58"/>
      <c r="K18" s="84"/>
      <c r="L18" s="60"/>
    </row>
    <row r="19" spans="2:12" ht="6" customHeight="1" x14ac:dyDescent="0.2">
      <c r="B19" s="24"/>
      <c r="C19" s="26"/>
      <c r="D19" s="27"/>
      <c r="E19" s="18"/>
      <c r="F19" s="3"/>
      <c r="I19" s="20"/>
      <c r="K19" s="50"/>
      <c r="L19" s="23"/>
    </row>
    <row r="20" spans="2:12" ht="12.75" customHeight="1" x14ac:dyDescent="0.3">
      <c r="B20" s="24"/>
      <c r="C20" s="10" t="s">
        <v>11</v>
      </c>
      <c r="D20" s="27"/>
      <c r="E20" s="18"/>
      <c r="F20" s="3"/>
      <c r="I20" s="20"/>
      <c r="K20" s="50"/>
      <c r="L20" s="23"/>
    </row>
    <row r="21" spans="2:12" ht="4.5" customHeight="1" x14ac:dyDescent="0.2">
      <c r="B21" s="24"/>
      <c r="C21" s="26"/>
      <c r="D21" s="27"/>
      <c r="E21" s="18"/>
      <c r="I21" s="20"/>
      <c r="K21" s="50"/>
      <c r="L21" s="23"/>
    </row>
    <row r="22" spans="2:12" ht="15" customHeight="1" x14ac:dyDescent="0.2">
      <c r="B22" s="24"/>
      <c r="C22" s="26"/>
      <c r="D22" s="27" t="s">
        <v>19</v>
      </c>
      <c r="E22" s="82">
        <v>19989</v>
      </c>
      <c r="F22" s="83">
        <v>0</v>
      </c>
      <c r="G22" s="2">
        <v>0</v>
      </c>
      <c r="H22" s="2">
        <v>0</v>
      </c>
      <c r="I22" s="20">
        <v>0</v>
      </c>
      <c r="J22" s="2">
        <f>SUM(E22:I22)</f>
        <v>19989</v>
      </c>
      <c r="K22" s="50">
        <f>(J22/J$42)*100</f>
        <v>8.7685232256637297E-2</v>
      </c>
      <c r="L22" s="23"/>
    </row>
    <row r="23" spans="2:12" ht="15" customHeight="1" x14ac:dyDescent="0.2">
      <c r="B23" s="24"/>
      <c r="C23" s="26"/>
      <c r="D23" s="27" t="s">
        <v>17</v>
      </c>
      <c r="E23" s="82">
        <v>0</v>
      </c>
      <c r="F23" s="83">
        <v>100000</v>
      </c>
      <c r="G23" s="2">
        <v>0</v>
      </c>
      <c r="H23" s="2">
        <v>0</v>
      </c>
      <c r="I23" s="20">
        <v>0</v>
      </c>
      <c r="J23" s="2">
        <f>SUM(E23:I23)</f>
        <v>100000</v>
      </c>
      <c r="K23" s="50">
        <f>(J23/J$42)*100</f>
        <v>0.43866742836878925</v>
      </c>
      <c r="L23" s="23"/>
    </row>
    <row r="24" spans="2:12" ht="15" customHeight="1" x14ac:dyDescent="0.2">
      <c r="B24" s="24"/>
      <c r="C24" s="26"/>
      <c r="D24" s="27"/>
      <c r="E24" s="82"/>
      <c r="F24" s="83"/>
      <c r="I24" s="20"/>
      <c r="K24" s="50"/>
      <c r="L24" s="23"/>
    </row>
    <row r="25" spans="2:12" x14ac:dyDescent="0.2">
      <c r="B25" s="24"/>
      <c r="C25" s="26"/>
      <c r="D25" s="28" t="s">
        <v>10</v>
      </c>
      <c r="E25" s="31">
        <f>SUM(E22:E23)</f>
        <v>19989</v>
      </c>
      <c r="F25" s="2">
        <f>SUM(F22:F23)</f>
        <v>100000</v>
      </c>
      <c r="G25" s="2">
        <f>SUM(G22:G23)</f>
        <v>0</v>
      </c>
      <c r="H25" s="2">
        <f>SUM(H22:H23)</f>
        <v>0</v>
      </c>
      <c r="I25" s="19">
        <f>SUM(I22:I23)</f>
        <v>0</v>
      </c>
      <c r="J25" s="40">
        <f>SUM(J19:J24)</f>
        <v>119989</v>
      </c>
      <c r="K25" s="50">
        <f>(J25/J$42)*100</f>
        <v>0.52635266062542652</v>
      </c>
      <c r="L25" s="23"/>
    </row>
    <row r="26" spans="2:12" ht="6.75" customHeight="1" x14ac:dyDescent="0.2">
      <c r="B26" s="53"/>
      <c r="C26" s="54"/>
      <c r="D26" s="55"/>
      <c r="E26" s="57"/>
      <c r="F26" s="58"/>
      <c r="G26" s="58"/>
      <c r="H26" s="58"/>
      <c r="I26" s="59"/>
      <c r="J26" s="58"/>
      <c r="K26" s="84"/>
      <c r="L26" s="60"/>
    </row>
    <row r="27" spans="2:12" ht="6" customHeight="1" x14ac:dyDescent="0.2">
      <c r="B27" s="24"/>
      <c r="C27" s="26"/>
      <c r="D27" s="29"/>
      <c r="E27" s="18"/>
      <c r="F27" s="40"/>
      <c r="G27" s="40"/>
      <c r="H27" s="40"/>
      <c r="I27" s="20"/>
      <c r="J27" s="40"/>
      <c r="K27" s="50"/>
      <c r="L27" s="23"/>
    </row>
    <row r="28" spans="2:12" ht="12.75" customHeight="1" x14ac:dyDescent="0.3">
      <c r="B28" s="24"/>
      <c r="C28" s="10" t="s">
        <v>13</v>
      </c>
      <c r="D28" s="29"/>
      <c r="E28" s="18"/>
      <c r="F28" s="40"/>
      <c r="G28" s="40"/>
      <c r="H28" s="40"/>
      <c r="I28" s="20"/>
      <c r="J28" s="40"/>
      <c r="K28" s="50"/>
      <c r="L28" s="23"/>
    </row>
    <row r="29" spans="2:12" ht="4.5" customHeight="1" x14ac:dyDescent="0.2">
      <c r="B29" s="24"/>
      <c r="C29" s="26"/>
      <c r="D29" s="29"/>
      <c r="E29" s="18"/>
      <c r="F29" s="40"/>
      <c r="G29" s="40"/>
      <c r="H29" s="40"/>
      <c r="I29" s="20"/>
      <c r="J29" s="40"/>
      <c r="K29" s="50"/>
      <c r="L29" s="23"/>
    </row>
    <row r="30" spans="2:12" ht="13.5" customHeight="1" x14ac:dyDescent="0.2">
      <c r="B30" s="24"/>
      <c r="C30" s="26"/>
      <c r="D30" s="28" t="s">
        <v>20</v>
      </c>
      <c r="E30" s="85">
        <v>176720</v>
      </c>
      <c r="F30" s="40">
        <v>0</v>
      </c>
      <c r="G30" s="40">
        <v>0</v>
      </c>
      <c r="H30" s="40">
        <v>0</v>
      </c>
      <c r="I30" s="20">
        <v>0</v>
      </c>
      <c r="J30" s="40">
        <f>SUM(E30:I30)</f>
        <v>176720</v>
      </c>
      <c r="K30" s="50">
        <f>(J30/J$42)*100</f>
        <v>0.7752130794133244</v>
      </c>
      <c r="L30" s="23"/>
    </row>
    <row r="31" spans="2:12" ht="11.25" customHeight="1" x14ac:dyDescent="0.2">
      <c r="B31" s="24"/>
      <c r="C31" s="26"/>
      <c r="D31" s="28" t="s">
        <v>10</v>
      </c>
      <c r="E31" s="83">
        <f>SUM(E30)</f>
        <v>176720</v>
      </c>
      <c r="F31" s="83">
        <f>SUM(F30)</f>
        <v>0</v>
      </c>
      <c r="G31" s="40">
        <f>SUM(G30)</f>
        <v>0</v>
      </c>
      <c r="H31" s="40">
        <f>SUM(H30)</f>
        <v>0</v>
      </c>
      <c r="I31" s="19">
        <f>SUM(I30)</f>
        <v>0</v>
      </c>
      <c r="J31" s="40">
        <f>SUM(J28:J30)</f>
        <v>176720</v>
      </c>
      <c r="K31" s="50">
        <f>(J31/J$42)*100</f>
        <v>0.7752130794133244</v>
      </c>
      <c r="L31" s="23"/>
    </row>
    <row r="32" spans="2:12" ht="6.75" customHeight="1" x14ac:dyDescent="0.2">
      <c r="B32" s="53"/>
      <c r="C32" s="54"/>
      <c r="D32" s="55"/>
      <c r="E32" s="57"/>
      <c r="F32" s="58"/>
      <c r="G32" s="58"/>
      <c r="H32" s="58"/>
      <c r="I32" s="59"/>
      <c r="J32" s="58"/>
      <c r="K32" s="84"/>
      <c r="L32" s="60"/>
    </row>
    <row r="33" spans="2:12" ht="6" customHeight="1" x14ac:dyDescent="0.2">
      <c r="B33" s="24"/>
      <c r="C33" s="22"/>
      <c r="D33" s="25"/>
      <c r="E33" s="17"/>
      <c r="I33" s="19"/>
      <c r="K33" s="50"/>
      <c r="L33" s="23"/>
    </row>
    <row r="34" spans="2:12" ht="12.75" customHeight="1" x14ac:dyDescent="0.3">
      <c r="B34" s="24"/>
      <c r="C34" s="10" t="s">
        <v>12</v>
      </c>
      <c r="D34" s="30"/>
      <c r="E34" s="17"/>
      <c r="I34" s="19"/>
      <c r="K34" s="50"/>
      <c r="L34" s="23"/>
    </row>
    <row r="35" spans="2:12" ht="4.5" customHeight="1" x14ac:dyDescent="0.2">
      <c r="B35" s="24"/>
      <c r="C35" s="22"/>
      <c r="D35" s="25"/>
      <c r="E35" s="17"/>
      <c r="I35" s="19"/>
      <c r="K35" s="50"/>
      <c r="L35" s="23"/>
    </row>
    <row r="36" spans="2:12" ht="15.5" customHeight="1" x14ac:dyDescent="0.2">
      <c r="B36" s="24"/>
      <c r="C36" s="22"/>
      <c r="D36" s="25" t="s">
        <v>26</v>
      </c>
      <c r="E36" s="40">
        <v>2814537</v>
      </c>
      <c r="F36" s="83">
        <v>0</v>
      </c>
      <c r="G36" s="2">
        <v>0</v>
      </c>
      <c r="H36" s="2">
        <v>0</v>
      </c>
      <c r="I36" s="19">
        <v>0</v>
      </c>
      <c r="J36" s="2">
        <f t="shared" ref="J36:J38" si="2">SUM(E36:I36)</f>
        <v>2814537</v>
      </c>
      <c r="K36" s="50">
        <f>(J36/J$42)*100</f>
        <v>12.34645707838807</v>
      </c>
      <c r="L36" s="23"/>
    </row>
    <row r="37" spans="2:12" ht="14" customHeight="1" x14ac:dyDescent="0.2">
      <c r="B37" s="24"/>
      <c r="C37" s="22"/>
      <c r="D37" s="25" t="s">
        <v>27</v>
      </c>
      <c r="E37" s="40">
        <v>1701920</v>
      </c>
      <c r="F37" s="83">
        <v>0</v>
      </c>
      <c r="G37" s="2">
        <v>0</v>
      </c>
      <c r="H37" s="2">
        <v>0</v>
      </c>
      <c r="I37" s="19">
        <v>0</v>
      </c>
      <c r="J37" s="2">
        <f t="shared" si="2"/>
        <v>1701920</v>
      </c>
      <c r="K37" s="50">
        <f t="shared" ref="K37:K38" si="3">(J37/J$42)*100</f>
        <v>7.4657686968940986</v>
      </c>
      <c r="L37" s="23"/>
    </row>
    <row r="38" spans="2:12" ht="14.5" customHeight="1" x14ac:dyDescent="0.2">
      <c r="B38" s="24"/>
      <c r="C38" s="22"/>
      <c r="D38" s="25" t="s">
        <v>28</v>
      </c>
      <c r="E38" s="40">
        <v>0</v>
      </c>
      <c r="F38" s="83">
        <v>7028454</v>
      </c>
      <c r="G38" s="2">
        <v>0</v>
      </c>
      <c r="H38" s="2">
        <v>0</v>
      </c>
      <c r="I38" s="19">
        <v>0</v>
      </c>
      <c r="J38" s="2">
        <f t="shared" si="2"/>
        <v>7028454</v>
      </c>
      <c r="K38" s="50">
        <f t="shared" si="3"/>
        <v>30.831538415883301</v>
      </c>
      <c r="L38" s="23"/>
    </row>
    <row r="39" spans="2:12" ht="11.5" customHeight="1" x14ac:dyDescent="0.2">
      <c r="B39" s="24"/>
      <c r="C39" s="22"/>
      <c r="D39" s="28" t="s">
        <v>10</v>
      </c>
      <c r="E39" s="31">
        <f>SUM(E36:E38)</f>
        <v>4516457</v>
      </c>
      <c r="F39" s="83">
        <f>SUM(F36:F38)</f>
        <v>7028454</v>
      </c>
      <c r="G39" s="40">
        <f t="shared" ref="G39:I39" si="4">SUM(G36:G38)</f>
        <v>0</v>
      </c>
      <c r="H39" s="2">
        <f t="shared" si="4"/>
        <v>0</v>
      </c>
      <c r="I39" s="19">
        <f t="shared" si="4"/>
        <v>0</v>
      </c>
      <c r="J39" s="40">
        <f>SUM(J33:J38)</f>
        <v>11544911</v>
      </c>
      <c r="K39" s="50">
        <f>(J39/J$42)*100</f>
        <v>50.643764191165474</v>
      </c>
      <c r="L39" s="23"/>
    </row>
    <row r="40" spans="2:12" ht="6.75" customHeight="1" thickBot="1" x14ac:dyDescent="0.25">
      <c r="B40" s="24"/>
      <c r="C40" s="22"/>
      <c r="D40" s="25"/>
      <c r="E40" s="17"/>
      <c r="I40" s="19"/>
      <c r="K40" s="22"/>
      <c r="L40" s="23"/>
    </row>
    <row r="41" spans="2:12" ht="6" customHeight="1" x14ac:dyDescent="0.2">
      <c r="B41" s="33"/>
      <c r="C41" s="34"/>
      <c r="D41" s="35"/>
      <c r="E41" s="37"/>
      <c r="F41" s="36"/>
      <c r="G41" s="36"/>
      <c r="H41" s="36"/>
      <c r="I41" s="38"/>
      <c r="J41" s="36"/>
      <c r="K41" s="34"/>
      <c r="L41" s="39"/>
    </row>
    <row r="42" spans="2:12" ht="13" x14ac:dyDescent="0.3">
      <c r="B42" s="24"/>
      <c r="C42" s="22"/>
      <c r="D42" s="32" t="s">
        <v>0</v>
      </c>
      <c r="E42" s="49">
        <f>SUM(E39,E31,E25,E17)</f>
        <v>11178331</v>
      </c>
      <c r="F42" s="48">
        <f>SUM(F39,F31,F25,F17)</f>
        <v>11617982</v>
      </c>
      <c r="G42" s="48">
        <f>SUM(G39,G31,G25,G17)</f>
        <v>0</v>
      </c>
      <c r="H42" s="48">
        <f>SUM(H39,H31,H25,H17)</f>
        <v>0</v>
      </c>
      <c r="I42" s="52">
        <f>SUM(I39,I31,I25,I17)</f>
        <v>0</v>
      </c>
      <c r="J42" s="48">
        <f>SUM(J17,J25,J31,J39)</f>
        <v>22796313</v>
      </c>
      <c r="K42" s="50">
        <f>SUM(K17,K25,K31,K39)</f>
        <v>100</v>
      </c>
      <c r="L42" s="23"/>
    </row>
    <row r="43" spans="2:12" ht="6" customHeight="1" thickBot="1" x14ac:dyDescent="0.25">
      <c r="B43" s="41"/>
      <c r="C43" s="42"/>
      <c r="D43" s="43"/>
      <c r="E43" s="45"/>
      <c r="F43" s="44"/>
      <c r="G43" s="44"/>
      <c r="H43" s="44"/>
      <c r="I43" s="46"/>
      <c r="J43" s="44"/>
      <c r="K43" s="42"/>
      <c r="L43" s="47"/>
    </row>
  </sheetData>
  <mergeCells count="2">
    <mergeCell ref="B2:L2"/>
    <mergeCell ref="B3:L3"/>
  </mergeCells>
  <phoneticPr fontId="0" type="noConversion"/>
  <printOptions horizontalCentered="1"/>
  <pageMargins left="0.25" right="0.25" top="0.5" bottom="0.25" header="0.5" footer="0.5"/>
  <pageSetup scale="74"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7"/>
  <sheetViews>
    <sheetView workbookViewId="0"/>
  </sheetViews>
  <sheetFormatPr defaultRowHeight="14.5" x14ac:dyDescent="0.35"/>
  <cols>
    <col min="1" max="1" width="8.7265625" style="89"/>
    <col min="2" max="2" width="45" style="89" customWidth="1"/>
  </cols>
  <sheetData>
    <row r="1" spans="1:7" ht="50.5" customHeight="1" x14ac:dyDescent="0.35">
      <c r="A1" s="87" t="s">
        <v>30</v>
      </c>
      <c r="B1" s="88" t="s">
        <v>31</v>
      </c>
    </row>
    <row r="2" spans="1:7" ht="22.5" customHeight="1" x14ac:dyDescent="0.35">
      <c r="A2" s="87" t="s">
        <v>32</v>
      </c>
      <c r="B2" s="88" t="s">
        <v>33</v>
      </c>
      <c r="G2" s="86"/>
    </row>
    <row r="3" spans="1:7" ht="50.5" customHeight="1" x14ac:dyDescent="0.35">
      <c r="A3" s="87" t="s">
        <v>34</v>
      </c>
      <c r="B3" s="88" t="s">
        <v>40</v>
      </c>
    </row>
    <row r="4" spans="1:7" ht="79.5" customHeight="1" x14ac:dyDescent="0.35">
      <c r="A4" s="87" t="s">
        <v>35</v>
      </c>
      <c r="B4" s="88" t="s">
        <v>41</v>
      </c>
    </row>
    <row r="5" spans="1:7" ht="60.5" customHeight="1" x14ac:dyDescent="0.35">
      <c r="A5" s="87" t="s">
        <v>36</v>
      </c>
      <c r="B5" s="88" t="s">
        <v>42</v>
      </c>
    </row>
    <row r="6" spans="1:7" ht="23.5" customHeight="1" x14ac:dyDescent="0.35">
      <c r="A6" s="87" t="s">
        <v>37</v>
      </c>
      <c r="B6" s="88" t="s">
        <v>38</v>
      </c>
    </row>
    <row r="7" spans="1:7" ht="34.5" customHeight="1" x14ac:dyDescent="0.35">
      <c r="A7" s="87" t="s">
        <v>39</v>
      </c>
      <c r="B7" s="88" t="s">
        <v>43</v>
      </c>
    </row>
  </sheetData>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Table 18</vt:lpstr>
      <vt:lpstr>Source</vt:lpstr>
      <vt:lpstr>'Table 18'!Print_Area</vt:lpstr>
      <vt:lpstr>'Table 18'!Print_Titles</vt:lpstr>
      <vt:lpstr>qryTable16_L_M</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Table 18 - FTA Metropolitan and State Planning Funds Awarded 2017</dc:title>
  <dc:subject>Commitment to Accessibility: DOT is committed to ensuring that information is available in appropriate alternative formats to meet the requirements of persons who have a disability. If you require an alternative version of this file, please contact FTAWebAccessibility@dot.gov.</dc:subject>
  <dc:creator>Randolph, Shapell (FTA)</dc:creator>
  <cp:lastModifiedBy>Kamp, Joshua (FTA)</cp:lastModifiedBy>
  <cp:lastPrinted>2008-09-04T14:19:59Z</cp:lastPrinted>
  <dcterms:created xsi:type="dcterms:W3CDTF">2004-01-16T18:57:45Z</dcterms:created>
  <dcterms:modified xsi:type="dcterms:W3CDTF">2021-02-11T15:32:32Z</dcterms:modified>
</cp:coreProperties>
</file>