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FY 2017\"/>
    </mc:Choice>
  </mc:AlternateContent>
  <xr:revisionPtr revIDLastSave="0" documentId="13_ncr:1_{1D26CC07-52BF-401A-9733-B8F53747B778}" xr6:coauthVersionLast="45" xr6:coauthVersionMax="45" xr10:uidLastSave="{00000000-0000-0000-0000-000000000000}"/>
  <bookViews>
    <workbookView xWindow="7800" yWindow="2505" windowWidth="22215" windowHeight="14880" xr2:uid="{1958AF2D-7263-4642-87A6-AAED4CE149B8}"/>
  </bookViews>
  <sheets>
    <sheet name="Table 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4" i="2" l="1"/>
  <c r="R44" i="2"/>
  <c r="P44" i="2"/>
  <c r="N44" i="2"/>
  <c r="M44" i="2"/>
  <c r="L44" i="2"/>
  <c r="K44" i="2"/>
  <c r="J44" i="2"/>
  <c r="H44" i="2"/>
  <c r="F44" i="2"/>
  <c r="V44" i="2" s="1"/>
  <c r="E44" i="2" s="1"/>
  <c r="D44" i="2"/>
  <c r="C44" i="2"/>
  <c r="B44" i="2"/>
  <c r="V43" i="2"/>
  <c r="O43" i="2" s="1"/>
  <c r="U43" i="2"/>
  <c r="S43" i="2"/>
  <c r="Q43" i="2"/>
  <c r="M43" i="2"/>
  <c r="K43" i="2"/>
  <c r="I43" i="2"/>
  <c r="G43" i="2"/>
  <c r="E43" i="2"/>
  <c r="C43" i="2"/>
  <c r="V42" i="2"/>
  <c r="U42" i="2" s="1"/>
  <c r="G42" i="2"/>
  <c r="V41" i="2"/>
  <c r="W41" i="2" s="1"/>
  <c r="U41" i="2"/>
  <c r="S41" i="2"/>
  <c r="Q41" i="2"/>
  <c r="O41" i="2"/>
  <c r="M41" i="2"/>
  <c r="K41" i="2"/>
  <c r="G41" i="2"/>
  <c r="E41" i="2"/>
  <c r="C41" i="2"/>
  <c r="V40" i="2"/>
  <c r="U40" i="2" s="1"/>
  <c r="M40" i="2"/>
  <c r="G40" i="2"/>
  <c r="E40" i="2"/>
  <c r="V39" i="2"/>
  <c r="W39" i="2" s="1"/>
  <c r="U39" i="2"/>
  <c r="S39" i="2"/>
  <c r="Q39" i="2"/>
  <c r="O39" i="2"/>
  <c r="M39" i="2"/>
  <c r="K39" i="2"/>
  <c r="G39" i="2"/>
  <c r="E39" i="2"/>
  <c r="C39" i="2"/>
  <c r="V38" i="2"/>
  <c r="U38" i="2" s="1"/>
  <c r="S38" i="2"/>
  <c r="M38" i="2"/>
  <c r="V37" i="2"/>
  <c r="W37" i="2" s="1"/>
  <c r="U37" i="2"/>
  <c r="S37" i="2"/>
  <c r="Q37" i="2"/>
  <c r="O37" i="2"/>
  <c r="M37" i="2"/>
  <c r="K37" i="2"/>
  <c r="G37" i="2"/>
  <c r="E37" i="2"/>
  <c r="C37" i="2"/>
  <c r="V36" i="2"/>
  <c r="I36" i="2" s="1"/>
  <c r="V35" i="2"/>
  <c r="W35" i="2" s="1"/>
  <c r="U35" i="2"/>
  <c r="S35" i="2"/>
  <c r="Q35" i="2"/>
  <c r="O35" i="2"/>
  <c r="M35" i="2"/>
  <c r="K35" i="2"/>
  <c r="G35" i="2"/>
  <c r="E35" i="2"/>
  <c r="C35" i="2"/>
  <c r="W34" i="2"/>
  <c r="V34" i="2"/>
  <c r="U34" i="2" s="1"/>
  <c r="S34" i="2"/>
  <c r="M34" i="2"/>
  <c r="I34" i="2"/>
  <c r="G34" i="2"/>
  <c r="C34" i="2"/>
  <c r="V33" i="2"/>
  <c r="U33" i="2"/>
  <c r="S33" i="2"/>
  <c r="Q33" i="2"/>
  <c r="O33" i="2"/>
  <c r="M33" i="2"/>
  <c r="K33" i="2"/>
  <c r="G33" i="2"/>
  <c r="E33" i="2"/>
  <c r="C33" i="2"/>
  <c r="W32" i="2"/>
  <c r="V32" i="2"/>
  <c r="U32" i="2"/>
  <c r="S32" i="2"/>
  <c r="I32" i="2"/>
  <c r="C32" i="2"/>
  <c r="V31" i="2"/>
  <c r="U31" i="2"/>
  <c r="S31" i="2"/>
  <c r="Q31" i="2"/>
  <c r="O31" i="2"/>
  <c r="M31" i="2"/>
  <c r="K31" i="2"/>
  <c r="G31" i="2"/>
  <c r="E31" i="2"/>
  <c r="C31" i="2"/>
  <c r="W30" i="2"/>
  <c r="V30" i="2"/>
  <c r="U30" i="2"/>
  <c r="S30" i="2"/>
  <c r="M30" i="2"/>
  <c r="I30" i="2"/>
  <c r="G30" i="2"/>
  <c r="E30" i="2"/>
  <c r="C30" i="2"/>
  <c r="V29" i="2"/>
  <c r="U29" i="2"/>
  <c r="S29" i="2"/>
  <c r="Q29" i="2"/>
  <c r="O29" i="2"/>
  <c r="M29" i="2"/>
  <c r="K29" i="2"/>
  <c r="G29" i="2"/>
  <c r="E29" i="2"/>
  <c r="C29" i="2"/>
  <c r="V28" i="2"/>
  <c r="U28" i="2"/>
  <c r="S28" i="2"/>
  <c r="M28" i="2"/>
  <c r="I28" i="2"/>
  <c r="E28" i="2"/>
  <c r="C28" i="2"/>
  <c r="V27" i="2"/>
  <c r="U27" i="2"/>
  <c r="S27" i="2"/>
  <c r="Q27" i="2"/>
  <c r="O27" i="2"/>
  <c r="M27" i="2"/>
  <c r="K27" i="2"/>
  <c r="G27" i="2"/>
  <c r="E27" i="2"/>
  <c r="C27" i="2"/>
  <c r="V26" i="2"/>
  <c r="U26" i="2"/>
  <c r="V25" i="2"/>
  <c r="W25" i="2" s="1"/>
  <c r="U25" i="2"/>
  <c r="S25" i="2"/>
  <c r="Q25" i="2"/>
  <c r="O25" i="2"/>
  <c r="M25" i="2"/>
  <c r="K25" i="2"/>
  <c r="G25" i="2"/>
  <c r="E25" i="2"/>
  <c r="C25" i="2"/>
  <c r="V24" i="2"/>
  <c r="U24" i="2" s="1"/>
  <c r="G24" i="2"/>
  <c r="E24" i="2"/>
  <c r="V23" i="2"/>
  <c r="W23" i="2" s="1"/>
  <c r="U23" i="2"/>
  <c r="S23" i="2"/>
  <c r="Q23" i="2"/>
  <c r="O23" i="2"/>
  <c r="M23" i="2"/>
  <c r="K23" i="2"/>
  <c r="G23" i="2"/>
  <c r="E23" i="2"/>
  <c r="C23" i="2"/>
  <c r="V22" i="2"/>
  <c r="W22" i="2" s="1"/>
  <c r="S22" i="2"/>
  <c r="M22" i="2"/>
  <c r="G22" i="2"/>
  <c r="V21" i="2"/>
  <c r="W21" i="2" s="1"/>
  <c r="U21" i="2"/>
  <c r="S21" i="2"/>
  <c r="Q21" i="2"/>
  <c r="O21" i="2"/>
  <c r="M21" i="2"/>
  <c r="K21" i="2"/>
  <c r="G21" i="2"/>
  <c r="E21" i="2"/>
  <c r="C21" i="2"/>
  <c r="V20" i="2"/>
  <c r="M20" i="2" s="1"/>
  <c r="V19" i="2"/>
  <c r="W19" i="2" s="1"/>
  <c r="U19" i="2"/>
  <c r="S19" i="2"/>
  <c r="Q19" i="2"/>
  <c r="O19" i="2"/>
  <c r="M19" i="2"/>
  <c r="K19" i="2"/>
  <c r="G19" i="2"/>
  <c r="E19" i="2"/>
  <c r="C19" i="2"/>
  <c r="W18" i="2"/>
  <c r="V18" i="2"/>
  <c r="U18" i="2" s="1"/>
  <c r="S18" i="2"/>
  <c r="M18" i="2"/>
  <c r="I18" i="2"/>
  <c r="G18" i="2"/>
  <c r="C18" i="2"/>
  <c r="V17" i="2"/>
  <c r="U17" i="2"/>
  <c r="S17" i="2"/>
  <c r="Q17" i="2"/>
  <c r="O17" i="2"/>
  <c r="M17" i="2"/>
  <c r="K17" i="2"/>
  <c r="G17" i="2"/>
  <c r="E17" i="2"/>
  <c r="C17" i="2"/>
  <c r="W16" i="2"/>
  <c r="V16" i="2"/>
  <c r="U16" i="2"/>
  <c r="S16" i="2"/>
  <c r="I16" i="2"/>
  <c r="C16" i="2"/>
  <c r="V15" i="2"/>
  <c r="W15" i="2" s="1"/>
  <c r="U15" i="2"/>
  <c r="S15" i="2"/>
  <c r="Q15" i="2"/>
  <c r="O15" i="2"/>
  <c r="M15" i="2"/>
  <c r="K15" i="2"/>
  <c r="G15" i="2"/>
  <c r="E15" i="2"/>
  <c r="C15" i="2"/>
  <c r="W14" i="2"/>
  <c r="V14" i="2"/>
  <c r="U14" i="2"/>
  <c r="S14" i="2"/>
  <c r="M14" i="2"/>
  <c r="I14" i="2"/>
  <c r="G14" i="2"/>
  <c r="E14" i="2"/>
  <c r="C14" i="2"/>
  <c r="V13" i="2"/>
  <c r="U13" i="2"/>
  <c r="S13" i="2"/>
  <c r="Q13" i="2"/>
  <c r="O13" i="2"/>
  <c r="M13" i="2"/>
  <c r="K13" i="2"/>
  <c r="G13" i="2"/>
  <c r="E13" i="2"/>
  <c r="C13" i="2"/>
  <c r="W12" i="2"/>
  <c r="V12" i="2"/>
  <c r="U12" i="2"/>
  <c r="S12" i="2"/>
  <c r="M12" i="2"/>
  <c r="I12" i="2"/>
  <c r="E12" i="2"/>
  <c r="C12" i="2"/>
  <c r="V11" i="2"/>
  <c r="U11" i="2"/>
  <c r="S11" i="2"/>
  <c r="Q11" i="2"/>
  <c r="O11" i="2"/>
  <c r="M11" i="2"/>
  <c r="K11" i="2"/>
  <c r="G11" i="2"/>
  <c r="E11" i="2"/>
  <c r="C11" i="2"/>
  <c r="V10" i="2"/>
  <c r="W10" i="2" s="1"/>
  <c r="U10" i="2"/>
  <c r="V9" i="2"/>
  <c r="W9" i="2" s="1"/>
  <c r="U9" i="2"/>
  <c r="S9" i="2"/>
  <c r="Q9" i="2"/>
  <c r="O9" i="2"/>
  <c r="M9" i="2"/>
  <c r="K9" i="2"/>
  <c r="G9" i="2"/>
  <c r="E9" i="2"/>
  <c r="C9" i="2"/>
  <c r="V8" i="2"/>
  <c r="U8" i="2" s="1"/>
  <c r="I8" i="2"/>
  <c r="G8" i="2"/>
  <c r="C8" i="2"/>
  <c r="V7" i="2"/>
  <c r="W7" i="2" s="1"/>
  <c r="U7" i="2"/>
  <c r="S7" i="2"/>
  <c r="Q7" i="2"/>
  <c r="O7" i="2"/>
  <c r="M7" i="2"/>
  <c r="K7" i="2"/>
  <c r="G7" i="2"/>
  <c r="E7" i="2"/>
  <c r="C7" i="2"/>
  <c r="W6" i="2"/>
  <c r="V6" i="2"/>
  <c r="U6" i="2"/>
  <c r="S6" i="2"/>
  <c r="K6" i="2"/>
  <c r="E6" i="2"/>
  <c r="C6" i="2"/>
  <c r="V5" i="2"/>
  <c r="W5" i="2" s="1"/>
  <c r="U5" i="2"/>
  <c r="S5" i="2"/>
  <c r="Q5" i="2"/>
  <c r="O5" i="2"/>
  <c r="M5" i="2"/>
  <c r="K5" i="2"/>
  <c r="E5" i="2"/>
  <c r="C5" i="2"/>
  <c r="W4" i="2"/>
  <c r="V4" i="2"/>
  <c r="U4" i="2"/>
  <c r="S4" i="2"/>
  <c r="M4" i="2"/>
  <c r="K4" i="2"/>
  <c r="I4" i="2"/>
  <c r="G4" i="2"/>
  <c r="E4" i="2"/>
  <c r="C4" i="2"/>
  <c r="V3" i="2"/>
  <c r="W3" i="2" s="1"/>
  <c r="U3" i="2"/>
  <c r="S3" i="2"/>
  <c r="Q3" i="2"/>
  <c r="O3" i="2"/>
  <c r="M3" i="2"/>
  <c r="K3" i="2"/>
  <c r="E3" i="2"/>
  <c r="C3" i="2"/>
  <c r="W20" i="2" l="1"/>
  <c r="K26" i="2"/>
  <c r="Q26" i="2"/>
  <c r="O26" i="2"/>
  <c r="W36" i="2"/>
  <c r="Q6" i="2"/>
  <c r="O6" i="2"/>
  <c r="K8" i="2"/>
  <c r="C10" i="2"/>
  <c r="K16" i="2"/>
  <c r="Q16" i="2"/>
  <c r="O16" i="2"/>
  <c r="E20" i="2"/>
  <c r="U22" i="2"/>
  <c r="I24" i="2"/>
  <c r="C26" i="2"/>
  <c r="W26" i="2"/>
  <c r="W31" i="2"/>
  <c r="K32" i="2"/>
  <c r="Q32" i="2"/>
  <c r="O32" i="2"/>
  <c r="E36" i="2"/>
  <c r="I40" i="2"/>
  <c r="E42" i="2"/>
  <c r="K10" i="2"/>
  <c r="Q10" i="2"/>
  <c r="O10" i="2"/>
  <c r="C20" i="2"/>
  <c r="C36" i="2"/>
  <c r="M8" i="2"/>
  <c r="G36" i="2"/>
  <c r="K38" i="2"/>
  <c r="Q38" i="2"/>
  <c r="O38" i="2"/>
  <c r="G6" i="2"/>
  <c r="S8" i="2"/>
  <c r="G10" i="2"/>
  <c r="W11" i="2"/>
  <c r="K12" i="2"/>
  <c r="Q12" i="2"/>
  <c r="O12" i="2"/>
  <c r="E16" i="2"/>
  <c r="I20" i="2"/>
  <c r="C22" i="2"/>
  <c r="S24" i="2"/>
  <c r="G26" i="2"/>
  <c r="W27" i="2"/>
  <c r="K28" i="2"/>
  <c r="Q28" i="2"/>
  <c r="O28" i="2"/>
  <c r="E32" i="2"/>
  <c r="C38" i="2"/>
  <c r="W38" i="2"/>
  <c r="S40" i="2"/>
  <c r="I42" i="2"/>
  <c r="K36" i="2"/>
  <c r="Q36" i="2"/>
  <c r="O36" i="2"/>
  <c r="E10" i="2"/>
  <c r="G20" i="2"/>
  <c r="K22" i="2"/>
  <c r="Q22" i="2"/>
  <c r="O22" i="2"/>
  <c r="M24" i="2"/>
  <c r="E26" i="2"/>
  <c r="I6" i="2"/>
  <c r="I10" i="2"/>
  <c r="G16" i="2"/>
  <c r="W17" i="2"/>
  <c r="K18" i="2"/>
  <c r="Q18" i="2"/>
  <c r="O18" i="2"/>
  <c r="E22" i="2"/>
  <c r="I26" i="2"/>
  <c r="W28" i="2"/>
  <c r="G32" i="2"/>
  <c r="W33" i="2"/>
  <c r="K34" i="2"/>
  <c r="Q34" i="2"/>
  <c r="O34" i="2"/>
  <c r="M36" i="2"/>
  <c r="E38" i="2"/>
  <c r="Q44" i="2"/>
  <c r="K20" i="2"/>
  <c r="Q20" i="2"/>
  <c r="O20" i="2"/>
  <c r="Q8" i="2"/>
  <c r="O8" i="2"/>
  <c r="M10" i="2"/>
  <c r="S20" i="2"/>
  <c r="K24" i="2"/>
  <c r="Q24" i="2"/>
  <c r="O24" i="2"/>
  <c r="M26" i="2"/>
  <c r="S36" i="2"/>
  <c r="G38" i="2"/>
  <c r="K40" i="2"/>
  <c r="Q40" i="2"/>
  <c r="O40" i="2"/>
  <c r="K42" i="2"/>
  <c r="S42" i="2"/>
  <c r="C42" i="2"/>
  <c r="Q42" i="2"/>
  <c r="M42" i="2"/>
  <c r="O42" i="2"/>
  <c r="W44" i="2"/>
  <c r="U44" i="2"/>
  <c r="I44" i="2"/>
  <c r="W43" i="2"/>
  <c r="O44" i="2"/>
  <c r="G44" i="2"/>
  <c r="S44" i="2"/>
  <c r="Q4" i="2"/>
  <c r="O4" i="2"/>
  <c r="M6" i="2"/>
  <c r="E8" i="2"/>
  <c r="W8" i="2"/>
  <c r="S10" i="2"/>
  <c r="G12" i="2"/>
  <c r="W13" i="2"/>
  <c r="K14" i="2"/>
  <c r="Q14" i="2"/>
  <c r="O14" i="2"/>
  <c r="M16" i="2"/>
  <c r="E18" i="2"/>
  <c r="U20" i="2"/>
  <c r="I22" i="2"/>
  <c r="C24" i="2"/>
  <c r="W24" i="2"/>
  <c r="S26" i="2"/>
  <c r="G28" i="2"/>
  <c r="W29" i="2"/>
  <c r="K30" i="2"/>
  <c r="Q30" i="2"/>
  <c r="O30" i="2"/>
  <c r="M32" i="2"/>
  <c r="E34" i="2"/>
  <c r="U36" i="2"/>
  <c r="I38" i="2"/>
  <c r="C40" i="2"/>
  <c r="W40" i="2"/>
  <c r="W42" i="2"/>
  <c r="G5" i="2"/>
  <c r="G3" i="2"/>
  <c r="I3" i="2"/>
  <c r="I5" i="2"/>
  <c r="I7" i="2"/>
  <c r="I9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I37" i="2"/>
  <c r="I39" i="2"/>
  <c r="I41" i="2"/>
</calcChain>
</file>

<file path=xl/sharedStrings.xml><?xml version="1.0" encoding="utf-8"?>
<sst xmlns="http://schemas.openxmlformats.org/spreadsheetml/2006/main" count="76" uniqueCount="55">
  <si>
    <t>State</t>
  </si>
  <si>
    <t>Motor veh</t>
  </si>
  <si>
    <t>Equip</t>
  </si>
  <si>
    <t>Pssnger fac</t>
  </si>
  <si>
    <t>Veh fac</t>
  </si>
  <si>
    <t>New serv</t>
  </si>
  <si>
    <t>Program</t>
  </si>
  <si>
    <t>Rail vehs</t>
  </si>
  <si>
    <t>Rail line</t>
  </si>
  <si>
    <t>Busway</t>
  </si>
  <si>
    <t>Other</t>
  </si>
  <si>
    <t>Total</t>
  </si>
  <si>
    <t>$</t>
  </si>
  <si>
    <t>%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</si>
  <si>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</si>
  <si>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</si>
  <si>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</si>
  <si>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</si>
  <si>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</si>
  <si>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</si>
  <si>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</si>
  <si>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</si>
  <si>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</si>
  <si>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</si>
  <si>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</si>
  <si>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</si>
  <si>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</si>
  <si>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</si>
  <si>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</si>
  <si>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</si>
  <si>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LA</t>
  </si>
  <si>
    <t>MA</t>
  </si>
  <si>
    <t>ME</t>
  </si>
  <si>
    <t>MI</t>
  </si>
  <si>
    <t>MN</t>
  </si>
  <si>
    <t>MO</t>
  </si>
  <si>
    <t>MT</t>
  </si>
  <si>
    <t>NC</t>
  </si>
  <si>
    <t>NH</t>
  </si>
  <si>
    <t>NJ</t>
  </si>
  <si>
    <t>NM</t>
  </si>
  <si>
    <t>NV</t>
  </si>
  <si>
    <t>NY</t>
  </si>
  <si>
    <t>OH</t>
  </si>
  <si>
    <t>OR</t>
  </si>
  <si>
    <t>PA</t>
  </si>
  <si>
    <t>RI</t>
  </si>
  <si>
    <t>SC</t>
  </si>
  <si>
    <t>TN</t>
  </si>
  <si>
    <t>TX</t>
  </si>
  <si>
    <t>VA</t>
  </si>
  <si>
    <t>VT</t>
  </si>
  <si>
    <t>WA</t>
  </si>
  <si>
    <t>WI</t>
  </si>
  <si>
    <t>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</si>
</sst>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2" xfId="1" applyNumberFormat="1" applyFont="1" applyBorder="1"/>
    <xf numFmtId="165" fontId="0" fillId="0" borderId="3" xfId="2" applyNumberFormat="1" applyFont="1" applyBorder="1"/>
    <xf numFmtId="0" fontId="0" fillId="0" borderId="9" xfId="0" applyBorder="1" applyAlignment="1">
      <alignment horizontal="left"/>
    </xf>
    <xf numFmtId="164" fontId="0" fillId="0" borderId="10" xfId="1" applyNumberFormat="1" applyFont="1" applyBorder="1"/>
    <xf numFmtId="165" fontId="0" fillId="0" borderId="11" xfId="2" applyNumberFormat="1" applyFont="1" applyBorder="1"/>
    <xf numFmtId="0" fontId="0" fillId="0" borderId="5" xfId="0" applyBorder="1" applyAlignment="1">
      <alignment horizontal="left"/>
    </xf>
    <xf numFmtId="164" fontId="0" fillId="0" borderId="6" xfId="1" applyNumberFormat="1" applyFont="1" applyBorder="1"/>
    <xf numFmtId="165" fontId="0" fillId="0" borderId="7" xfId="2" applyNumberFormat="1" applyFont="1" applyBorder="1"/>
    <xf numFmtId="165" fontId="0" fillId="0" borderId="14" xfId="2" applyNumberFormat="1" applyFont="1" applyBorder="1"/>
    <xf numFmtId="164" fontId="0" fillId="0" borderId="0" xfId="1" applyNumberFormat="1" applyFont="1"/>
    <xf numFmtId="0" fontId="0" fillId="0" borderId="12" xfId="0" applyBorder="1" applyAlignment="1">
      <alignment horizontal="left"/>
    </xf>
    <xf numFmtId="164" fontId="0" fillId="0" borderId="13" xfId="1" applyNumberFormat="1" applyFont="1" applyBorder="1"/>
    <xf numFmtId="166" fontId="0" fillId="0" borderId="14" xfId="0" applyNumberFormat="1" applyBorder="1"/>
    <xf numFmtId="164" fontId="1" fillId="0" borderId="6" xfId="1" applyNumberFormat="1" applyFont="1" applyFill="1" applyBorder="1"/>
    <xf numFmtId="165" fontId="0" fillId="0" borderId="7" xfId="2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526C-C7DE-40D8-B585-8EB55C6F4637}">
  <dimension ref="A1:W45"/>
  <sheetViews>
    <sheetView tabSelected="1" workbookViewId="0">
      <selection activeCell="J18" sqref="J18"/>
    </sheetView>
  </sheetViews>
  <sheetFormatPr defaultColWidth="8.7109375" defaultRowHeight="15" x14ac:dyDescent="0.25"/>
  <cols>
    <col min="1" max="1" width="5.28515625" style="1" bestFit="1" customWidth="1"/>
    <col min="2" max="2" width="12" style="1" bestFit="1" customWidth="1"/>
    <col min="3" max="3" width="6.85546875" style="1" bestFit="1" customWidth="1"/>
    <col min="4" max="4" width="10.140625" style="1" bestFit="1" customWidth="1"/>
    <col min="5" max="5" width="4.85546875" style="1" bestFit="1" customWidth="1"/>
    <col min="6" max="6" width="11" style="1" bestFit="1" customWidth="1"/>
    <col min="7" max="7" width="6.85546875" style="1" bestFit="1" customWidth="1"/>
    <col min="8" max="8" width="11" style="1" bestFit="1" customWidth="1"/>
    <col min="9" max="9" width="5.85546875" style="1" bestFit="1" customWidth="1"/>
    <col min="10" max="10" width="12" style="1" bestFit="1" customWidth="1"/>
    <col min="11" max="11" width="5.85546875" style="1" bestFit="1" customWidth="1"/>
    <col min="12" max="12" width="11" style="1" bestFit="1" customWidth="1"/>
    <col min="13" max="13" width="5.85546875" style="1" bestFit="1" customWidth="1"/>
    <col min="14" max="14" width="11" style="1" bestFit="1" customWidth="1"/>
    <col min="15" max="15" width="5.85546875" style="1" bestFit="1" customWidth="1"/>
    <col min="16" max="16" width="11" style="1" bestFit="1" customWidth="1"/>
    <col min="17" max="17" width="5.85546875" style="1" bestFit="1" customWidth="1"/>
    <col min="18" max="18" width="11" style="1" bestFit="1" customWidth="1"/>
    <col min="19" max="19" width="5.85546875" style="1" bestFit="1" customWidth="1"/>
    <col min="20" max="20" width="12" style="1" bestFit="1" customWidth="1"/>
    <col min="21" max="21" width="6.85546875" style="1" bestFit="1" customWidth="1"/>
    <col min="22" max="22" width="13.5703125" style="1" bestFit="1" customWidth="1"/>
    <col min="23" max="23" width="6.85546875" style="1" bestFit="1" customWidth="1"/>
    <col min="24" max="16384" width="8.7109375" style="1"/>
  </cols>
  <sheetData>
    <row r="1" spans="1:23" x14ac:dyDescent="0.25">
      <c r="A1" s="2" t="s">
        <v>0</v>
      </c>
      <c r="B1" s="23" t="s">
        <v>1</v>
      </c>
      <c r="C1" s="24"/>
      <c r="D1" s="23" t="s">
        <v>2</v>
      </c>
      <c r="E1" s="24"/>
      <c r="F1" s="23" t="s">
        <v>3</v>
      </c>
      <c r="G1" s="24"/>
      <c r="H1" s="23" t="s">
        <v>4</v>
      </c>
      <c r="I1" s="24"/>
      <c r="J1" s="23" t="s">
        <v>5</v>
      </c>
      <c r="K1" s="24"/>
      <c r="L1" s="23" t="s">
        <v>6</v>
      </c>
      <c r="M1" s="24"/>
      <c r="N1" s="23" t="s">
        <v>7</v>
      </c>
      <c r="O1" s="24"/>
      <c r="P1" s="23" t="s">
        <v>8</v>
      </c>
      <c r="Q1" s="24"/>
      <c r="R1" s="23" t="s">
        <v>9</v>
      </c>
      <c r="S1" s="24"/>
      <c r="T1" s="23" t="s">
        <v>10</v>
      </c>
      <c r="U1" s="24"/>
      <c r="V1" s="25" t="s">
        <v>11</v>
      </c>
      <c r="W1" s="24"/>
    </row>
    <row r="2" spans="1:23" ht="15.75" thickBot="1" x14ac:dyDescent="0.3">
      <c r="A2" s="3"/>
      <c r="B2" s="4" t="s">
        <v>12</v>
      </c>
      <c r="C2" s="5" t="s">
        <v>13</v>
      </c>
      <c r="D2" s="4" t="s">
        <v>12</v>
      </c>
      <c r="E2" s="5" t="s">
        <v>13</v>
      </c>
      <c r="F2" s="4" t="s">
        <v>12</v>
      </c>
      <c r="G2" s="5" t="s">
        <v>13</v>
      </c>
      <c r="H2" s="4" t="s">
        <v>12</v>
      </c>
      <c r="I2" s="5" t="s">
        <v>13</v>
      </c>
      <c r="J2" s="4" t="s">
        <v>12</v>
      </c>
      <c r="K2" s="5" t="s">
        <v>13</v>
      </c>
      <c r="L2" s="4" t="s">
        <v>12</v>
      </c>
      <c r="M2" s="5" t="s">
        <v>13</v>
      </c>
      <c r="N2" s="4" t="s">
        <v>12</v>
      </c>
      <c r="O2" s="5" t="s">
        <v>13</v>
      </c>
      <c r="P2" s="4" t="s">
        <v>12</v>
      </c>
      <c r="Q2" s="5" t="s">
        <v>13</v>
      </c>
      <c r="R2" s="4" t="s">
        <v>12</v>
      </c>
      <c r="S2" s="5" t="s">
        <v>13</v>
      </c>
      <c r="T2" s="4" t="s">
        <v>12</v>
      </c>
      <c r="U2" s="5" t="s">
        <v>13</v>
      </c>
      <c r="V2" s="6" t="s">
        <v>12</v>
      </c>
      <c r="W2" s="5" t="s">
        <v>13</v>
      </c>
    </row>
    <row r="3" spans="1:23" x14ac:dyDescent="0.25">
      <c r="A3" s="7" t="s">
        <v>14</v>
      </c>
      <c r="B3" s="8">
        <v>296560</v>
      </c>
      <c r="C3" s="9">
        <f>B3/V3</f>
        <v>5.663216590917771E-2</v>
      </c>
      <c r="D3" s="8">
        <v>0</v>
      </c>
      <c r="E3" s="9">
        <f>D3/V3</f>
        <v>0</v>
      </c>
      <c r="F3" s="8">
        <v>0</v>
      </c>
      <c r="G3" s="9">
        <f>F3/V3</f>
        <v>0</v>
      </c>
      <c r="H3" s="8">
        <v>2367174</v>
      </c>
      <c r="I3" s="9">
        <f>H3/V3</f>
        <v>0.45204407439941946</v>
      </c>
      <c r="J3" s="8">
        <v>0</v>
      </c>
      <c r="K3" s="9">
        <f>J3/V3</f>
        <v>0</v>
      </c>
      <c r="L3" s="8">
        <v>63680</v>
      </c>
      <c r="M3" s="9">
        <f>L3/V3</f>
        <v>1.2160562196845281E-2</v>
      </c>
      <c r="N3" s="8">
        <v>0</v>
      </c>
      <c r="O3" s="9">
        <f>N3/V3</f>
        <v>0</v>
      </c>
      <c r="P3" s="8">
        <v>0</v>
      </c>
      <c r="Q3" s="9">
        <f>P3/V3</f>
        <v>0</v>
      </c>
      <c r="R3" s="8">
        <v>0</v>
      </c>
      <c r="S3" s="9">
        <f>R3/V3</f>
        <v>0</v>
      </c>
      <c r="T3" s="8">
        <v>2509186</v>
      </c>
      <c r="U3" s="9">
        <f>T3/V3</f>
        <v>0.47916319749455755</v>
      </c>
      <c r="V3" s="8">
        <f>B3+D3+F3+H3+J3+L3+N3+P3+R3+T3</f>
        <v>5236600</v>
      </c>
      <c r="W3" s="9">
        <f>V3/$V$44</f>
        <v>4.493493889624456E-3</v>
      </c>
    </row>
    <row r="4" spans="1:23" x14ac:dyDescent="0.25">
      <c r="A4" s="10" t="s">
        <v>15</v>
      </c>
      <c r="B4" s="11">
        <v>1000693</v>
      </c>
      <c r="C4" s="12">
        <f t="shared" ref="C4:C43" si="0">B4/V4</f>
        <v>0.20708197581633125</v>
      </c>
      <c r="D4" s="11">
        <v>8747</v>
      </c>
      <c r="E4" s="12">
        <f t="shared" ref="E4:E43" si="1">D4/V4</f>
        <v>1.8100916489527253E-3</v>
      </c>
      <c r="F4" s="11">
        <v>0</v>
      </c>
      <c r="G4" s="12">
        <f t="shared" ref="G4:G43" si="2">F4/V4</f>
        <v>0</v>
      </c>
      <c r="H4" s="11">
        <v>0</v>
      </c>
      <c r="I4" s="12">
        <f t="shared" ref="I4:I43" si="3">H4/V4</f>
        <v>0</v>
      </c>
      <c r="J4" s="11">
        <v>0</v>
      </c>
      <c r="K4" s="12">
        <f t="shared" ref="K4:K43" si="4">J4/V4</f>
        <v>0</v>
      </c>
      <c r="L4" s="11">
        <v>308000</v>
      </c>
      <c r="M4" s="12">
        <f t="shared" ref="M4:M43" si="5">L4/V4</f>
        <v>6.3737078755852217E-2</v>
      </c>
      <c r="N4" s="11">
        <v>0</v>
      </c>
      <c r="O4" s="12">
        <f t="shared" ref="O4:O43" si="6">N4/V4</f>
        <v>0</v>
      </c>
      <c r="P4" s="11">
        <v>0</v>
      </c>
      <c r="Q4" s="12">
        <f t="shared" ref="Q4:Q43" si="7">P4/V4</f>
        <v>0</v>
      </c>
      <c r="R4" s="11">
        <v>0</v>
      </c>
      <c r="S4" s="12">
        <f t="shared" ref="S4:S43" si="8">R4/V4</f>
        <v>0</v>
      </c>
      <c r="T4" s="11">
        <v>3514912</v>
      </c>
      <c r="U4" s="12">
        <f t="shared" ref="U4:U43" si="9">T4/V4</f>
        <v>0.72737085377886379</v>
      </c>
      <c r="V4" s="11">
        <f t="shared" ref="V4:V44" si="10">B4+D4+F4+H4+J4+L4+N4+P4+R4+T4</f>
        <v>4832352</v>
      </c>
      <c r="W4" s="12">
        <f t="shared" ref="W4:W44" si="11">V4/$V$44</f>
        <v>4.1466111951484778E-3</v>
      </c>
    </row>
    <row r="5" spans="1:23" x14ac:dyDescent="0.25">
      <c r="A5" s="10" t="s">
        <v>16</v>
      </c>
      <c r="B5" s="11">
        <v>352000</v>
      </c>
      <c r="C5" s="12">
        <f t="shared" si="0"/>
        <v>1</v>
      </c>
      <c r="D5" s="11">
        <v>0</v>
      </c>
      <c r="E5" s="12">
        <f t="shared" si="1"/>
        <v>0</v>
      </c>
      <c r="F5" s="11">
        <v>0</v>
      </c>
      <c r="G5" s="12">
        <f t="shared" si="2"/>
        <v>0</v>
      </c>
      <c r="H5" s="11">
        <v>0</v>
      </c>
      <c r="I5" s="12">
        <f t="shared" si="3"/>
        <v>0</v>
      </c>
      <c r="J5" s="11">
        <v>0</v>
      </c>
      <c r="K5" s="12">
        <f t="shared" si="4"/>
        <v>0</v>
      </c>
      <c r="L5" s="11">
        <v>0</v>
      </c>
      <c r="M5" s="12">
        <f t="shared" si="5"/>
        <v>0</v>
      </c>
      <c r="N5" s="11">
        <v>0</v>
      </c>
      <c r="O5" s="12">
        <f t="shared" si="6"/>
        <v>0</v>
      </c>
      <c r="P5" s="11">
        <v>0</v>
      </c>
      <c r="Q5" s="12">
        <f t="shared" si="7"/>
        <v>0</v>
      </c>
      <c r="R5" s="11">
        <v>0</v>
      </c>
      <c r="S5" s="12">
        <f t="shared" si="8"/>
        <v>0</v>
      </c>
      <c r="T5" s="11">
        <v>0</v>
      </c>
      <c r="U5" s="12">
        <f t="shared" si="9"/>
        <v>0</v>
      </c>
      <c r="V5" s="11">
        <f t="shared" si="10"/>
        <v>352000</v>
      </c>
      <c r="W5" s="12">
        <f t="shared" si="11"/>
        <v>3.0204901064580231E-4</v>
      </c>
    </row>
    <row r="6" spans="1:23" x14ac:dyDescent="0.25">
      <c r="A6" s="10" t="s">
        <v>17</v>
      </c>
      <c r="B6" s="11">
        <v>4005551</v>
      </c>
      <c r="C6" s="12">
        <f t="shared" si="0"/>
        <v>7.4824737589502505E-2</v>
      </c>
      <c r="D6" s="11">
        <v>0</v>
      </c>
      <c r="E6" s="12">
        <f t="shared" si="1"/>
        <v>0</v>
      </c>
      <c r="F6" s="11">
        <v>94575</v>
      </c>
      <c r="G6" s="12">
        <f t="shared" si="2"/>
        <v>1.7666856713413957E-3</v>
      </c>
      <c r="H6" s="11">
        <v>45045</v>
      </c>
      <c r="I6" s="12">
        <f t="shared" si="3"/>
        <v>8.4145235068012873E-4</v>
      </c>
      <c r="J6" s="11">
        <v>47932510</v>
      </c>
      <c r="K6" s="12">
        <f t="shared" si="4"/>
        <v>0.89539179073146358</v>
      </c>
      <c r="L6" s="11">
        <v>200810</v>
      </c>
      <c r="M6" s="12">
        <f t="shared" si="5"/>
        <v>3.7511831843728858E-3</v>
      </c>
      <c r="N6" s="11">
        <v>0</v>
      </c>
      <c r="O6" s="12">
        <f t="shared" si="6"/>
        <v>0</v>
      </c>
      <c r="P6" s="11">
        <v>0</v>
      </c>
      <c r="Q6" s="12">
        <f t="shared" si="7"/>
        <v>0</v>
      </c>
      <c r="R6" s="11">
        <v>0</v>
      </c>
      <c r="S6" s="12">
        <f t="shared" si="8"/>
        <v>0</v>
      </c>
      <c r="T6" s="11">
        <v>1253952</v>
      </c>
      <c r="U6" s="12">
        <f t="shared" si="9"/>
        <v>2.3424150472639554E-2</v>
      </c>
      <c r="V6" s="11">
        <f t="shared" si="10"/>
        <v>53532443</v>
      </c>
      <c r="W6" s="12">
        <f t="shared" si="11"/>
        <v>4.5935856379553427E-2</v>
      </c>
    </row>
    <row r="7" spans="1:23" ht="15.75" thickBot="1" x14ac:dyDescent="0.3">
      <c r="A7" s="13" t="s">
        <v>18</v>
      </c>
      <c r="B7" s="14">
        <v>40569288</v>
      </c>
      <c r="C7" s="15">
        <f t="shared" si="0"/>
        <v>0.18138984843308859</v>
      </c>
      <c r="D7" s="14">
        <v>5553260</v>
      </c>
      <c r="E7" s="15">
        <f t="shared" si="1"/>
        <v>2.4829249892419445E-2</v>
      </c>
      <c r="F7" s="14">
        <v>8450774</v>
      </c>
      <c r="G7" s="15">
        <f t="shared" si="2"/>
        <v>3.7784360795345626E-2</v>
      </c>
      <c r="H7" s="14">
        <v>4348015</v>
      </c>
      <c r="I7" s="15">
        <f t="shared" si="3"/>
        <v>1.9440463974492124E-2</v>
      </c>
      <c r="J7" s="14">
        <v>43650000</v>
      </c>
      <c r="K7" s="15">
        <f t="shared" si="4"/>
        <v>0.19516405819358518</v>
      </c>
      <c r="L7" s="14">
        <v>0</v>
      </c>
      <c r="M7" s="15">
        <f t="shared" si="5"/>
        <v>0</v>
      </c>
      <c r="N7" s="14">
        <v>5337401</v>
      </c>
      <c r="O7" s="15">
        <f t="shared" si="6"/>
        <v>2.3864120031305835E-2</v>
      </c>
      <c r="P7" s="14">
        <v>28744118</v>
      </c>
      <c r="Q7" s="15">
        <f t="shared" si="7"/>
        <v>0.1285181836901553</v>
      </c>
      <c r="R7" s="14">
        <v>0</v>
      </c>
      <c r="S7" s="15">
        <f t="shared" si="8"/>
        <v>0</v>
      </c>
      <c r="T7" s="14">
        <v>87005129</v>
      </c>
      <c r="U7" s="15">
        <f t="shared" si="9"/>
        <v>0.3890097149896079</v>
      </c>
      <c r="V7" s="14">
        <f t="shared" si="10"/>
        <v>223657985</v>
      </c>
      <c r="W7" s="15">
        <f t="shared" si="11"/>
        <v>0.19191952583035141</v>
      </c>
    </row>
    <row r="8" spans="1:23" x14ac:dyDescent="0.25">
      <c r="A8" s="7" t="s">
        <v>19</v>
      </c>
      <c r="B8" s="8">
        <v>2638596</v>
      </c>
      <c r="C8" s="9">
        <f t="shared" si="0"/>
        <v>9.5685910106893063E-2</v>
      </c>
      <c r="D8" s="8">
        <v>0</v>
      </c>
      <c r="E8" s="9">
        <f t="shared" si="1"/>
        <v>0</v>
      </c>
      <c r="F8" s="8">
        <v>1484000</v>
      </c>
      <c r="G8" s="9">
        <f t="shared" si="2"/>
        <v>5.3815699939903386E-2</v>
      </c>
      <c r="H8" s="8">
        <v>0</v>
      </c>
      <c r="I8" s="9">
        <f t="shared" si="3"/>
        <v>0</v>
      </c>
      <c r="J8" s="8">
        <v>0</v>
      </c>
      <c r="K8" s="9">
        <f t="shared" si="4"/>
        <v>0</v>
      </c>
      <c r="L8" s="8">
        <v>0</v>
      </c>
      <c r="M8" s="9">
        <f t="shared" si="5"/>
        <v>0</v>
      </c>
      <c r="N8" s="8">
        <v>6500000</v>
      </c>
      <c r="O8" s="9">
        <f t="shared" si="6"/>
        <v>0.23571566685267656</v>
      </c>
      <c r="P8" s="8">
        <v>7200000</v>
      </c>
      <c r="Q8" s="9">
        <f t="shared" si="7"/>
        <v>0.26110043097527247</v>
      </c>
      <c r="R8" s="8">
        <v>4799000</v>
      </c>
      <c r="S8" s="9">
        <f t="shared" si="8"/>
        <v>0.17403069003476843</v>
      </c>
      <c r="T8" s="8">
        <v>4954000</v>
      </c>
      <c r="U8" s="9">
        <f t="shared" si="9"/>
        <v>0.17965160209048608</v>
      </c>
      <c r="V8" s="8">
        <f t="shared" si="10"/>
        <v>27575596</v>
      </c>
      <c r="W8" s="9">
        <f t="shared" si="11"/>
        <v>2.3662447414114614E-2</v>
      </c>
    </row>
    <row r="9" spans="1:23" x14ac:dyDescent="0.25">
      <c r="A9" s="10" t="s">
        <v>20</v>
      </c>
      <c r="B9" s="11">
        <v>0</v>
      </c>
      <c r="C9" s="12">
        <f t="shared" si="0"/>
        <v>0</v>
      </c>
      <c r="D9" s="11">
        <v>0</v>
      </c>
      <c r="E9" s="12">
        <f t="shared" si="1"/>
        <v>0</v>
      </c>
      <c r="F9" s="11">
        <v>0</v>
      </c>
      <c r="G9" s="12">
        <f t="shared" si="2"/>
        <v>0</v>
      </c>
      <c r="H9" s="11">
        <v>56000</v>
      </c>
      <c r="I9" s="12">
        <f t="shared" si="3"/>
        <v>4.3704714404129534E-3</v>
      </c>
      <c r="J9" s="11">
        <v>0</v>
      </c>
      <c r="K9" s="12">
        <f t="shared" si="4"/>
        <v>0</v>
      </c>
      <c r="L9" s="11">
        <v>0</v>
      </c>
      <c r="M9" s="12">
        <f t="shared" si="5"/>
        <v>0</v>
      </c>
      <c r="N9" s="11">
        <v>0</v>
      </c>
      <c r="O9" s="12">
        <f t="shared" si="6"/>
        <v>0</v>
      </c>
      <c r="P9" s="11">
        <v>0</v>
      </c>
      <c r="Q9" s="12">
        <f t="shared" si="7"/>
        <v>0</v>
      </c>
      <c r="R9" s="11">
        <v>0</v>
      </c>
      <c r="S9" s="12">
        <f t="shared" si="8"/>
        <v>0</v>
      </c>
      <c r="T9" s="11">
        <v>12757263</v>
      </c>
      <c r="U9" s="12">
        <f t="shared" si="9"/>
        <v>0.99562952855958708</v>
      </c>
      <c r="V9" s="11">
        <f t="shared" si="10"/>
        <v>12813263</v>
      </c>
      <c r="W9" s="12">
        <f t="shared" si="11"/>
        <v>1.0994981284927458E-2</v>
      </c>
    </row>
    <row r="10" spans="1:23" x14ac:dyDescent="0.25">
      <c r="A10" s="10" t="s">
        <v>21</v>
      </c>
      <c r="B10" s="11">
        <v>646395</v>
      </c>
      <c r="C10" s="12">
        <f t="shared" si="0"/>
        <v>1</v>
      </c>
      <c r="D10" s="11">
        <v>0</v>
      </c>
      <c r="E10" s="12">
        <f t="shared" si="1"/>
        <v>0</v>
      </c>
      <c r="F10" s="11">
        <v>0</v>
      </c>
      <c r="G10" s="12">
        <f t="shared" si="2"/>
        <v>0</v>
      </c>
      <c r="H10" s="11">
        <v>0</v>
      </c>
      <c r="I10" s="12">
        <f t="shared" si="3"/>
        <v>0</v>
      </c>
      <c r="J10" s="11">
        <v>0</v>
      </c>
      <c r="K10" s="12">
        <f t="shared" si="4"/>
        <v>0</v>
      </c>
      <c r="L10" s="11">
        <v>0</v>
      </c>
      <c r="M10" s="12">
        <f t="shared" si="5"/>
        <v>0</v>
      </c>
      <c r="N10" s="11">
        <v>0</v>
      </c>
      <c r="O10" s="12">
        <f t="shared" si="6"/>
        <v>0</v>
      </c>
      <c r="P10" s="11">
        <v>0</v>
      </c>
      <c r="Q10" s="12">
        <f t="shared" si="7"/>
        <v>0</v>
      </c>
      <c r="R10" s="11">
        <v>0</v>
      </c>
      <c r="S10" s="12">
        <f t="shared" si="8"/>
        <v>0</v>
      </c>
      <c r="T10" s="11">
        <v>0</v>
      </c>
      <c r="U10" s="12">
        <f t="shared" si="9"/>
        <v>0</v>
      </c>
      <c r="V10" s="11">
        <f t="shared" si="10"/>
        <v>646395</v>
      </c>
      <c r="W10" s="12">
        <f t="shared" si="11"/>
        <v>5.5466752908066308E-4</v>
      </c>
    </row>
    <row r="11" spans="1:23" x14ac:dyDescent="0.25">
      <c r="A11" s="10" t="s">
        <v>22</v>
      </c>
      <c r="B11" s="11">
        <v>0</v>
      </c>
      <c r="C11" s="12">
        <f t="shared" si="0"/>
        <v>0</v>
      </c>
      <c r="D11" s="11">
        <v>0</v>
      </c>
      <c r="E11" s="12">
        <f t="shared" si="1"/>
        <v>0</v>
      </c>
      <c r="F11" s="11">
        <v>4009366</v>
      </c>
      <c r="G11" s="12">
        <f t="shared" si="2"/>
        <v>1</v>
      </c>
      <c r="H11" s="11">
        <v>0</v>
      </c>
      <c r="I11" s="12">
        <f t="shared" si="3"/>
        <v>0</v>
      </c>
      <c r="J11" s="11">
        <v>0</v>
      </c>
      <c r="K11" s="12">
        <f t="shared" si="4"/>
        <v>0</v>
      </c>
      <c r="L11" s="11">
        <v>0</v>
      </c>
      <c r="M11" s="12">
        <f t="shared" si="5"/>
        <v>0</v>
      </c>
      <c r="N11" s="11">
        <v>0</v>
      </c>
      <c r="O11" s="12">
        <f t="shared" si="6"/>
        <v>0</v>
      </c>
      <c r="P11" s="11">
        <v>0</v>
      </c>
      <c r="Q11" s="12">
        <f t="shared" si="7"/>
        <v>0</v>
      </c>
      <c r="R11" s="11">
        <v>0</v>
      </c>
      <c r="S11" s="12">
        <f t="shared" si="8"/>
        <v>0</v>
      </c>
      <c r="T11" s="11">
        <v>0</v>
      </c>
      <c r="U11" s="12">
        <f t="shared" si="9"/>
        <v>0</v>
      </c>
      <c r="V11" s="11">
        <f t="shared" si="10"/>
        <v>4009366</v>
      </c>
      <c r="W11" s="12">
        <f t="shared" si="11"/>
        <v>3.4404120273207896E-3</v>
      </c>
    </row>
    <row r="12" spans="1:23" ht="15.75" thickBot="1" x14ac:dyDescent="0.3">
      <c r="A12" s="13" t="s">
        <v>23</v>
      </c>
      <c r="B12" s="14">
        <v>24084450</v>
      </c>
      <c r="C12" s="15">
        <f t="shared" si="0"/>
        <v>0.52376823632040426</v>
      </c>
      <c r="D12" s="14">
        <v>522000</v>
      </c>
      <c r="E12" s="15">
        <f t="shared" si="1"/>
        <v>1.1352014239862276E-2</v>
      </c>
      <c r="F12" s="14">
        <v>2337571</v>
      </c>
      <c r="G12" s="15">
        <f t="shared" si="2"/>
        <v>5.0835515859557666E-2</v>
      </c>
      <c r="H12" s="14">
        <v>7499195</v>
      </c>
      <c r="I12" s="15">
        <f t="shared" si="3"/>
        <v>0.16308614641284289</v>
      </c>
      <c r="J12" s="14">
        <v>0</v>
      </c>
      <c r="K12" s="15">
        <f t="shared" si="4"/>
        <v>0</v>
      </c>
      <c r="L12" s="14">
        <v>0</v>
      </c>
      <c r="M12" s="15">
        <f t="shared" si="5"/>
        <v>0</v>
      </c>
      <c r="N12" s="14">
        <v>0</v>
      </c>
      <c r="O12" s="15">
        <f t="shared" si="6"/>
        <v>0</v>
      </c>
      <c r="P12" s="14">
        <v>0</v>
      </c>
      <c r="Q12" s="15">
        <f t="shared" si="7"/>
        <v>0</v>
      </c>
      <c r="R12" s="14">
        <v>0</v>
      </c>
      <c r="S12" s="15">
        <f t="shared" si="8"/>
        <v>0</v>
      </c>
      <c r="T12" s="14">
        <v>11539813</v>
      </c>
      <c r="U12" s="15">
        <f t="shared" si="9"/>
        <v>0.25095808716733298</v>
      </c>
      <c r="V12" s="14">
        <f t="shared" si="10"/>
        <v>45983029</v>
      </c>
      <c r="W12" s="15">
        <f t="shared" si="11"/>
        <v>3.9457751181668291E-2</v>
      </c>
    </row>
    <row r="13" spans="1:23" x14ac:dyDescent="0.25">
      <c r="A13" s="7" t="s">
        <v>24</v>
      </c>
      <c r="B13" s="8">
        <v>19655414</v>
      </c>
      <c r="C13" s="9">
        <f t="shared" si="0"/>
        <v>0.62081941572695287</v>
      </c>
      <c r="D13" s="8">
        <v>0</v>
      </c>
      <c r="E13" s="9">
        <f t="shared" si="1"/>
        <v>0</v>
      </c>
      <c r="F13" s="8">
        <v>0</v>
      </c>
      <c r="G13" s="9">
        <f t="shared" si="2"/>
        <v>0</v>
      </c>
      <c r="H13" s="8">
        <v>0</v>
      </c>
      <c r="I13" s="9">
        <f t="shared" si="3"/>
        <v>0</v>
      </c>
      <c r="J13" s="8">
        <v>125000</v>
      </c>
      <c r="K13" s="9">
        <f t="shared" si="4"/>
        <v>3.9481451250972938E-3</v>
      </c>
      <c r="L13" s="8">
        <v>0</v>
      </c>
      <c r="M13" s="9">
        <f t="shared" si="5"/>
        <v>0</v>
      </c>
      <c r="N13" s="8">
        <v>0</v>
      </c>
      <c r="O13" s="9">
        <f t="shared" si="6"/>
        <v>0</v>
      </c>
      <c r="P13" s="8">
        <v>0</v>
      </c>
      <c r="Q13" s="9">
        <f t="shared" si="7"/>
        <v>0</v>
      </c>
      <c r="R13" s="8">
        <v>48000</v>
      </c>
      <c r="S13" s="9">
        <f t="shared" si="8"/>
        <v>1.516087728037361E-3</v>
      </c>
      <c r="T13" s="8">
        <v>11832023</v>
      </c>
      <c r="U13" s="9">
        <f t="shared" si="9"/>
        <v>0.3737163514199125</v>
      </c>
      <c r="V13" s="8">
        <f t="shared" si="10"/>
        <v>31660437</v>
      </c>
      <c r="W13" s="9">
        <f t="shared" si="11"/>
        <v>2.71676240694993E-2</v>
      </c>
    </row>
    <row r="14" spans="1:23" x14ac:dyDescent="0.25">
      <c r="A14" s="10" t="s">
        <v>25</v>
      </c>
      <c r="B14" s="11">
        <v>1441025</v>
      </c>
      <c r="C14" s="12">
        <f t="shared" si="0"/>
        <v>0.60925003931941057</v>
      </c>
      <c r="D14" s="11">
        <v>0</v>
      </c>
      <c r="E14" s="12">
        <f t="shared" si="1"/>
        <v>0</v>
      </c>
      <c r="F14" s="11">
        <v>0</v>
      </c>
      <c r="G14" s="12">
        <f t="shared" si="2"/>
        <v>0</v>
      </c>
      <c r="H14" s="11">
        <v>215000</v>
      </c>
      <c r="I14" s="12">
        <f t="shared" si="3"/>
        <v>9.0899712672350086E-2</v>
      </c>
      <c r="J14" s="11">
        <v>0</v>
      </c>
      <c r="K14" s="12">
        <f t="shared" si="4"/>
        <v>0</v>
      </c>
      <c r="L14" s="11">
        <v>0</v>
      </c>
      <c r="M14" s="12">
        <f t="shared" si="5"/>
        <v>0</v>
      </c>
      <c r="N14" s="11">
        <v>0</v>
      </c>
      <c r="O14" s="12">
        <f t="shared" si="6"/>
        <v>0</v>
      </c>
      <c r="P14" s="11">
        <v>0</v>
      </c>
      <c r="Q14" s="12">
        <f t="shared" si="7"/>
        <v>0</v>
      </c>
      <c r="R14" s="11">
        <v>0</v>
      </c>
      <c r="S14" s="12">
        <f t="shared" si="8"/>
        <v>0</v>
      </c>
      <c r="T14" s="11">
        <v>709219</v>
      </c>
      <c r="U14" s="12">
        <f t="shared" si="9"/>
        <v>0.29985024800823934</v>
      </c>
      <c r="V14" s="11">
        <f t="shared" si="10"/>
        <v>2365244</v>
      </c>
      <c r="W14" s="12">
        <f t="shared" si="11"/>
        <v>2.0296011651588638E-3</v>
      </c>
    </row>
    <row r="15" spans="1:23" x14ac:dyDescent="0.25">
      <c r="A15" s="10" t="s">
        <v>26</v>
      </c>
      <c r="B15" s="11">
        <v>680933</v>
      </c>
      <c r="C15" s="12">
        <f t="shared" si="0"/>
        <v>1</v>
      </c>
      <c r="D15" s="11">
        <v>0</v>
      </c>
      <c r="E15" s="12">
        <f t="shared" si="1"/>
        <v>0</v>
      </c>
      <c r="F15" s="11">
        <v>0</v>
      </c>
      <c r="G15" s="12">
        <f t="shared" si="2"/>
        <v>0</v>
      </c>
      <c r="H15" s="11">
        <v>0</v>
      </c>
      <c r="I15" s="12">
        <f t="shared" si="3"/>
        <v>0</v>
      </c>
      <c r="J15" s="11">
        <v>0</v>
      </c>
      <c r="K15" s="12">
        <f t="shared" si="4"/>
        <v>0</v>
      </c>
      <c r="L15" s="11">
        <v>0</v>
      </c>
      <c r="M15" s="12">
        <f t="shared" si="5"/>
        <v>0</v>
      </c>
      <c r="N15" s="11">
        <v>0</v>
      </c>
      <c r="O15" s="12">
        <f t="shared" si="6"/>
        <v>0</v>
      </c>
      <c r="P15" s="11">
        <v>0</v>
      </c>
      <c r="Q15" s="12">
        <f t="shared" si="7"/>
        <v>0</v>
      </c>
      <c r="R15" s="11">
        <v>0</v>
      </c>
      <c r="S15" s="12">
        <f t="shared" si="8"/>
        <v>0</v>
      </c>
      <c r="T15" s="11">
        <v>0</v>
      </c>
      <c r="U15" s="12">
        <f t="shared" si="9"/>
        <v>0</v>
      </c>
      <c r="V15" s="11">
        <f t="shared" si="10"/>
        <v>680933</v>
      </c>
      <c r="W15" s="12">
        <f t="shared" si="11"/>
        <v>5.8430437206272189E-4</v>
      </c>
    </row>
    <row r="16" spans="1:23" x14ac:dyDescent="0.25">
      <c r="A16" s="10" t="s">
        <v>27</v>
      </c>
      <c r="B16" s="11">
        <v>1612800</v>
      </c>
      <c r="C16" s="12">
        <f t="shared" si="0"/>
        <v>0.24140817845045826</v>
      </c>
      <c r="D16" s="11">
        <v>0</v>
      </c>
      <c r="E16" s="12">
        <f t="shared" si="1"/>
        <v>0</v>
      </c>
      <c r="F16" s="11">
        <v>4600000</v>
      </c>
      <c r="G16" s="12">
        <f t="shared" si="2"/>
        <v>0.68854019151296375</v>
      </c>
      <c r="H16" s="11">
        <v>0</v>
      </c>
      <c r="I16" s="12">
        <f t="shared" si="3"/>
        <v>0</v>
      </c>
      <c r="J16" s="11">
        <v>0</v>
      </c>
      <c r="K16" s="12">
        <f t="shared" si="4"/>
        <v>0</v>
      </c>
      <c r="L16" s="11">
        <v>0</v>
      </c>
      <c r="M16" s="12">
        <f t="shared" si="5"/>
        <v>0</v>
      </c>
      <c r="N16" s="11">
        <v>0</v>
      </c>
      <c r="O16" s="12">
        <f t="shared" si="6"/>
        <v>0</v>
      </c>
      <c r="P16" s="11">
        <v>0</v>
      </c>
      <c r="Q16" s="12">
        <f t="shared" si="7"/>
        <v>0</v>
      </c>
      <c r="R16" s="11">
        <v>0</v>
      </c>
      <c r="S16" s="12">
        <f t="shared" si="8"/>
        <v>0</v>
      </c>
      <c r="T16" s="11">
        <v>468001</v>
      </c>
      <c r="U16" s="12">
        <f t="shared" si="9"/>
        <v>7.0051630036577953E-2</v>
      </c>
      <c r="V16" s="11">
        <f t="shared" si="10"/>
        <v>6680801</v>
      </c>
      <c r="W16" s="12">
        <f t="shared" si="11"/>
        <v>5.7327537851462693E-3</v>
      </c>
    </row>
    <row r="17" spans="1:23" ht="15.75" thickBot="1" x14ac:dyDescent="0.3">
      <c r="A17" s="13" t="s">
        <v>28</v>
      </c>
      <c r="B17" s="14">
        <v>8380676</v>
      </c>
      <c r="C17" s="15">
        <f t="shared" si="0"/>
        <v>0.85050055734752916</v>
      </c>
      <c r="D17" s="14">
        <v>0</v>
      </c>
      <c r="E17" s="15">
        <f t="shared" si="1"/>
        <v>0</v>
      </c>
      <c r="F17" s="14">
        <v>480000</v>
      </c>
      <c r="G17" s="15">
        <f t="shared" si="2"/>
        <v>4.8712092858238881E-2</v>
      </c>
      <c r="H17" s="14">
        <v>72320</v>
      </c>
      <c r="I17" s="15">
        <f t="shared" si="3"/>
        <v>7.3392886573079913E-3</v>
      </c>
      <c r="J17" s="14">
        <v>0</v>
      </c>
      <c r="K17" s="15">
        <f t="shared" si="4"/>
        <v>0</v>
      </c>
      <c r="L17" s="14">
        <v>0</v>
      </c>
      <c r="M17" s="15">
        <f t="shared" si="5"/>
        <v>0</v>
      </c>
      <c r="N17" s="14">
        <v>9507</v>
      </c>
      <c r="O17" s="15">
        <f t="shared" si="6"/>
        <v>9.6480388917349381E-4</v>
      </c>
      <c r="P17" s="14">
        <v>0</v>
      </c>
      <c r="Q17" s="15">
        <f t="shared" si="7"/>
        <v>0</v>
      </c>
      <c r="R17" s="14">
        <v>0</v>
      </c>
      <c r="S17" s="15">
        <f t="shared" si="8"/>
        <v>0</v>
      </c>
      <c r="T17" s="14">
        <v>911313</v>
      </c>
      <c r="U17" s="15">
        <f t="shared" si="9"/>
        <v>9.2483257247750514E-2</v>
      </c>
      <c r="V17" s="14">
        <f t="shared" si="10"/>
        <v>9853816</v>
      </c>
      <c r="W17" s="15">
        <f t="shared" si="11"/>
        <v>8.4554982212664137E-3</v>
      </c>
    </row>
    <row r="18" spans="1:23" x14ac:dyDescent="0.25">
      <c r="A18" s="7" t="s">
        <v>29</v>
      </c>
      <c r="B18" s="8">
        <v>1207889</v>
      </c>
      <c r="C18" s="9">
        <f t="shared" si="0"/>
        <v>0.58030044838094264</v>
      </c>
      <c r="D18" s="8">
        <v>0</v>
      </c>
      <c r="E18" s="9">
        <f t="shared" si="1"/>
        <v>0</v>
      </c>
      <c r="F18" s="8">
        <v>0</v>
      </c>
      <c r="G18" s="9">
        <f t="shared" si="2"/>
        <v>0</v>
      </c>
      <c r="H18" s="8">
        <v>0</v>
      </c>
      <c r="I18" s="9">
        <f t="shared" si="3"/>
        <v>0</v>
      </c>
      <c r="J18" s="8">
        <v>0</v>
      </c>
      <c r="K18" s="9">
        <f t="shared" si="4"/>
        <v>0</v>
      </c>
      <c r="L18" s="8">
        <v>0</v>
      </c>
      <c r="M18" s="9">
        <f t="shared" si="5"/>
        <v>0</v>
      </c>
      <c r="N18" s="8">
        <v>0</v>
      </c>
      <c r="O18" s="9">
        <f t="shared" si="6"/>
        <v>0</v>
      </c>
      <c r="P18" s="8">
        <v>0</v>
      </c>
      <c r="Q18" s="9">
        <f t="shared" si="7"/>
        <v>0</v>
      </c>
      <c r="R18" s="8">
        <v>0</v>
      </c>
      <c r="S18" s="9">
        <f t="shared" si="8"/>
        <v>0</v>
      </c>
      <c r="T18" s="8">
        <v>873600</v>
      </c>
      <c r="U18" s="9">
        <f t="shared" si="9"/>
        <v>0.41969955161905731</v>
      </c>
      <c r="V18" s="8">
        <f t="shared" si="10"/>
        <v>2081489</v>
      </c>
      <c r="W18" s="9">
        <f t="shared" si="11"/>
        <v>1.7861127645457968E-3</v>
      </c>
    </row>
    <row r="19" spans="1:23" x14ac:dyDescent="0.25">
      <c r="A19" s="10" t="s">
        <v>30</v>
      </c>
      <c r="B19" s="11">
        <v>5472187</v>
      </c>
      <c r="C19" s="12">
        <f t="shared" si="0"/>
        <v>0.73234074575489072</v>
      </c>
      <c r="D19" s="11">
        <v>0</v>
      </c>
      <c r="E19" s="12">
        <f t="shared" si="1"/>
        <v>0</v>
      </c>
      <c r="F19" s="11">
        <v>600000</v>
      </c>
      <c r="G19" s="12">
        <f t="shared" si="2"/>
        <v>8.0297776273532767E-2</v>
      </c>
      <c r="H19" s="11">
        <v>0</v>
      </c>
      <c r="I19" s="12">
        <f t="shared" si="3"/>
        <v>0</v>
      </c>
      <c r="J19" s="11">
        <v>0</v>
      </c>
      <c r="K19" s="12">
        <f t="shared" si="4"/>
        <v>0</v>
      </c>
      <c r="L19" s="11">
        <v>0</v>
      </c>
      <c r="M19" s="12">
        <f t="shared" si="5"/>
        <v>0</v>
      </c>
      <c r="N19" s="11">
        <v>700000</v>
      </c>
      <c r="O19" s="12">
        <f t="shared" si="6"/>
        <v>9.3680738985788228E-2</v>
      </c>
      <c r="P19" s="11">
        <v>0</v>
      </c>
      <c r="Q19" s="12">
        <f t="shared" si="7"/>
        <v>0</v>
      </c>
      <c r="R19" s="11">
        <v>0</v>
      </c>
      <c r="S19" s="12">
        <f t="shared" si="8"/>
        <v>0</v>
      </c>
      <c r="T19" s="11">
        <v>700000</v>
      </c>
      <c r="U19" s="12">
        <f t="shared" si="9"/>
        <v>9.3680738985788228E-2</v>
      </c>
      <c r="V19" s="11">
        <f t="shared" si="10"/>
        <v>7472187</v>
      </c>
      <c r="W19" s="12">
        <f t="shared" si="11"/>
        <v>6.4118371895182553E-3</v>
      </c>
    </row>
    <row r="20" spans="1:23" x14ac:dyDescent="0.25">
      <c r="A20" s="10" t="s">
        <v>31</v>
      </c>
      <c r="B20" s="11">
        <v>949574</v>
      </c>
      <c r="C20" s="12">
        <f t="shared" si="0"/>
        <v>2.5431312378690108E-2</v>
      </c>
      <c r="D20" s="11">
        <v>0</v>
      </c>
      <c r="E20" s="12">
        <f t="shared" si="1"/>
        <v>0</v>
      </c>
      <c r="F20" s="11">
        <v>196000</v>
      </c>
      <c r="G20" s="12">
        <f t="shared" si="2"/>
        <v>5.2492351583165306E-3</v>
      </c>
      <c r="H20" s="11">
        <v>0</v>
      </c>
      <c r="I20" s="12">
        <f t="shared" si="3"/>
        <v>0</v>
      </c>
      <c r="J20" s="11">
        <v>0</v>
      </c>
      <c r="K20" s="12">
        <f t="shared" si="4"/>
        <v>0</v>
      </c>
      <c r="L20" s="11">
        <v>0</v>
      </c>
      <c r="M20" s="12">
        <f t="shared" si="5"/>
        <v>0</v>
      </c>
      <c r="N20" s="11">
        <v>0</v>
      </c>
      <c r="O20" s="12">
        <f t="shared" si="6"/>
        <v>0</v>
      </c>
      <c r="P20" s="11">
        <v>35407735</v>
      </c>
      <c r="Q20" s="12">
        <f t="shared" si="7"/>
        <v>0.94828330325691201</v>
      </c>
      <c r="R20" s="11">
        <v>0</v>
      </c>
      <c r="S20" s="12">
        <f t="shared" si="8"/>
        <v>0</v>
      </c>
      <c r="T20" s="11">
        <v>785464</v>
      </c>
      <c r="U20" s="12">
        <f t="shared" si="9"/>
        <v>2.1036149206081302E-2</v>
      </c>
      <c r="V20" s="11">
        <f t="shared" si="10"/>
        <v>37338773</v>
      </c>
      <c r="W20" s="12">
        <f t="shared" si="11"/>
        <v>3.2040168873233514E-2</v>
      </c>
    </row>
    <row r="21" spans="1:23" x14ac:dyDescent="0.25">
      <c r="A21" s="10" t="s">
        <v>32</v>
      </c>
      <c r="B21" s="11">
        <v>0</v>
      </c>
      <c r="C21" s="12">
        <f t="shared" si="0"/>
        <v>0</v>
      </c>
      <c r="D21" s="11">
        <v>0</v>
      </c>
      <c r="E21" s="12">
        <f t="shared" si="1"/>
        <v>0</v>
      </c>
      <c r="F21" s="11">
        <v>0</v>
      </c>
      <c r="G21" s="12">
        <f t="shared" si="2"/>
        <v>0</v>
      </c>
      <c r="H21" s="11">
        <v>0</v>
      </c>
      <c r="I21" s="12">
        <f t="shared" si="3"/>
        <v>0</v>
      </c>
      <c r="J21" s="11">
        <v>0</v>
      </c>
      <c r="K21" s="12">
        <f t="shared" si="4"/>
        <v>0</v>
      </c>
      <c r="L21" s="11">
        <v>0</v>
      </c>
      <c r="M21" s="12">
        <f t="shared" si="5"/>
        <v>0</v>
      </c>
      <c r="N21" s="11">
        <v>0</v>
      </c>
      <c r="O21" s="12">
        <f t="shared" si="6"/>
        <v>0</v>
      </c>
      <c r="P21" s="11">
        <v>920000</v>
      </c>
      <c r="Q21" s="12">
        <f t="shared" si="7"/>
        <v>0.25291936298409662</v>
      </c>
      <c r="R21" s="11">
        <v>0</v>
      </c>
      <c r="S21" s="12">
        <f t="shared" si="8"/>
        <v>0</v>
      </c>
      <c r="T21" s="11">
        <v>2717523</v>
      </c>
      <c r="U21" s="12">
        <f t="shared" si="9"/>
        <v>0.74708063701590344</v>
      </c>
      <c r="V21" s="11">
        <f t="shared" si="10"/>
        <v>3637523</v>
      </c>
      <c r="W21" s="12">
        <f t="shared" si="11"/>
        <v>3.1213358617936103E-3</v>
      </c>
    </row>
    <row r="22" spans="1:23" ht="15.75" thickBot="1" x14ac:dyDescent="0.3">
      <c r="A22" s="13" t="s">
        <v>33</v>
      </c>
      <c r="B22" s="14">
        <v>14835749</v>
      </c>
      <c r="C22" s="15">
        <f t="shared" si="0"/>
        <v>0.91377385254337817</v>
      </c>
      <c r="D22" s="14">
        <v>42310</v>
      </c>
      <c r="E22" s="15">
        <f t="shared" si="1"/>
        <v>2.6059871800952102E-3</v>
      </c>
      <c r="F22" s="14">
        <v>0</v>
      </c>
      <c r="G22" s="15">
        <f t="shared" si="2"/>
        <v>0</v>
      </c>
      <c r="H22" s="14">
        <v>699459</v>
      </c>
      <c r="I22" s="15">
        <f t="shared" si="3"/>
        <v>4.3081569061739905E-2</v>
      </c>
      <c r="J22" s="14">
        <v>0</v>
      </c>
      <c r="K22" s="15">
        <f t="shared" si="4"/>
        <v>0</v>
      </c>
      <c r="L22" s="14">
        <v>0</v>
      </c>
      <c r="M22" s="15">
        <f t="shared" si="5"/>
        <v>0</v>
      </c>
      <c r="N22" s="14">
        <v>0</v>
      </c>
      <c r="O22" s="15">
        <f t="shared" si="6"/>
        <v>0</v>
      </c>
      <c r="P22" s="14">
        <v>0</v>
      </c>
      <c r="Q22" s="15">
        <f t="shared" si="7"/>
        <v>0</v>
      </c>
      <c r="R22" s="14">
        <v>0</v>
      </c>
      <c r="S22" s="15">
        <f t="shared" si="8"/>
        <v>0</v>
      </c>
      <c r="T22" s="14">
        <v>658172</v>
      </c>
      <c r="U22" s="15">
        <f t="shared" si="9"/>
        <v>4.053859121478668E-2</v>
      </c>
      <c r="V22" s="14">
        <f t="shared" si="10"/>
        <v>16235690</v>
      </c>
      <c r="W22" s="15">
        <f t="shared" si="11"/>
        <v>1.3931744606965757E-2</v>
      </c>
    </row>
    <row r="23" spans="1:23" x14ac:dyDescent="0.25">
      <c r="A23" s="7" t="s">
        <v>34</v>
      </c>
      <c r="B23" s="8">
        <v>7383020</v>
      </c>
      <c r="C23" s="9">
        <f t="shared" si="0"/>
        <v>0.27569146821421903</v>
      </c>
      <c r="D23" s="8">
        <v>0</v>
      </c>
      <c r="E23" s="9">
        <f t="shared" si="1"/>
        <v>0</v>
      </c>
      <c r="F23" s="8">
        <v>15762989</v>
      </c>
      <c r="G23" s="9">
        <f t="shared" si="2"/>
        <v>0.58861029508989338</v>
      </c>
      <c r="H23" s="8">
        <v>0</v>
      </c>
      <c r="I23" s="9">
        <f t="shared" si="3"/>
        <v>0</v>
      </c>
      <c r="J23" s="8">
        <v>0</v>
      </c>
      <c r="K23" s="9">
        <f t="shared" si="4"/>
        <v>0</v>
      </c>
      <c r="L23" s="8">
        <v>0</v>
      </c>
      <c r="M23" s="9">
        <f t="shared" si="5"/>
        <v>0</v>
      </c>
      <c r="N23" s="8">
        <v>0</v>
      </c>
      <c r="O23" s="9">
        <f t="shared" si="6"/>
        <v>0</v>
      </c>
      <c r="P23" s="8">
        <v>0</v>
      </c>
      <c r="Q23" s="9">
        <f t="shared" si="7"/>
        <v>0</v>
      </c>
      <c r="R23" s="8">
        <v>0</v>
      </c>
      <c r="S23" s="9">
        <f t="shared" si="8"/>
        <v>0</v>
      </c>
      <c r="T23" s="8">
        <v>3634000</v>
      </c>
      <c r="U23" s="9">
        <f t="shared" si="9"/>
        <v>0.1356982366958876</v>
      </c>
      <c r="V23" s="8">
        <f t="shared" si="10"/>
        <v>26780009</v>
      </c>
      <c r="W23" s="9">
        <f t="shared" si="11"/>
        <v>2.2979759157771826E-2</v>
      </c>
    </row>
    <row r="24" spans="1:23" x14ac:dyDescent="0.25">
      <c r="A24" s="10" t="s">
        <v>35</v>
      </c>
      <c r="B24" s="11">
        <v>3679628</v>
      </c>
      <c r="C24" s="12">
        <f t="shared" si="0"/>
        <v>0.69382721729433583</v>
      </c>
      <c r="D24" s="11">
        <v>0</v>
      </c>
      <c r="E24" s="12">
        <f t="shared" si="1"/>
        <v>0</v>
      </c>
      <c r="F24" s="11">
        <v>135000</v>
      </c>
      <c r="G24" s="12">
        <f t="shared" si="2"/>
        <v>2.5455473850817346E-2</v>
      </c>
      <c r="H24" s="11">
        <v>0</v>
      </c>
      <c r="I24" s="12">
        <f t="shared" si="3"/>
        <v>0</v>
      </c>
      <c r="J24" s="11">
        <v>0</v>
      </c>
      <c r="K24" s="12">
        <f t="shared" si="4"/>
        <v>0</v>
      </c>
      <c r="L24" s="11">
        <v>0</v>
      </c>
      <c r="M24" s="12">
        <f t="shared" si="5"/>
        <v>0</v>
      </c>
      <c r="N24" s="11">
        <v>0</v>
      </c>
      <c r="O24" s="12">
        <f t="shared" si="6"/>
        <v>0</v>
      </c>
      <c r="P24" s="11">
        <v>0</v>
      </c>
      <c r="Q24" s="12">
        <f t="shared" si="7"/>
        <v>0</v>
      </c>
      <c r="R24" s="11">
        <v>0</v>
      </c>
      <c r="S24" s="12">
        <f t="shared" si="8"/>
        <v>0</v>
      </c>
      <c r="T24" s="11">
        <v>1488750</v>
      </c>
      <c r="U24" s="12">
        <f t="shared" si="9"/>
        <v>0.28071730885484686</v>
      </c>
      <c r="V24" s="11">
        <f t="shared" si="10"/>
        <v>5303378</v>
      </c>
      <c r="W24" s="12">
        <f t="shared" si="11"/>
        <v>4.5507956760815734E-3</v>
      </c>
    </row>
    <row r="25" spans="1:23" x14ac:dyDescent="0.25">
      <c r="A25" s="10" t="s">
        <v>36</v>
      </c>
      <c r="B25" s="11">
        <v>63339</v>
      </c>
      <c r="C25" s="12">
        <f t="shared" si="0"/>
        <v>0.17483148672595683</v>
      </c>
      <c r="D25" s="11">
        <v>0</v>
      </c>
      <c r="E25" s="12">
        <f t="shared" si="1"/>
        <v>0</v>
      </c>
      <c r="F25" s="11">
        <v>0</v>
      </c>
      <c r="G25" s="12">
        <f t="shared" si="2"/>
        <v>0</v>
      </c>
      <c r="H25" s="11">
        <v>0</v>
      </c>
      <c r="I25" s="12">
        <f t="shared" si="3"/>
        <v>0</v>
      </c>
      <c r="J25" s="11">
        <v>0</v>
      </c>
      <c r="K25" s="12">
        <f t="shared" si="4"/>
        <v>0</v>
      </c>
      <c r="L25" s="11">
        <v>6947</v>
      </c>
      <c r="M25" s="12">
        <f t="shared" si="5"/>
        <v>1.9175458063518877E-2</v>
      </c>
      <c r="N25" s="11">
        <v>0</v>
      </c>
      <c r="O25" s="12">
        <f t="shared" si="6"/>
        <v>0</v>
      </c>
      <c r="P25" s="11">
        <v>0</v>
      </c>
      <c r="Q25" s="12">
        <f t="shared" si="7"/>
        <v>0</v>
      </c>
      <c r="R25" s="11">
        <v>0</v>
      </c>
      <c r="S25" s="12">
        <f t="shared" si="8"/>
        <v>0</v>
      </c>
      <c r="T25" s="11">
        <v>292000</v>
      </c>
      <c r="U25" s="12">
        <f t="shared" si="9"/>
        <v>0.80599305521052433</v>
      </c>
      <c r="V25" s="11">
        <f t="shared" si="10"/>
        <v>362286</v>
      </c>
      <c r="W25" s="12">
        <f t="shared" si="11"/>
        <v>3.1087536326938962E-4</v>
      </c>
    </row>
    <row r="26" spans="1:23" x14ac:dyDescent="0.25">
      <c r="A26" s="10" t="s">
        <v>37</v>
      </c>
      <c r="B26" s="11">
        <v>11981600</v>
      </c>
      <c r="C26" s="12">
        <f t="shared" si="0"/>
        <v>0.65079712273106227</v>
      </c>
      <c r="D26" s="11">
        <v>14367</v>
      </c>
      <c r="E26" s="12">
        <f t="shared" si="1"/>
        <v>7.8036341242214489E-4</v>
      </c>
      <c r="F26" s="11">
        <v>2195948</v>
      </c>
      <c r="G26" s="12">
        <f t="shared" si="2"/>
        <v>0.11927594311836739</v>
      </c>
      <c r="H26" s="11">
        <v>3069202</v>
      </c>
      <c r="I26" s="12">
        <f t="shared" si="3"/>
        <v>0.16670793806172982</v>
      </c>
      <c r="J26" s="11">
        <v>0</v>
      </c>
      <c r="K26" s="12">
        <f t="shared" si="4"/>
        <v>0</v>
      </c>
      <c r="L26" s="11">
        <v>0</v>
      </c>
      <c r="M26" s="12">
        <f t="shared" si="5"/>
        <v>0</v>
      </c>
      <c r="N26" s="11">
        <v>0</v>
      </c>
      <c r="O26" s="12">
        <f t="shared" si="6"/>
        <v>0</v>
      </c>
      <c r="P26" s="11">
        <v>0</v>
      </c>
      <c r="Q26" s="12">
        <f t="shared" si="7"/>
        <v>0</v>
      </c>
      <c r="R26" s="11">
        <v>0</v>
      </c>
      <c r="S26" s="12">
        <f t="shared" si="8"/>
        <v>0</v>
      </c>
      <c r="T26" s="11">
        <v>1149536</v>
      </c>
      <c r="U26" s="12">
        <f t="shared" si="9"/>
        <v>6.2438632676418374E-2</v>
      </c>
      <c r="V26" s="11">
        <f t="shared" si="10"/>
        <v>18410653</v>
      </c>
      <c r="W26" s="12">
        <f t="shared" si="11"/>
        <v>1.5798066829526058E-2</v>
      </c>
    </row>
    <row r="27" spans="1:23" ht="15.75" thickBot="1" x14ac:dyDescent="0.3">
      <c r="A27" s="13" t="s">
        <v>38</v>
      </c>
      <c r="B27" s="14">
        <v>3096000</v>
      </c>
      <c r="C27" s="15">
        <f t="shared" si="0"/>
        <v>0.75145631067961161</v>
      </c>
      <c r="D27" s="14">
        <v>0</v>
      </c>
      <c r="E27" s="15">
        <f t="shared" si="1"/>
        <v>0</v>
      </c>
      <c r="F27" s="14">
        <v>0</v>
      </c>
      <c r="G27" s="15">
        <f t="shared" si="2"/>
        <v>0</v>
      </c>
      <c r="H27" s="14">
        <v>0</v>
      </c>
      <c r="I27" s="15">
        <f t="shared" si="3"/>
        <v>0</v>
      </c>
      <c r="J27" s="14">
        <v>0</v>
      </c>
      <c r="K27" s="15">
        <f t="shared" si="4"/>
        <v>0</v>
      </c>
      <c r="L27" s="14">
        <v>0</v>
      </c>
      <c r="M27" s="15">
        <f t="shared" si="5"/>
        <v>0</v>
      </c>
      <c r="N27" s="14">
        <v>0</v>
      </c>
      <c r="O27" s="15">
        <f t="shared" si="6"/>
        <v>0</v>
      </c>
      <c r="P27" s="14">
        <v>0</v>
      </c>
      <c r="Q27" s="15">
        <f t="shared" si="7"/>
        <v>0</v>
      </c>
      <c r="R27" s="14">
        <v>0</v>
      </c>
      <c r="S27" s="15">
        <f t="shared" si="8"/>
        <v>0</v>
      </c>
      <c r="T27" s="14">
        <v>1024000</v>
      </c>
      <c r="U27" s="15">
        <f t="shared" si="9"/>
        <v>0.24854368932038834</v>
      </c>
      <c r="V27" s="14">
        <f t="shared" si="10"/>
        <v>4120000</v>
      </c>
      <c r="W27" s="15">
        <f t="shared" si="11"/>
        <v>3.5353463746042773E-3</v>
      </c>
    </row>
    <row r="28" spans="1:23" x14ac:dyDescent="0.25">
      <c r="A28" s="7" t="s">
        <v>39</v>
      </c>
      <c r="B28" s="8">
        <v>2047500</v>
      </c>
      <c r="C28" s="9">
        <f t="shared" si="0"/>
        <v>3.7703710523892826E-2</v>
      </c>
      <c r="D28" s="8">
        <v>0</v>
      </c>
      <c r="E28" s="9">
        <f t="shared" si="1"/>
        <v>0</v>
      </c>
      <c r="F28" s="8">
        <v>0</v>
      </c>
      <c r="G28" s="9">
        <f t="shared" si="2"/>
        <v>0</v>
      </c>
      <c r="H28" s="8">
        <v>0</v>
      </c>
      <c r="I28" s="9">
        <f t="shared" si="3"/>
        <v>0</v>
      </c>
      <c r="J28" s="8">
        <v>0</v>
      </c>
      <c r="K28" s="9">
        <f t="shared" si="4"/>
        <v>0</v>
      </c>
      <c r="L28" s="8">
        <v>87000</v>
      </c>
      <c r="M28" s="9">
        <f t="shared" si="5"/>
        <v>1.6020624251910506E-3</v>
      </c>
      <c r="N28" s="8">
        <v>50000000</v>
      </c>
      <c r="O28" s="9">
        <f t="shared" si="6"/>
        <v>0.92072553171899452</v>
      </c>
      <c r="P28" s="8">
        <v>0</v>
      </c>
      <c r="Q28" s="9">
        <f t="shared" si="7"/>
        <v>0</v>
      </c>
      <c r="R28" s="8">
        <v>0</v>
      </c>
      <c r="S28" s="9">
        <f t="shared" si="8"/>
        <v>0</v>
      </c>
      <c r="T28" s="8">
        <v>2170500</v>
      </c>
      <c r="U28" s="9">
        <f t="shared" si="9"/>
        <v>3.9968695331921551E-2</v>
      </c>
      <c r="V28" s="8">
        <f t="shared" si="10"/>
        <v>54305000</v>
      </c>
      <c r="W28" s="9">
        <f t="shared" si="11"/>
        <v>4.6598782736137205E-2</v>
      </c>
    </row>
    <row r="29" spans="1:23" x14ac:dyDescent="0.25">
      <c r="A29" s="10" t="s">
        <v>40</v>
      </c>
      <c r="B29" s="11">
        <v>0</v>
      </c>
      <c r="C29" s="12">
        <f t="shared" si="0"/>
        <v>0</v>
      </c>
      <c r="D29" s="11">
        <v>0</v>
      </c>
      <c r="E29" s="12">
        <f t="shared" si="1"/>
        <v>0</v>
      </c>
      <c r="F29" s="11">
        <v>1307584</v>
      </c>
      <c r="G29" s="12">
        <f t="shared" si="2"/>
        <v>0.48051053215097977</v>
      </c>
      <c r="H29" s="11">
        <v>0</v>
      </c>
      <c r="I29" s="12">
        <f t="shared" si="3"/>
        <v>0</v>
      </c>
      <c r="J29" s="11">
        <v>0</v>
      </c>
      <c r="K29" s="12">
        <f t="shared" si="4"/>
        <v>0</v>
      </c>
      <c r="L29" s="11">
        <v>0</v>
      </c>
      <c r="M29" s="12">
        <f t="shared" si="5"/>
        <v>0</v>
      </c>
      <c r="N29" s="11">
        <v>0</v>
      </c>
      <c r="O29" s="12">
        <f t="shared" si="6"/>
        <v>0</v>
      </c>
      <c r="P29" s="11">
        <v>0</v>
      </c>
      <c r="Q29" s="12">
        <f t="shared" si="7"/>
        <v>0</v>
      </c>
      <c r="R29" s="11">
        <v>0</v>
      </c>
      <c r="S29" s="12">
        <f t="shared" si="8"/>
        <v>0</v>
      </c>
      <c r="T29" s="11">
        <v>1413655</v>
      </c>
      <c r="U29" s="12">
        <f t="shared" si="9"/>
        <v>0.51948946784902028</v>
      </c>
      <c r="V29" s="11">
        <f t="shared" si="10"/>
        <v>2721239</v>
      </c>
      <c r="W29" s="12">
        <f t="shared" si="11"/>
        <v>2.3350782604567399E-3</v>
      </c>
    </row>
    <row r="30" spans="1:23" x14ac:dyDescent="0.25">
      <c r="A30" s="10" t="s">
        <v>41</v>
      </c>
      <c r="B30" s="11">
        <v>11020000</v>
      </c>
      <c r="C30" s="12">
        <f t="shared" si="0"/>
        <v>0.46896341000232566</v>
      </c>
      <c r="D30" s="11">
        <v>0</v>
      </c>
      <c r="E30" s="12">
        <f t="shared" si="1"/>
        <v>0</v>
      </c>
      <c r="F30" s="11">
        <v>0</v>
      </c>
      <c r="G30" s="12">
        <f t="shared" si="2"/>
        <v>0</v>
      </c>
      <c r="H30" s="11">
        <v>1228635</v>
      </c>
      <c r="I30" s="12">
        <f t="shared" si="3"/>
        <v>5.2285377427242048E-2</v>
      </c>
      <c r="J30" s="11">
        <v>0</v>
      </c>
      <c r="K30" s="12">
        <f t="shared" si="4"/>
        <v>0</v>
      </c>
      <c r="L30" s="11">
        <v>0</v>
      </c>
      <c r="M30" s="12">
        <f t="shared" si="5"/>
        <v>0</v>
      </c>
      <c r="N30" s="11">
        <v>0</v>
      </c>
      <c r="O30" s="12">
        <f t="shared" si="6"/>
        <v>0</v>
      </c>
      <c r="P30" s="11">
        <v>0</v>
      </c>
      <c r="Q30" s="12">
        <f t="shared" si="7"/>
        <v>0</v>
      </c>
      <c r="R30" s="11">
        <v>0</v>
      </c>
      <c r="S30" s="12">
        <f t="shared" si="8"/>
        <v>0</v>
      </c>
      <c r="T30" s="11">
        <v>11250000</v>
      </c>
      <c r="U30" s="12">
        <f t="shared" si="9"/>
        <v>0.47875121257043229</v>
      </c>
      <c r="V30" s="11">
        <f t="shared" si="10"/>
        <v>23498635</v>
      </c>
      <c r="W30" s="12">
        <f t="shared" si="11"/>
        <v>2.0164032537718247E-2</v>
      </c>
    </row>
    <row r="31" spans="1:23" x14ac:dyDescent="0.25">
      <c r="A31" s="10" t="s">
        <v>42</v>
      </c>
      <c r="B31" s="11">
        <v>21808663</v>
      </c>
      <c r="C31" s="12">
        <f t="shared" si="0"/>
        <v>0.11117653533948542</v>
      </c>
      <c r="D31" s="11">
        <v>0</v>
      </c>
      <c r="E31" s="12">
        <f t="shared" si="1"/>
        <v>0</v>
      </c>
      <c r="F31" s="11">
        <v>3706000</v>
      </c>
      <c r="G31" s="12">
        <f t="shared" si="2"/>
        <v>1.889250340418085E-2</v>
      </c>
      <c r="H31" s="11">
        <v>0</v>
      </c>
      <c r="I31" s="12">
        <f t="shared" si="3"/>
        <v>0</v>
      </c>
      <c r="J31" s="11">
        <v>165000000</v>
      </c>
      <c r="K31" s="12">
        <f t="shared" si="4"/>
        <v>0.84113952015376148</v>
      </c>
      <c r="L31" s="11">
        <v>0</v>
      </c>
      <c r="M31" s="12">
        <f t="shared" si="5"/>
        <v>0</v>
      </c>
      <c r="N31" s="11">
        <v>0</v>
      </c>
      <c r="O31" s="12">
        <f t="shared" si="6"/>
        <v>0</v>
      </c>
      <c r="P31" s="11">
        <v>0</v>
      </c>
      <c r="Q31" s="12">
        <f t="shared" si="7"/>
        <v>0</v>
      </c>
      <c r="R31" s="11">
        <v>3214800</v>
      </c>
      <c r="S31" s="12">
        <f t="shared" si="8"/>
        <v>1.638845654175947E-2</v>
      </c>
      <c r="T31" s="11">
        <v>2433000</v>
      </c>
      <c r="U31" s="12">
        <f t="shared" si="9"/>
        <v>1.2402984560812739E-2</v>
      </c>
      <c r="V31" s="11">
        <f t="shared" si="10"/>
        <v>196162463</v>
      </c>
      <c r="W31" s="12">
        <f t="shared" si="11"/>
        <v>0.16832578941759604</v>
      </c>
    </row>
    <row r="32" spans="1:23" ht="15.75" thickBot="1" x14ac:dyDescent="0.3">
      <c r="A32" s="13" t="s">
        <v>43</v>
      </c>
      <c r="B32" s="14">
        <v>28360638</v>
      </c>
      <c r="C32" s="15">
        <f t="shared" si="0"/>
        <v>0.66209685371929439</v>
      </c>
      <c r="D32" s="14">
        <v>0</v>
      </c>
      <c r="E32" s="15">
        <f t="shared" si="1"/>
        <v>0</v>
      </c>
      <c r="F32" s="14">
        <v>3751761</v>
      </c>
      <c r="G32" s="15">
        <f t="shared" si="2"/>
        <v>8.758720992125614E-2</v>
      </c>
      <c r="H32" s="14">
        <v>2187000</v>
      </c>
      <c r="I32" s="15">
        <f t="shared" si="3"/>
        <v>5.1056884513109226E-2</v>
      </c>
      <c r="J32" s="14">
        <v>0</v>
      </c>
      <c r="K32" s="15">
        <f t="shared" si="4"/>
        <v>0</v>
      </c>
      <c r="L32" s="14">
        <v>0</v>
      </c>
      <c r="M32" s="15">
        <f t="shared" si="5"/>
        <v>0</v>
      </c>
      <c r="N32" s="14">
        <v>0</v>
      </c>
      <c r="O32" s="15">
        <f t="shared" si="6"/>
        <v>0</v>
      </c>
      <c r="P32" s="14">
        <v>3200000</v>
      </c>
      <c r="Q32" s="15">
        <f t="shared" si="7"/>
        <v>7.4706003860059225E-2</v>
      </c>
      <c r="R32" s="14">
        <v>0</v>
      </c>
      <c r="S32" s="15">
        <f t="shared" si="8"/>
        <v>0</v>
      </c>
      <c r="T32" s="14">
        <v>5335177</v>
      </c>
      <c r="U32" s="15">
        <f t="shared" si="9"/>
        <v>0.12455304798628099</v>
      </c>
      <c r="V32" s="14">
        <f t="shared" si="10"/>
        <v>42834576</v>
      </c>
      <c r="W32" s="15">
        <f t="shared" si="11"/>
        <v>3.6756083244978491E-2</v>
      </c>
    </row>
    <row r="33" spans="1:23" x14ac:dyDescent="0.25">
      <c r="A33" s="7" t="s">
        <v>44</v>
      </c>
      <c r="B33" s="8">
        <v>4444159</v>
      </c>
      <c r="C33" s="9">
        <f t="shared" si="0"/>
        <v>8.8200567583291284E-2</v>
      </c>
      <c r="D33" s="8">
        <v>0</v>
      </c>
      <c r="E33" s="9">
        <f t="shared" si="1"/>
        <v>0</v>
      </c>
      <c r="F33" s="8">
        <v>166395</v>
      </c>
      <c r="G33" s="9">
        <f t="shared" si="2"/>
        <v>3.3023421176023972E-3</v>
      </c>
      <c r="H33" s="8">
        <v>224325</v>
      </c>
      <c r="I33" s="9">
        <f t="shared" si="3"/>
        <v>4.4520442052414901E-3</v>
      </c>
      <c r="J33" s="8">
        <v>16400000</v>
      </c>
      <c r="K33" s="9">
        <f t="shared" si="4"/>
        <v>0.32548099839946704</v>
      </c>
      <c r="L33" s="8">
        <v>2500000</v>
      </c>
      <c r="M33" s="9">
        <f t="shared" si="5"/>
        <v>4.961600585357729E-2</v>
      </c>
      <c r="N33" s="8">
        <v>0</v>
      </c>
      <c r="O33" s="9">
        <f t="shared" si="6"/>
        <v>0</v>
      </c>
      <c r="P33" s="8">
        <v>0</v>
      </c>
      <c r="Q33" s="9">
        <f t="shared" si="7"/>
        <v>0</v>
      </c>
      <c r="R33" s="8">
        <v>0</v>
      </c>
      <c r="S33" s="9">
        <f t="shared" si="8"/>
        <v>0</v>
      </c>
      <c r="T33" s="8">
        <v>26652087</v>
      </c>
      <c r="U33" s="9">
        <f t="shared" si="9"/>
        <v>0.52894804184082045</v>
      </c>
      <c r="V33" s="8">
        <f t="shared" si="10"/>
        <v>50386966</v>
      </c>
      <c r="W33" s="9">
        <f t="shared" si="11"/>
        <v>4.323674212995364E-2</v>
      </c>
    </row>
    <row r="34" spans="1:23" x14ac:dyDescent="0.25">
      <c r="A34" s="10" t="s">
        <v>45</v>
      </c>
      <c r="B34" s="11">
        <v>28141626</v>
      </c>
      <c r="C34" s="12">
        <f t="shared" si="0"/>
        <v>0.93284015215885152</v>
      </c>
      <c r="D34" s="11">
        <v>0</v>
      </c>
      <c r="E34" s="12">
        <f t="shared" si="1"/>
        <v>0</v>
      </c>
      <c r="F34" s="11">
        <v>224013</v>
      </c>
      <c r="G34" s="12">
        <f t="shared" si="2"/>
        <v>7.4255951310546455E-3</v>
      </c>
      <c r="H34" s="11">
        <v>1653244</v>
      </c>
      <c r="I34" s="12">
        <f t="shared" si="3"/>
        <v>5.4801822201592347E-2</v>
      </c>
      <c r="J34" s="11">
        <v>0</v>
      </c>
      <c r="K34" s="12">
        <f t="shared" si="4"/>
        <v>0</v>
      </c>
      <c r="L34" s="11">
        <v>0</v>
      </c>
      <c r="M34" s="12">
        <f t="shared" si="5"/>
        <v>0</v>
      </c>
      <c r="N34" s="11">
        <v>0</v>
      </c>
      <c r="O34" s="12">
        <f t="shared" si="6"/>
        <v>0</v>
      </c>
      <c r="P34" s="11">
        <v>0</v>
      </c>
      <c r="Q34" s="12">
        <f t="shared" si="7"/>
        <v>0</v>
      </c>
      <c r="R34" s="11">
        <v>0</v>
      </c>
      <c r="S34" s="12">
        <f t="shared" si="8"/>
        <v>0</v>
      </c>
      <c r="T34" s="11">
        <v>148800</v>
      </c>
      <c r="U34" s="12">
        <f t="shared" si="9"/>
        <v>4.9324305085014317E-3</v>
      </c>
      <c r="V34" s="11">
        <f t="shared" si="10"/>
        <v>30167683</v>
      </c>
      <c r="W34" s="12">
        <f t="shared" si="11"/>
        <v>2.5886701146665313E-2</v>
      </c>
    </row>
    <row r="35" spans="1:23" x14ac:dyDescent="0.25">
      <c r="A35" s="10" t="s">
        <v>46</v>
      </c>
      <c r="B35" s="11">
        <v>1760000</v>
      </c>
      <c r="C35" s="12">
        <f t="shared" si="0"/>
        <v>0.11108305983337541</v>
      </c>
      <c r="D35" s="11">
        <v>364000</v>
      </c>
      <c r="E35" s="12">
        <f t="shared" si="1"/>
        <v>2.2973996465539007E-2</v>
      </c>
      <c r="F35" s="11">
        <v>0</v>
      </c>
      <c r="G35" s="12">
        <f t="shared" si="2"/>
        <v>0</v>
      </c>
      <c r="H35" s="11">
        <v>453600</v>
      </c>
      <c r="I35" s="12">
        <f t="shared" si="3"/>
        <v>2.8629134057056298E-2</v>
      </c>
      <c r="J35" s="11">
        <v>0</v>
      </c>
      <c r="K35" s="12">
        <f t="shared" si="4"/>
        <v>0</v>
      </c>
      <c r="L35" s="11">
        <v>0</v>
      </c>
      <c r="M35" s="12">
        <f t="shared" si="5"/>
        <v>0</v>
      </c>
      <c r="N35" s="11">
        <v>0</v>
      </c>
      <c r="O35" s="12">
        <f t="shared" si="6"/>
        <v>0</v>
      </c>
      <c r="P35" s="11">
        <v>0</v>
      </c>
      <c r="Q35" s="12">
        <f t="shared" si="7"/>
        <v>0</v>
      </c>
      <c r="R35" s="11">
        <v>0</v>
      </c>
      <c r="S35" s="12">
        <f t="shared" si="8"/>
        <v>0</v>
      </c>
      <c r="T35" s="11">
        <v>13266400</v>
      </c>
      <c r="U35" s="12">
        <f t="shared" si="9"/>
        <v>0.83731380964402924</v>
      </c>
      <c r="V35" s="11">
        <f t="shared" si="10"/>
        <v>15844000</v>
      </c>
      <c r="W35" s="12">
        <f t="shared" si="11"/>
        <v>1.359563785418208E-2</v>
      </c>
    </row>
    <row r="36" spans="1:23" x14ac:dyDescent="0.25">
      <c r="A36" s="10" t="s">
        <v>47</v>
      </c>
      <c r="B36" s="11">
        <v>0</v>
      </c>
      <c r="C36" s="12">
        <f t="shared" si="0"/>
        <v>0</v>
      </c>
      <c r="D36" s="11">
        <v>0</v>
      </c>
      <c r="E36" s="12">
        <f t="shared" si="1"/>
        <v>0</v>
      </c>
      <c r="F36" s="11">
        <v>0</v>
      </c>
      <c r="G36" s="12">
        <f t="shared" si="2"/>
        <v>0</v>
      </c>
      <c r="H36" s="11">
        <v>0</v>
      </c>
      <c r="I36" s="12">
        <f t="shared" si="3"/>
        <v>0</v>
      </c>
      <c r="J36" s="11">
        <v>0</v>
      </c>
      <c r="K36" s="12">
        <f t="shared" si="4"/>
        <v>0</v>
      </c>
      <c r="L36" s="11">
        <v>0</v>
      </c>
      <c r="M36" s="12">
        <f t="shared" si="5"/>
        <v>0</v>
      </c>
      <c r="N36" s="11">
        <v>0</v>
      </c>
      <c r="O36" s="12">
        <f t="shared" si="6"/>
        <v>0</v>
      </c>
      <c r="P36" s="11">
        <v>0</v>
      </c>
      <c r="Q36" s="12">
        <f t="shared" si="7"/>
        <v>0</v>
      </c>
      <c r="R36" s="11">
        <v>0</v>
      </c>
      <c r="S36" s="12">
        <f t="shared" si="8"/>
        <v>0</v>
      </c>
      <c r="T36" s="11">
        <v>75000</v>
      </c>
      <c r="U36" s="12">
        <f t="shared" si="9"/>
        <v>1</v>
      </c>
      <c r="V36" s="11">
        <f t="shared" si="10"/>
        <v>75000</v>
      </c>
      <c r="W36" s="12">
        <f t="shared" si="11"/>
        <v>6.4357033518281745E-5</v>
      </c>
    </row>
    <row r="37" spans="1:23" ht="15.75" thickBot="1" x14ac:dyDescent="0.3">
      <c r="A37" s="13" t="s">
        <v>48</v>
      </c>
      <c r="B37" s="14">
        <v>7329504</v>
      </c>
      <c r="C37" s="15">
        <f t="shared" si="0"/>
        <v>0.2950709154117756</v>
      </c>
      <c r="D37" s="14">
        <v>200000</v>
      </c>
      <c r="E37" s="15">
        <f t="shared" si="1"/>
        <v>8.0515929976100863E-3</v>
      </c>
      <c r="F37" s="14">
        <v>3232000</v>
      </c>
      <c r="G37" s="15">
        <f t="shared" si="2"/>
        <v>0.130113742841379</v>
      </c>
      <c r="H37" s="14">
        <v>240000</v>
      </c>
      <c r="I37" s="15">
        <f t="shared" si="3"/>
        <v>9.6619115971321029E-3</v>
      </c>
      <c r="J37" s="14">
        <v>0</v>
      </c>
      <c r="K37" s="15">
        <f t="shared" si="4"/>
        <v>0</v>
      </c>
      <c r="L37" s="14">
        <v>0</v>
      </c>
      <c r="M37" s="15">
        <f t="shared" si="5"/>
        <v>0</v>
      </c>
      <c r="N37" s="14">
        <v>4754400</v>
      </c>
      <c r="O37" s="15">
        <f t="shared" si="6"/>
        <v>0.19140246873918695</v>
      </c>
      <c r="P37" s="14">
        <v>640000</v>
      </c>
      <c r="Q37" s="15">
        <f t="shared" si="7"/>
        <v>2.5765097592352276E-2</v>
      </c>
      <c r="R37" s="14">
        <v>0</v>
      </c>
      <c r="S37" s="15">
        <f t="shared" si="8"/>
        <v>0</v>
      </c>
      <c r="T37" s="14">
        <v>8443901</v>
      </c>
      <c r="U37" s="15">
        <f t="shared" si="9"/>
        <v>0.33993427082056399</v>
      </c>
      <c r="V37" s="14">
        <f t="shared" si="10"/>
        <v>24839805</v>
      </c>
      <c r="W37" s="15">
        <f t="shared" si="11"/>
        <v>2.1314882172967765E-2</v>
      </c>
    </row>
    <row r="38" spans="1:23" x14ac:dyDescent="0.25">
      <c r="A38" s="7" t="s">
        <v>49</v>
      </c>
      <c r="B38" s="8">
        <v>3389944</v>
      </c>
      <c r="C38" s="9">
        <f t="shared" si="0"/>
        <v>5.4251926551344261E-2</v>
      </c>
      <c r="D38" s="8">
        <v>0</v>
      </c>
      <c r="E38" s="9">
        <f t="shared" si="1"/>
        <v>0</v>
      </c>
      <c r="F38" s="8">
        <v>400000</v>
      </c>
      <c r="G38" s="9">
        <f t="shared" si="2"/>
        <v>6.4015130104030345E-3</v>
      </c>
      <c r="H38" s="8">
        <v>0</v>
      </c>
      <c r="I38" s="9">
        <f t="shared" si="3"/>
        <v>0</v>
      </c>
      <c r="J38" s="8">
        <v>6877057</v>
      </c>
      <c r="K38" s="9">
        <f t="shared" si="4"/>
        <v>0.11005892464695816</v>
      </c>
      <c r="L38" s="8">
        <v>0</v>
      </c>
      <c r="M38" s="9">
        <f t="shared" si="5"/>
        <v>0</v>
      </c>
      <c r="N38" s="8">
        <v>0</v>
      </c>
      <c r="O38" s="9">
        <f t="shared" si="6"/>
        <v>0</v>
      </c>
      <c r="P38" s="8">
        <v>0</v>
      </c>
      <c r="Q38" s="9">
        <f t="shared" si="7"/>
        <v>0</v>
      </c>
      <c r="R38" s="8">
        <v>42000000</v>
      </c>
      <c r="S38" s="9">
        <f t="shared" si="8"/>
        <v>0.67215886609231867</v>
      </c>
      <c r="T38" s="8">
        <v>9818227</v>
      </c>
      <c r="U38" s="9">
        <f t="shared" si="9"/>
        <v>0.15712876969897588</v>
      </c>
      <c r="V38" s="8">
        <f t="shared" si="10"/>
        <v>62485228</v>
      </c>
      <c r="W38" s="9">
        <f t="shared" si="11"/>
        <v>5.3618185503913028E-2</v>
      </c>
    </row>
    <row r="39" spans="1:23" x14ac:dyDescent="0.25">
      <c r="A39" s="10" t="s">
        <v>50</v>
      </c>
      <c r="B39" s="11">
        <v>5295062</v>
      </c>
      <c r="C39" s="12">
        <f t="shared" si="0"/>
        <v>0.16297170484227741</v>
      </c>
      <c r="D39" s="11">
        <v>292151</v>
      </c>
      <c r="E39" s="12">
        <f t="shared" si="1"/>
        <v>8.991839291282366E-3</v>
      </c>
      <c r="F39" s="11">
        <v>11690131</v>
      </c>
      <c r="G39" s="12">
        <f t="shared" si="2"/>
        <v>0.35979948467072853</v>
      </c>
      <c r="H39" s="11">
        <v>3613303</v>
      </c>
      <c r="I39" s="12">
        <f t="shared" si="3"/>
        <v>0.11121043531156301</v>
      </c>
      <c r="J39" s="11">
        <v>0</v>
      </c>
      <c r="K39" s="12">
        <f t="shared" si="4"/>
        <v>0</v>
      </c>
      <c r="L39" s="11">
        <v>0</v>
      </c>
      <c r="M39" s="12">
        <f t="shared" si="5"/>
        <v>0</v>
      </c>
      <c r="N39" s="11">
        <v>0</v>
      </c>
      <c r="O39" s="12">
        <f t="shared" si="6"/>
        <v>0</v>
      </c>
      <c r="P39" s="11">
        <v>8512060</v>
      </c>
      <c r="Q39" s="12">
        <f t="shared" si="7"/>
        <v>0.26198464341300548</v>
      </c>
      <c r="R39" s="11">
        <v>0</v>
      </c>
      <c r="S39" s="12">
        <f t="shared" si="8"/>
        <v>0</v>
      </c>
      <c r="T39" s="11">
        <v>3087976</v>
      </c>
      <c r="U39" s="12">
        <f t="shared" si="9"/>
        <v>9.5041892471143183E-2</v>
      </c>
      <c r="V39" s="11">
        <f t="shared" si="10"/>
        <v>32490683</v>
      </c>
      <c r="W39" s="12">
        <f t="shared" si="11"/>
        <v>2.7880052998171558E-2</v>
      </c>
    </row>
    <row r="40" spans="1:23" x14ac:dyDescent="0.25">
      <c r="A40" s="10" t="s">
        <v>51</v>
      </c>
      <c r="B40" s="11">
        <v>0</v>
      </c>
      <c r="C40" s="12">
        <f t="shared" si="0"/>
        <v>0</v>
      </c>
      <c r="D40" s="11">
        <v>0</v>
      </c>
      <c r="E40" s="12">
        <f t="shared" si="1"/>
        <v>0</v>
      </c>
      <c r="F40" s="11">
        <v>0</v>
      </c>
      <c r="G40" s="12">
        <f t="shared" si="2"/>
        <v>0</v>
      </c>
      <c r="H40" s="11">
        <v>124800</v>
      </c>
      <c r="I40" s="12">
        <f t="shared" si="3"/>
        <v>8.2234875059328701E-3</v>
      </c>
      <c r="J40" s="11">
        <v>0</v>
      </c>
      <c r="K40" s="12">
        <f t="shared" si="4"/>
        <v>0</v>
      </c>
      <c r="L40" s="11">
        <v>7582278</v>
      </c>
      <c r="M40" s="12">
        <f t="shared" si="5"/>
        <v>0.49962154166273776</v>
      </c>
      <c r="N40" s="11">
        <v>0</v>
      </c>
      <c r="O40" s="12">
        <f t="shared" si="6"/>
        <v>0</v>
      </c>
      <c r="P40" s="11">
        <v>0</v>
      </c>
      <c r="Q40" s="12">
        <f t="shared" si="7"/>
        <v>0</v>
      </c>
      <c r="R40" s="11">
        <v>0</v>
      </c>
      <c r="S40" s="12">
        <f t="shared" si="8"/>
        <v>0</v>
      </c>
      <c r="T40" s="11">
        <v>7468965</v>
      </c>
      <c r="U40" s="12">
        <f t="shared" si="9"/>
        <v>0.49215497083132936</v>
      </c>
      <c r="V40" s="11">
        <f t="shared" si="10"/>
        <v>15176043</v>
      </c>
      <c r="W40" s="12">
        <f t="shared" si="11"/>
        <v>1.3022468107011801E-2</v>
      </c>
    </row>
    <row r="41" spans="1:23" x14ac:dyDescent="0.25">
      <c r="A41" s="10" t="s">
        <v>52</v>
      </c>
      <c r="B41" s="11">
        <v>4010656</v>
      </c>
      <c r="C41" s="12">
        <f t="shared" si="0"/>
        <v>0.11659976165790184</v>
      </c>
      <c r="D41" s="11">
        <v>259500</v>
      </c>
      <c r="E41" s="12">
        <f t="shared" si="1"/>
        <v>7.54431149174238E-3</v>
      </c>
      <c r="F41" s="11">
        <v>20837700</v>
      </c>
      <c r="G41" s="12">
        <f t="shared" si="2"/>
        <v>0.60580385191321851</v>
      </c>
      <c r="H41" s="11">
        <v>1710000</v>
      </c>
      <c r="I41" s="12">
        <f t="shared" si="3"/>
        <v>4.971396011899603E-2</v>
      </c>
      <c r="J41" s="11">
        <v>0</v>
      </c>
      <c r="K41" s="12">
        <f t="shared" si="4"/>
        <v>0</v>
      </c>
      <c r="L41" s="11">
        <v>0</v>
      </c>
      <c r="M41" s="12">
        <f t="shared" si="5"/>
        <v>0</v>
      </c>
      <c r="N41" s="11">
        <v>3820246</v>
      </c>
      <c r="O41" s="12">
        <f t="shared" si="6"/>
        <v>0.11106406858991469</v>
      </c>
      <c r="P41" s="11">
        <v>0</v>
      </c>
      <c r="Q41" s="12">
        <f t="shared" si="7"/>
        <v>0</v>
      </c>
      <c r="R41" s="11">
        <v>0</v>
      </c>
      <c r="S41" s="12">
        <f t="shared" si="8"/>
        <v>0</v>
      </c>
      <c r="T41" s="11">
        <v>3758675</v>
      </c>
      <c r="U41" s="12">
        <f t="shared" si="9"/>
        <v>0.10927404622822656</v>
      </c>
      <c r="V41" s="11">
        <f t="shared" si="10"/>
        <v>34396777</v>
      </c>
      <c r="W41" s="12">
        <f t="shared" si="11"/>
        <v>2.9515660404131502E-2</v>
      </c>
    </row>
    <row r="42" spans="1:23" ht="15.75" thickBot="1" x14ac:dyDescent="0.3">
      <c r="A42" s="13" t="s">
        <v>53</v>
      </c>
      <c r="B42" s="14">
        <v>8285017</v>
      </c>
      <c r="C42" s="15">
        <f t="shared" si="0"/>
        <v>0.30586190804351671</v>
      </c>
      <c r="D42" s="14">
        <v>0</v>
      </c>
      <c r="E42" s="15">
        <f t="shared" si="1"/>
        <v>0</v>
      </c>
      <c r="F42" s="14">
        <v>0</v>
      </c>
      <c r="G42" s="15">
        <f t="shared" si="2"/>
        <v>0</v>
      </c>
      <c r="H42" s="14">
        <v>0</v>
      </c>
      <c r="I42" s="15">
        <f t="shared" si="3"/>
        <v>0</v>
      </c>
      <c r="J42" s="14">
        <v>0</v>
      </c>
      <c r="K42" s="15">
        <f t="shared" si="4"/>
        <v>0</v>
      </c>
      <c r="L42" s="14">
        <v>0</v>
      </c>
      <c r="M42" s="15">
        <f t="shared" si="5"/>
        <v>0</v>
      </c>
      <c r="N42" s="14">
        <v>0</v>
      </c>
      <c r="O42" s="15">
        <f t="shared" si="6"/>
        <v>0</v>
      </c>
      <c r="P42" s="14">
        <v>1609600</v>
      </c>
      <c r="Q42" s="15">
        <f t="shared" si="7"/>
        <v>5.9422367773879582E-2</v>
      </c>
      <c r="R42" s="14">
        <v>0</v>
      </c>
      <c r="S42" s="15">
        <f t="shared" si="8"/>
        <v>0</v>
      </c>
      <c r="T42" s="14">
        <v>17192826</v>
      </c>
      <c r="U42" s="15">
        <f t="shared" si="9"/>
        <v>0.63471572418260369</v>
      </c>
      <c r="V42" s="14">
        <f t="shared" si="10"/>
        <v>27087443</v>
      </c>
      <c r="W42" s="15">
        <f t="shared" si="11"/>
        <v>2.3243566361007283E-2</v>
      </c>
    </row>
    <row r="43" spans="1:23" ht="15.75" thickBot="1" x14ac:dyDescent="0.3">
      <c r="A43" s="18" t="s">
        <v>54</v>
      </c>
      <c r="B43" s="19">
        <v>1280000</v>
      </c>
      <c r="C43" s="16">
        <f t="shared" si="0"/>
        <v>1</v>
      </c>
      <c r="D43" s="19">
        <v>0</v>
      </c>
      <c r="E43" s="16">
        <f t="shared" si="1"/>
        <v>0</v>
      </c>
      <c r="F43" s="19">
        <v>0</v>
      </c>
      <c r="G43" s="16">
        <f t="shared" si="2"/>
        <v>0</v>
      </c>
      <c r="H43" s="19">
        <v>0</v>
      </c>
      <c r="I43" s="16">
        <f t="shared" si="3"/>
        <v>0</v>
      </c>
      <c r="J43" s="19">
        <v>0</v>
      </c>
      <c r="K43" s="16">
        <f t="shared" si="4"/>
        <v>0</v>
      </c>
      <c r="L43" s="19">
        <v>0</v>
      </c>
      <c r="M43" s="16">
        <f t="shared" si="5"/>
        <v>0</v>
      </c>
      <c r="N43" s="19">
        <v>0</v>
      </c>
      <c r="O43" s="20">
        <f t="shared" si="6"/>
        <v>0</v>
      </c>
      <c r="P43" s="19">
        <v>0</v>
      </c>
      <c r="Q43" s="16">
        <f t="shared" si="7"/>
        <v>0</v>
      </c>
      <c r="R43" s="19">
        <v>0</v>
      </c>
      <c r="S43" s="16">
        <f t="shared" si="8"/>
        <v>0</v>
      </c>
      <c r="T43" s="19">
        <v>0</v>
      </c>
      <c r="U43" s="16">
        <f t="shared" si="9"/>
        <v>0</v>
      </c>
      <c r="V43" s="19">
        <f t="shared" si="10"/>
        <v>1280000</v>
      </c>
      <c r="W43" s="16">
        <f t="shared" si="11"/>
        <v>1.0983600387120085E-3</v>
      </c>
    </row>
    <row r="44" spans="1:23" ht="15.75" thickBot="1" x14ac:dyDescent="0.3">
      <c r="A44" s="3" t="s">
        <v>11</v>
      </c>
      <c r="B44" s="21">
        <f>SUM(B3:B43)</f>
        <v>281206136</v>
      </c>
      <c r="C44" s="22">
        <f>B44/$V$44</f>
        <v>0.24130123626797995</v>
      </c>
      <c r="D44" s="21">
        <f t="shared" ref="D44:T44" si="12">SUM(D3:D43)</f>
        <v>7256335</v>
      </c>
      <c r="E44" s="22">
        <f>D44/$V$44</f>
        <v>6.2266159308650799E-3</v>
      </c>
      <c r="F44" s="21">
        <f t="shared" si="12"/>
        <v>85661807</v>
      </c>
      <c r="G44" s="22">
        <f>F44/$V$44</f>
        <v>7.3505863791141088E-2</v>
      </c>
      <c r="H44" s="21">
        <f t="shared" si="12"/>
        <v>29806317</v>
      </c>
      <c r="I44" s="22">
        <f>H44/$V$44</f>
        <v>2.5576615229673746E-2</v>
      </c>
      <c r="J44" s="21">
        <f t="shared" si="12"/>
        <v>279984567</v>
      </c>
      <c r="K44" s="22">
        <f>J44/$V$44</f>
        <v>0.24025301550694136</v>
      </c>
      <c r="L44" s="21">
        <f t="shared" si="12"/>
        <v>10748715</v>
      </c>
      <c r="M44" s="22">
        <f>L44/$V$44</f>
        <v>9.2234054871127708E-3</v>
      </c>
      <c r="N44" s="21">
        <f t="shared" si="12"/>
        <v>71121554</v>
      </c>
      <c r="O44" s="22">
        <f>N44/$V$44</f>
        <v>6.1028963128670469E-2</v>
      </c>
      <c r="P44" s="21">
        <f t="shared" si="12"/>
        <v>86233513</v>
      </c>
      <c r="Q44" s="22">
        <f>P44/$V$44</f>
        <v>7.3996441153869136E-2</v>
      </c>
      <c r="R44" s="21">
        <f t="shared" si="12"/>
        <v>50061800</v>
      </c>
      <c r="S44" s="22">
        <f>R44/$V$44</f>
        <v>4.2957719207806895E-2</v>
      </c>
      <c r="T44" s="21">
        <f t="shared" si="12"/>
        <v>263293045</v>
      </c>
      <c r="U44" s="22">
        <f>T44/$V$44</f>
        <v>0.22593012429593953</v>
      </c>
      <c r="V44" s="21">
        <f t="shared" si="10"/>
        <v>1165373789</v>
      </c>
      <c r="W44" s="15">
        <f t="shared" si="11"/>
        <v>1</v>
      </c>
    </row>
    <row r="45" spans="1:23" x14ac:dyDescent="0.25">
      <c r="P45" s="17"/>
      <c r="R45" s="17"/>
      <c r="T45" s="17"/>
    </row>
  </sheetData>
  <mergeCells count="11">
    <mergeCell ref="L1:M1"/>
    <mergeCell ref="B1:C1"/>
    <mergeCell ref="D1:E1"/>
    <mergeCell ref="F1:G1"/>
    <mergeCell ref="H1:I1"/>
    <mergeCell ref="J1:K1"/>
    <mergeCell ref="N1:O1"/>
    <mergeCell ref="P1:Q1"/>
    <mergeCell ref="R1:S1"/>
    <mergeCell ref="T1:U1"/>
    <mergeCell ref="V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25 FY 17 Flexible Fund Obligations by Purpose and by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Ullah, Waseem CTR (FTA)</cp:lastModifiedBy>
  <dcterms:created xsi:type="dcterms:W3CDTF">2022-02-17T20:53:02Z</dcterms:created>
  <dcterms:modified xsi:type="dcterms:W3CDTF">2022-02-25T15:31:11Z</dcterms:modified>
</cp:coreProperties>
</file>