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C:\Users\waseem.ullah.ctr\Desktop\Apportionments\"/>
    </mc:Choice>
  </mc:AlternateContent>
  <xr:revisionPtr revIDLastSave="0" documentId="8_{499C4C03-8684-429B-BF01-FEEA9F9576D3}" xr6:coauthVersionLast="47" xr6:coauthVersionMax="47" xr10:uidLastSave="{00000000-0000-0000-0000-000000000000}"/>
  <bookViews>
    <workbookView xWindow="52935" yWindow="2655" windowWidth="25950" windowHeight="16110" xr2:uid="{00000000-000D-0000-FFFF-FFFF00000000}"/>
  </bookViews>
  <sheets>
    <sheet name="5339 Bus Carryover" sheetId="3" r:id="rId1"/>
    <sheet name="Sheet3" sheetId="6" r:id="rId2"/>
  </sheets>
  <externalReferences>
    <externalReference r:id="rId3"/>
  </externalReferences>
  <definedNames>
    <definedName name="deobligations">[1]AppData!$X$2:$Z$615</definedName>
    <definedName name="obligations">[1]AppData!$X$2:$Z$615</definedName>
    <definedName name="_xlnm.Print_Area" localSheetId="0">'5339 Bus Carryover'!$A$1:$E$4</definedName>
    <definedName name="_xlnm.Print_Titles" localSheetId="0">'5339 Bus Carryover'!$1:$2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9" i="3" l="1"/>
  <c r="E93" i="3" l="1"/>
  <c r="E92" i="3"/>
  <c r="E71" i="3"/>
  <c r="E35" i="3"/>
  <c r="E34" i="3"/>
  <c r="E16" i="3"/>
  <c r="E14" i="3"/>
  <c r="E8" i="3"/>
  <c r="E175" i="3"/>
  <c r="E120" i="3" l="1"/>
  <c r="E24" i="3"/>
  <c r="E49" i="3"/>
  <c r="E47" i="3"/>
  <c r="E60" i="3" l="1"/>
  <c r="E27" i="3" l="1"/>
</calcChain>
</file>

<file path=xl/sharedStrings.xml><?xml version="1.0" encoding="utf-8"?>
<sst xmlns="http://schemas.openxmlformats.org/spreadsheetml/2006/main" count="861" uniqueCount="503">
  <si>
    <t>FEDERAL TRANSIT ADMINISTRATION</t>
  </si>
  <si>
    <t>State</t>
  </si>
  <si>
    <t>AK</t>
  </si>
  <si>
    <t>CO</t>
  </si>
  <si>
    <t>OK</t>
  </si>
  <si>
    <t>OR</t>
  </si>
  <si>
    <t>CA</t>
  </si>
  <si>
    <t>TX</t>
  </si>
  <si>
    <t>IA</t>
  </si>
  <si>
    <t>IL</t>
  </si>
  <si>
    <t>NE</t>
  </si>
  <si>
    <t>Recipient</t>
  </si>
  <si>
    <t>TABLE 15</t>
  </si>
  <si>
    <t>FL</t>
  </si>
  <si>
    <t>HI</t>
  </si>
  <si>
    <t>ME</t>
  </si>
  <si>
    <t>NC</t>
  </si>
  <si>
    <t>ND</t>
  </si>
  <si>
    <t>NH</t>
  </si>
  <si>
    <t>NY</t>
  </si>
  <si>
    <t>PA</t>
  </si>
  <si>
    <t>SC</t>
  </si>
  <si>
    <t>WA</t>
  </si>
  <si>
    <t>WI</t>
  </si>
  <si>
    <t>DE</t>
  </si>
  <si>
    <t>Delaware Transit Corporation</t>
  </si>
  <si>
    <t>ID</t>
  </si>
  <si>
    <t>City of Bangor</t>
  </si>
  <si>
    <t>PR</t>
  </si>
  <si>
    <t xml:space="preserve">Project Description </t>
  </si>
  <si>
    <t>Allocation</t>
  </si>
  <si>
    <t>City of Dubuque</t>
  </si>
  <si>
    <t>Illinois Department of Transportation</t>
  </si>
  <si>
    <t>North Dakota Department of Transportation</t>
  </si>
  <si>
    <t>Oregon Department of Transportation</t>
  </si>
  <si>
    <t>Washington State Department of Transportation</t>
  </si>
  <si>
    <t>Kenaitze Indian Tribe (IRA)</t>
  </si>
  <si>
    <t>D2020-BUSC-002</t>
  </si>
  <si>
    <t>AZ</t>
  </si>
  <si>
    <t>Northern Arizona Intergovernmental Public Transportation Authority</t>
  </si>
  <si>
    <t>D2020-BUSC-005</t>
  </si>
  <si>
    <t>Solano County Transit</t>
  </si>
  <si>
    <t>D2020-BUSC-013</t>
  </si>
  <si>
    <t>Broward County Transit</t>
  </si>
  <si>
    <t>D2020-BUSC-022</t>
  </si>
  <si>
    <t>Hillsborough Area Regional Transit Authority (HART)</t>
  </si>
  <si>
    <t>D2020-BUSC-023</t>
  </si>
  <si>
    <t>Des Moines Area Regional Transit Authority (DART)</t>
  </si>
  <si>
    <t>D2020-BUSC-026</t>
  </si>
  <si>
    <t>Bloomington-Normal Public Transit System (DBA Connect Transit)</t>
  </si>
  <si>
    <t>D2020-BUSC-029</t>
  </si>
  <si>
    <t>D2020-BUSC-031</t>
  </si>
  <si>
    <t>IN</t>
  </si>
  <si>
    <t>MD</t>
  </si>
  <si>
    <t>Maryland Transit Administration (MTA) on behalf of St. Mary's Transit System</t>
  </si>
  <si>
    <t>D2020-BUSC-040</t>
  </si>
  <si>
    <t>MN</t>
  </si>
  <si>
    <t>North Carolina Department of Transportation</t>
  </si>
  <si>
    <t>D2020-BUSC-055</t>
  </si>
  <si>
    <t>New York City Department of Transportation</t>
  </si>
  <si>
    <t>D2020-BUSC-065</t>
  </si>
  <si>
    <t>Choctaw Nation of Oklahoma</t>
  </si>
  <si>
    <t>D2020-BUSC-069</t>
  </si>
  <si>
    <t>Oregon Department of Transportation (City of Woodburn)</t>
  </si>
  <si>
    <t>D2020-BUSC-072</t>
  </si>
  <si>
    <t>Oregon Department of Transportation (Mid-Columbia Economic Development District)</t>
  </si>
  <si>
    <t>D2020-BUSC-073</t>
  </si>
  <si>
    <t>Oregon Department of Transportation (Yamhill County Transit)</t>
  </si>
  <si>
    <t>D2020-BUSC-074</t>
  </si>
  <si>
    <t>D2020-BUSC-075</t>
  </si>
  <si>
    <t>Erie Metropolitan Transit Authority</t>
  </si>
  <si>
    <t>Southeastern Pennsylvania Transportation Authority (SEPTA)</t>
  </si>
  <si>
    <t>D2020-BUSC-078</t>
  </si>
  <si>
    <t>Corpus Christi Regional Transportation Authority</t>
  </si>
  <si>
    <t>D2020-BUSC-084</t>
  </si>
  <si>
    <t>Texas Department of Transportation</t>
  </si>
  <si>
    <t>UT</t>
  </si>
  <si>
    <t>Utah Transit Authority (UTA)</t>
  </si>
  <si>
    <t>D2020-BUSC-087</t>
  </si>
  <si>
    <t>City of Longview</t>
  </si>
  <si>
    <t>D2020-BUSC-088</t>
  </si>
  <si>
    <t>City of Madison</t>
  </si>
  <si>
    <t>FY 2019 Unobligated Allocations</t>
  </si>
  <si>
    <t>FY 2020 Unobligated Allocations</t>
  </si>
  <si>
    <t>Ketchikan Indian Community (KIC)</t>
  </si>
  <si>
    <t>D2020-BUSC-097</t>
  </si>
  <si>
    <t>Vehicle Procurement</t>
  </si>
  <si>
    <t>City of Davis</t>
  </si>
  <si>
    <t>D2020-BUSC-103</t>
  </si>
  <si>
    <t>Bus Replacement Program—Battery Electric Buses</t>
  </si>
  <si>
    <t>Colorado Department of Transportation on behalf of Estes Park</t>
  </si>
  <si>
    <t>D2020-BUSC-108</t>
  </si>
  <si>
    <t>Electric Trolley Facility and Electric Trolley Charger for Estes Park</t>
  </si>
  <si>
    <t>Colorado Department of Transportation on behalf of Archuleta County</t>
  </si>
  <si>
    <t>D2020-BUSC-109</t>
  </si>
  <si>
    <t>Archuleta County Bus Center and Bus Purchase</t>
  </si>
  <si>
    <t>D2020-BUSC-112</t>
  </si>
  <si>
    <t>Dover Operations Solar Power</t>
  </si>
  <si>
    <t>Hillsborough Transit Authority</t>
  </si>
  <si>
    <t>D2020-BUSC-114</t>
  </si>
  <si>
    <t>Electric Buses and Infrastructure</t>
  </si>
  <si>
    <t>GU</t>
  </si>
  <si>
    <t>Guam Regional Transit Authority</t>
  </si>
  <si>
    <t>D2020-BUSC-119</t>
  </si>
  <si>
    <t>Guam Regional Transit Authority's (GRTA) purchase of Electric Buses, Electric Cars, Charging Stations and new Park and Ride Facility Phase1</t>
  </si>
  <si>
    <t>D2020-BUSC-122</t>
  </si>
  <si>
    <t>Fleet Replacement, Improvements and New Facility Amenities</t>
  </si>
  <si>
    <t>D2020-BUSC-124</t>
  </si>
  <si>
    <t>Downtown Bloomington Transportation Center</t>
  </si>
  <si>
    <t>Greater Lafayette Public Transportation Corporation</t>
  </si>
  <si>
    <t>D2020-BUSC-128</t>
  </si>
  <si>
    <t>Compressed Natural Gas Fueling Station Expansion Project</t>
  </si>
  <si>
    <t>MDOT Maryland Transit Administration on behalf of The County Commissioners of Carroll County</t>
  </si>
  <si>
    <t>D2020-BUSC-138</t>
  </si>
  <si>
    <t>Carroll County, MD Light Duty Bus Replacement</t>
  </si>
  <si>
    <t>MDOT Maryland Transit Administration on behalf of Harford County Maryland</t>
  </si>
  <si>
    <t>D2020-BUSC-139</t>
  </si>
  <si>
    <t>CNG Bus Procurement</t>
  </si>
  <si>
    <t>MDOT Maryland Transit Administration on behalf of Howard County, Maryland</t>
  </si>
  <si>
    <t>D2020-BUSC-140</t>
  </si>
  <si>
    <t>Replacement Buses and Automated Bus Stop Announcements</t>
  </si>
  <si>
    <t>D2020-BUSC-143</t>
  </si>
  <si>
    <t>Bus Stops and Shelters</t>
  </si>
  <si>
    <t>City of Asheville</t>
  </si>
  <si>
    <t>D2020-BUSC-155</t>
  </si>
  <si>
    <t>Bus Stop Enhancement and Improvement Project</t>
  </si>
  <si>
    <t>D2020-BUSC-157</t>
  </si>
  <si>
    <t>Statewide Bus Purchases</t>
  </si>
  <si>
    <t>The Transit Authority of the City of Omaha</t>
  </si>
  <si>
    <t>D2020-BUSC-158</t>
  </si>
  <si>
    <t>Bus Procurement</t>
  </si>
  <si>
    <t>City of Nashua</t>
  </si>
  <si>
    <t>D2020-BUSC-159</t>
  </si>
  <si>
    <t>Safety, Security and Passenger Technology Enhancements</t>
  </si>
  <si>
    <t>D2020-BUSC-163</t>
  </si>
  <si>
    <t>South Bronx Bx6 Select Bus Service</t>
  </si>
  <si>
    <t>D2020-BUSC-174</t>
  </si>
  <si>
    <t>Municipio de Carolina</t>
  </si>
  <si>
    <t>D2020-BUSC-175</t>
  </si>
  <si>
    <t>Berkeley Charleston Dorchester Council of Governments</t>
  </si>
  <si>
    <t>D2020-BUSC-177</t>
  </si>
  <si>
    <t>Hospitality on Peninsula (HOP) Park &amp; Ride Lot and Multimodal Transit Hub</t>
  </si>
  <si>
    <t>City of Conroe</t>
  </si>
  <si>
    <t>D2020-BUSC-181</t>
  </si>
  <si>
    <t>Conroe Connection Transit Bus Expansion and Replacement</t>
  </si>
  <si>
    <t>Cache Valley Transit District</t>
  </si>
  <si>
    <t>D2020-BUSC-182</t>
  </si>
  <si>
    <t>Cache Valley Transit District Bus Storage and Maintenance Facility</t>
  </si>
  <si>
    <t>D2020-BUSC-184</t>
  </si>
  <si>
    <t>Rural Buses and Bus Facilities</t>
  </si>
  <si>
    <t>D2020-BUSC-191</t>
  </si>
  <si>
    <t>Articulated Bus Procurement</t>
  </si>
  <si>
    <t>Milwaukee County</t>
  </si>
  <si>
    <t>D2020-BUSC-192</t>
  </si>
  <si>
    <t>Fleet Maintenance Facility Roof Replacement</t>
  </si>
  <si>
    <t>Total FY 2019 Unobligated Allocations….</t>
  </si>
  <si>
    <t>Unobligated FY 2019 5339(b) Bus competition allocations lapse on September 30, 2023</t>
  </si>
  <si>
    <t>Total FY 2020 Unobligated Allocations….</t>
  </si>
  <si>
    <t>Unobligated FY 2020 5339(b) Bus competition allocations lapse on September 30, 2023</t>
  </si>
  <si>
    <t>New low-floor biodiesel buses.</t>
  </si>
  <si>
    <t>Improve more than 100 bus stops.</t>
  </si>
  <si>
    <t xml:space="preserve">Rehabilitate and build bus transfer stations and reconstruct a bus maintenance facility parking lot. </t>
  </si>
  <si>
    <t>Bus replacement</t>
  </si>
  <si>
    <t xml:space="preserve">Construct new bus stations to extend its Roosevelt Boulevard Direct Bus Service from Frankford Transportation Center to Wissahickon Transportation Center. </t>
  </si>
  <si>
    <t>Maintenance facility rehabilitation</t>
  </si>
  <si>
    <t xml:space="preserve">Construction of a Downtown Connection Center and the purchase of all-electric buses to replace diesel and hybrid buses that have exceeded their useful life. </t>
  </si>
  <si>
    <t>The Des Moines Area Regional Transit Authority (DART) will receive funding to construct a new operations and maintenance facility.</t>
  </si>
  <si>
    <t xml:space="preserve">Connect Transit will receive funding to improve bus stops by adding shelters and benches as well as infrastructure that complies with the Americans with Disabilities Act. </t>
  </si>
  <si>
    <t>The Illinois Department of Transportation (IDOT) will receive funding to replace buses, improve maintenance facilities and purchase bus equipment in the downstate region.</t>
  </si>
  <si>
    <t>The Oregon Department of Transportation (ODOT) will receive funding to purchase a new bus for a new rural public transportation bus route between the communities of Eugene and Florence, Oregon.</t>
  </si>
  <si>
    <t>The Oregon Department of Transportation (ODOT) will receive funding on behalf of Yamhill County Transit to replace several buses.</t>
  </si>
  <si>
    <t>The Oregon Department of Transportation (ODOT) will receive funding on behalf of the Mid-Columbia Economic Development District to replace LINK buses that have exceeded their useful life.</t>
  </si>
  <si>
    <t>The Oregon Department of Transportation (ODOT) will receive funding on behalf of the City of Woodburn for bus replacements.</t>
  </si>
  <si>
    <t>Vehicle replacement</t>
  </si>
  <si>
    <t>Safe Routes to Transit project to make infrastructure, pedestrian safety and accessibility improvements for transit riders along 86th Street in Brooklyn.</t>
  </si>
  <si>
    <t>The North Carolina Department of Transportation, on behalf of several rural transit systems, will receive funding to replace vehicles, as well as construct and renovate public transportation facilities throughout the state.</t>
  </si>
  <si>
    <t xml:space="preserve">Vehicle maintenance facility expansion </t>
  </si>
  <si>
    <t xml:space="preserve">Rehabilitate its existing operations and maintenance buildings, construct new administration/operations and training buildings and add infrastructure for electric buses. </t>
  </si>
  <si>
    <t>Solano County Transit will receive funding to construct, and install electrical charging infrastructure.</t>
  </si>
  <si>
    <t>D2020-BUSC-183</t>
  </si>
  <si>
    <t>VT</t>
  </si>
  <si>
    <t>Oklahoma Department of Transportation</t>
  </si>
  <si>
    <t>Vermont Agency of Transportation</t>
  </si>
  <si>
    <t>Statewide Small Bus and Sprinter Replacement Project</t>
  </si>
  <si>
    <t>Project ID</t>
  </si>
  <si>
    <t>City and Borough of Juneau, Capital Transit</t>
  </si>
  <si>
    <t>D2022-BUSC-001</t>
  </si>
  <si>
    <t>On-route electric bus charging infrastructure</t>
  </si>
  <si>
    <t>AR</t>
  </si>
  <si>
    <t>City of Jonesboro</t>
  </si>
  <si>
    <t>D2022-BUSC-003</t>
  </si>
  <si>
    <t>Bus stop technology upgrades</t>
  </si>
  <si>
    <t>Eastern Contra Costa Transit Authority</t>
  </si>
  <si>
    <t>D2022-BUSC-005</t>
  </si>
  <si>
    <t>Zero-emission bus infrastructure</t>
  </si>
  <si>
    <t>City of Torrance Transit Department</t>
  </si>
  <si>
    <t>D2022-BUSC-007</t>
  </si>
  <si>
    <t>Transit fleet modernization</t>
  </si>
  <si>
    <t>Napa Valley Transportation Authority</t>
  </si>
  <si>
    <t>D2022-BUSC-008</t>
  </si>
  <si>
    <t>Zero-emission bus electrification</t>
  </si>
  <si>
    <t>Riverside Transit Agency</t>
  </si>
  <si>
    <t>D2022-BUSC-009</t>
  </si>
  <si>
    <t>Construction of hydrogen fueling stations and workforce training</t>
  </si>
  <si>
    <t>San Luis Obispo Regional Transit Authority</t>
  </si>
  <si>
    <t>D2022-BUSC-010</t>
  </si>
  <si>
    <t>Zero-emission bus replacement</t>
  </si>
  <si>
    <t>SunLine Transit Agency</t>
  </si>
  <si>
    <t>D2022-BUSC-011</t>
  </si>
  <si>
    <t>Zero-emission bus procurement and bus refurbishment for the Coachella Valley</t>
  </si>
  <si>
    <t>City of Santa Rosa</t>
  </si>
  <si>
    <t>D2022-BUSC-013</t>
  </si>
  <si>
    <t>Replacing diesel buses with battery electric and supporting infrastructure</t>
  </si>
  <si>
    <t>North County Transit District (NCTD)</t>
  </si>
  <si>
    <t>D2022-BUSC-014</t>
  </si>
  <si>
    <t>Hydrogen electric bus replacement</t>
  </si>
  <si>
    <t>City of Cerritos</t>
  </si>
  <si>
    <t>D2022-BUSC-015</t>
  </si>
  <si>
    <t>Electric bus procurement and fleet replacement</t>
  </si>
  <si>
    <t>Foothill Transit</t>
  </si>
  <si>
    <t>D2022-BUSC-016</t>
  </si>
  <si>
    <t>Zero-emission double deck bus procurement</t>
  </si>
  <si>
    <t>California DOT on behalf of the City of Arvin</t>
  </si>
  <si>
    <t>D2022-BUSC-017</t>
  </si>
  <si>
    <t>Rural battery electric bus replacement</t>
  </si>
  <si>
    <t>California DOT on behalf of Yosemite Area Regional Transportation System (YARTS)</t>
  </si>
  <si>
    <t>D2022-BUSC-018</t>
  </si>
  <si>
    <t>Improving bus system inter-modal connectivity to Yosemite National Park</t>
  </si>
  <si>
    <t>State of Colorado, Department of Transportation (CDOT)</t>
  </si>
  <si>
    <t>D2022-BUSC-019</t>
  </si>
  <si>
    <t>Snowmass Multimodal Transit Station</t>
  </si>
  <si>
    <t>D2022-BUSC-020</t>
  </si>
  <si>
    <t>Rural regional transit center renovations and expansion</t>
  </si>
  <si>
    <t>CT</t>
  </si>
  <si>
    <t>D2022-BUSC-022</t>
  </si>
  <si>
    <t>Rehoboth Transit Center modernization</t>
  </si>
  <si>
    <t>City of Gainesville Dept of Transportation &amp; Mobility, Regional Transit System</t>
  </si>
  <si>
    <t>D2022-BUSC-023</t>
  </si>
  <si>
    <t>Bus replacement and East Gainesville transfer station construction</t>
  </si>
  <si>
    <t>Honolulu, City and County of</t>
  </si>
  <si>
    <t>D2022-BUSC-026</t>
  </si>
  <si>
    <t>Battery electric bus acquisition and service expansion</t>
  </si>
  <si>
    <t>Madison County Mass Transit District</t>
  </si>
  <si>
    <t>D2022-BUSC-029</t>
  </si>
  <si>
    <t>South Bend Public Transportation Corporation</t>
  </si>
  <si>
    <t>D2022-BUSC-030</t>
  </si>
  <si>
    <t>Indianapolis Public Transportation Corporation</t>
  </si>
  <si>
    <t>D2022-BUSC-031</t>
  </si>
  <si>
    <t>Enhanced bus stops</t>
  </si>
  <si>
    <t>KY</t>
  </si>
  <si>
    <t>Transit Authority of the Lexington-Fayette Urban County Government</t>
  </si>
  <si>
    <t>D2022-BUSC-033</t>
  </si>
  <si>
    <t>LA</t>
  </si>
  <si>
    <t>City of Shreveport</t>
  </si>
  <si>
    <t>D2022-BUSC-034</t>
  </si>
  <si>
    <t>City-wide bus shelter improvements</t>
  </si>
  <si>
    <t>MA</t>
  </si>
  <si>
    <t>Massachusetts Bay Transportation Authority</t>
  </si>
  <si>
    <t>D2022-BUSC-035</t>
  </si>
  <si>
    <t>Maintenance facility replacement and electrification</t>
  </si>
  <si>
    <t>D2022-BUSC-036</t>
  </si>
  <si>
    <t>Greater Portland Transit District</t>
  </si>
  <si>
    <t>D2022-BUSC-037</t>
  </si>
  <si>
    <t>MI</t>
  </si>
  <si>
    <t>Michigan Department of Transportation</t>
  </si>
  <si>
    <t>D2022-BUSC-038</t>
  </si>
  <si>
    <t>Bus replacement and fleet expansion in the State of Michigan</t>
  </si>
  <si>
    <t>D2022-BUSC-039</t>
  </si>
  <si>
    <t>Bus facility replacement, expansion, and rehabilitation for four rural transit systems</t>
  </si>
  <si>
    <t>Minnesota Valley Transit Authority</t>
  </si>
  <si>
    <t>D2022-BUSC-040</t>
  </si>
  <si>
    <t>Burnsville bus garage modernization</t>
  </si>
  <si>
    <t>City of Rochester</t>
  </si>
  <si>
    <t>D2022-BUSC-041</t>
  </si>
  <si>
    <t>Bus Stop improvement and 75th St. Park and Ride construction</t>
  </si>
  <si>
    <t>MT</t>
  </si>
  <si>
    <t>City of Billings, MET Transit Division</t>
  </si>
  <si>
    <t>D2022-BUSC-043</t>
  </si>
  <si>
    <t>Bus replacement and facility refurbishment</t>
  </si>
  <si>
    <t>City of Greensboro</t>
  </si>
  <si>
    <t>D2022-BUSC-044</t>
  </si>
  <si>
    <t>Replacing diesel buses with zero-emission buses and infrastructure in the City of Greensboro</t>
  </si>
  <si>
    <t>City of Concord</t>
  </si>
  <si>
    <t>D2022-BUSC-045</t>
  </si>
  <si>
    <t>City of Durham</t>
  </si>
  <si>
    <t>D2022-BUSC-046</t>
  </si>
  <si>
    <t>Durham Station renovation</t>
  </si>
  <si>
    <t>NM</t>
  </si>
  <si>
    <t>City of Albuquerque</t>
  </si>
  <si>
    <t>D2022-BUSC-047</t>
  </si>
  <si>
    <t>Bus wash system</t>
  </si>
  <si>
    <t>NV</t>
  </si>
  <si>
    <t>Regional Transportation Commission of Southern Nevada</t>
  </si>
  <si>
    <t>D2022-BUSC-048</t>
  </si>
  <si>
    <t>Hydrogen fuel cell bus procurement and solar lighting for bus stops</t>
  </si>
  <si>
    <t>Niagara Frontier Transportation Authority</t>
  </si>
  <si>
    <t>D2022-BUSC-049</t>
  </si>
  <si>
    <t>Battery electric bus deployment</t>
  </si>
  <si>
    <t>OH</t>
  </si>
  <si>
    <t>Laketran</t>
  </si>
  <si>
    <t>Bus facility renovation and expansion</t>
  </si>
  <si>
    <t>Portage Area Regional Transportation Authority</t>
  </si>
  <si>
    <t>D2022-BUSC-053</t>
  </si>
  <si>
    <t>Toledo Area Regional Transit Authority</t>
  </si>
  <si>
    <t>D2022-BUSC-054</t>
  </si>
  <si>
    <t>Bus facility renovation and safety improvements</t>
  </si>
  <si>
    <t>Greater Cleveland Regional Transit Authority (GCRTA)</t>
  </si>
  <si>
    <t>D2022-BUSC-056</t>
  </si>
  <si>
    <t>Bus facility roofing improvement</t>
  </si>
  <si>
    <t>D2022-BUSC-057</t>
  </si>
  <si>
    <t>Rural bus facility rehabilitation</t>
  </si>
  <si>
    <t>Rogue Valley Transportation District</t>
  </si>
  <si>
    <t>D2022-BUSC-058</t>
  </si>
  <si>
    <t>Bus facility expansion</t>
  </si>
  <si>
    <t>Oregon Department of Transportation, Public Transportation Division</t>
  </si>
  <si>
    <t>D2022-BUSC-060</t>
  </si>
  <si>
    <t>Bus fleet expansion</t>
  </si>
  <si>
    <t>Southeastern Pennsylvania Transportation Authority</t>
  </si>
  <si>
    <t>D2022-BUSC-061</t>
  </si>
  <si>
    <t>South Philadelphia Transportation Center</t>
  </si>
  <si>
    <t>City of Rock Hill</t>
  </si>
  <si>
    <t>D2022-BUSC-062</t>
  </si>
  <si>
    <t>Transit fleet and facilities expansion</t>
  </si>
  <si>
    <t>Fort Worth Transportation Authority</t>
  </si>
  <si>
    <t>D2022-BUSC-064</t>
  </si>
  <si>
    <t>Bus facility improvements</t>
  </si>
  <si>
    <t>D2022-BUSC-065</t>
  </si>
  <si>
    <t>Rural transit asset replacement &amp; modernization</t>
  </si>
  <si>
    <t>Utah Department of Transportation</t>
  </si>
  <si>
    <t>D2022-BUSC-066</t>
  </si>
  <si>
    <t>Rural bus transit expansion project</t>
  </si>
  <si>
    <t>Clark County Public Transportation Benefit Area</t>
  </si>
  <si>
    <t>D2022-BUSC-068</t>
  </si>
  <si>
    <t>Kitsap Transit</t>
  </si>
  <si>
    <t>D2022-BUSC-069</t>
  </si>
  <si>
    <t>Battery-electric buses and charging infrastructure procurement</t>
  </si>
  <si>
    <t>Central Puget Sound Regional Transit Authority</t>
  </si>
  <si>
    <t>D2022-BUSC-070</t>
  </si>
  <si>
    <t>Bus procurement and station construction for I-405 Bus Rapid Transit Service</t>
  </si>
  <si>
    <t>D2022-BUSC-071</t>
  </si>
  <si>
    <t>Bus maintenance and administrative facility improvements</t>
  </si>
  <si>
    <t>Project Description</t>
  </si>
  <si>
    <t>MDOT - MTA on Behalf of Harford County</t>
  </si>
  <si>
    <t>Total:</t>
  </si>
  <si>
    <t>D2022-BUSC-052</t>
  </si>
  <si>
    <t>D2022-BUSC-051</t>
  </si>
  <si>
    <t>FY 2021 Unobligated Allocations</t>
  </si>
  <si>
    <t>Award</t>
  </si>
  <si>
    <t>Alaska DOT on behalf of City and Borough of Juneau, Capital Transit</t>
  </si>
  <si>
    <t>D2022-BUSC-100</t>
  </si>
  <si>
    <t>Maintenance facility rehabilitation and modernization</t>
  </si>
  <si>
    <t>Gulkana Village Council</t>
  </si>
  <si>
    <t>D2022-BUSC-101</t>
  </si>
  <si>
    <t>Construction of multi-purpose operations and maintenance facility</t>
  </si>
  <si>
    <t>Metlakatla Indian Community</t>
  </si>
  <si>
    <t>D2022-BUSC-102</t>
  </si>
  <si>
    <t>Battery electric bus and charger to establish new service</t>
  </si>
  <si>
    <t>California DOT on behalf of Redwood Coast Transit Authority</t>
  </si>
  <si>
    <t>D2022-BUSC-103</t>
  </si>
  <si>
    <t>Bus replacement for rural service</t>
  </si>
  <si>
    <t>City of Fairfield</t>
  </si>
  <si>
    <t>D2022-BUSC-104</t>
  </si>
  <si>
    <t>Battery electric buses and chargers and maintenance facility upgrade</t>
  </si>
  <si>
    <t>D2022-BUSC-105</t>
  </si>
  <si>
    <t>Solar panel installation and workforce training for new technologies</t>
  </si>
  <si>
    <t>Santa Clara Valley Transportation Authority (VTA)</t>
  </si>
  <si>
    <t>D2022-BUSC-106</t>
  </si>
  <si>
    <t>Battery electric buses and additional chargers to extend service range</t>
  </si>
  <si>
    <t xml:space="preserve">Yurok Tribe </t>
  </si>
  <si>
    <t>D2022-BUSC-107</t>
  </si>
  <si>
    <t>Construction of a bus facility with charging capacity and passenger amenities</t>
  </si>
  <si>
    <t>Colorado Department of Transportation (CDOT)</t>
  </si>
  <si>
    <t>D2022-BUSC-108</t>
  </si>
  <si>
    <t>Battery electric buses and chargers</t>
  </si>
  <si>
    <t>State of Colorado, Department of Transportation</t>
  </si>
  <si>
    <t>D2022-BUSC-109</t>
  </si>
  <si>
    <t>Replacement vehicles and new vehicles to improve and expand service</t>
  </si>
  <si>
    <t>D2022-BUSC-110</t>
  </si>
  <si>
    <t>Compressed Natural Gas and diesel replacement buses</t>
  </si>
  <si>
    <t xml:space="preserve">State of Colorado, Department of Transportation </t>
  </si>
  <si>
    <t>D2022-BUSC-111</t>
  </si>
  <si>
    <t>Bus facility construction to support electrification</t>
  </si>
  <si>
    <t>Connecticut Department of Transportation (CTDOT)</t>
  </si>
  <si>
    <t>D2022-BUSC-112</t>
  </si>
  <si>
    <t>Bus facility rehabilitation and modernization and purchase of battery electric buses</t>
  </si>
  <si>
    <t>D2022-BUSC-113</t>
  </si>
  <si>
    <t>Zero-emission vehicle replacement buses</t>
  </si>
  <si>
    <t>Hawaii Department of Transportation (HDOT)</t>
  </si>
  <si>
    <t>D2022-BUSC-114</t>
  </si>
  <si>
    <t>Transit center accessibility improvements and upgrades and new vehicles</t>
  </si>
  <si>
    <t>Iowa Department of Transportation</t>
  </si>
  <si>
    <t>D2022-BUSC-115</t>
  </si>
  <si>
    <t>Vehicle replacement for 26 of Iowa's transit systems statewide</t>
  </si>
  <si>
    <t>Iowa Department of Transportation (IADOT)</t>
  </si>
  <si>
    <t>D2022-BUSC-116</t>
  </si>
  <si>
    <t>Zero-emission vehicle replacement buses in rural areas</t>
  </si>
  <si>
    <t>Transportation, Idaho Department</t>
  </si>
  <si>
    <t>D2022-BUSC-117</t>
  </si>
  <si>
    <t>Commuter vans to expand vanpool service</t>
  </si>
  <si>
    <t>Bloomington-Normal Public Transit System</t>
  </si>
  <si>
    <t>D2022-BUSC-118</t>
  </si>
  <si>
    <t>Zero-emission vehicles, including for microtransit service, and support facility construction</t>
  </si>
  <si>
    <t>Chicago Transit Authority (CTA)</t>
  </si>
  <si>
    <t>D2022-BUSC-119</t>
  </si>
  <si>
    <t>Electric buses and maintenance facility conversion and modernization</t>
  </si>
  <si>
    <t>D2022-BUSC-120/</t>
  </si>
  <si>
    <t>D2022-BUSC-121</t>
  </si>
  <si>
    <t xml:space="preserve">Fleet Storage, Maintenance Terminal, and Operations Center construction </t>
  </si>
  <si>
    <t>Kentucky Transportation Cabinet</t>
  </si>
  <si>
    <t>D2022-BUSC-122</t>
  </si>
  <si>
    <t>Replacement vehicles, expansion vehicles, and supporting technology for rural providers across the state</t>
  </si>
  <si>
    <t>Transit Authority of River City (TARC)</t>
  </si>
  <si>
    <t>D2022-BUSC-123</t>
  </si>
  <si>
    <t>Battery electric replacement buses and chargers</t>
  </si>
  <si>
    <t>Pioneer Valley Transit Authority</t>
  </si>
  <si>
    <t>D2022-BUSC-124</t>
  </si>
  <si>
    <t>Bus facility modernization and battery electric replacement buses</t>
  </si>
  <si>
    <t>Prince Georges County Government</t>
  </si>
  <si>
    <t>D2022-BUSC-125</t>
  </si>
  <si>
    <t>Battery electric buses and chargers and microgrid construction</t>
  </si>
  <si>
    <t>City of Detroit</t>
  </si>
  <si>
    <t>D2022-BUSC-126</t>
  </si>
  <si>
    <t>D2022-BUSC-127</t>
  </si>
  <si>
    <t>Traditional, zero-emission, and propane replacement buses for small and rural transit agencies statewide</t>
  </si>
  <si>
    <t>MN Chippewa Tribe-White Earth Band of Chippewa Indians</t>
  </si>
  <si>
    <t>D2022-BUSC-128</t>
  </si>
  <si>
    <t>Multi-purpose bus facility construction</t>
  </si>
  <si>
    <t>Blackfeet Tribe</t>
  </si>
  <si>
    <t>D2022-BUSC-129</t>
  </si>
  <si>
    <t>Town of Cary</t>
  </si>
  <si>
    <t>D2022-BUSC-130</t>
  </si>
  <si>
    <t>City of Grand Forks</t>
  </si>
  <si>
    <t>D2022-BUSC-131</t>
  </si>
  <si>
    <t>Bus facility modernization and rehabilitation</t>
  </si>
  <si>
    <t>Cooperative Alliance for Seacoast Transportation</t>
  </si>
  <si>
    <t>D2022-BUSC-132</t>
  </si>
  <si>
    <t>NJ</t>
  </si>
  <si>
    <t>New Jersey Transit Corporation</t>
  </si>
  <si>
    <t>D2022-BUSC-133</t>
  </si>
  <si>
    <t>City of Las Cruces</t>
  </si>
  <si>
    <t>D2022-BUSC-134/</t>
  </si>
  <si>
    <t>D2022-BUSC-135</t>
  </si>
  <si>
    <t>Maintenance and operations center expansion and upgrades to support battery electric fleet</t>
  </si>
  <si>
    <t>New Mexico Department of Transportation</t>
  </si>
  <si>
    <t>D2022-BUSC-136/</t>
  </si>
  <si>
    <t>D2022-BUSC-137</t>
  </si>
  <si>
    <t>Pyramid Lake Paiute Tribe</t>
  </si>
  <si>
    <t>D2022-BUSC-138</t>
  </si>
  <si>
    <t>Bus purchase and rehabilitation</t>
  </si>
  <si>
    <t>Rochester Genesee Regional Transportation Authority</t>
  </si>
  <si>
    <t>D2022-BUSC-139/</t>
  </si>
  <si>
    <t>D2022-BUSC-140</t>
  </si>
  <si>
    <t>Bus operations and maintenance facility construction</t>
  </si>
  <si>
    <t>Oregon Department of Transportation, Public Transit Division</t>
  </si>
  <si>
    <t>D2022-BUSC-141</t>
  </si>
  <si>
    <t>D2022-BUSC-142</t>
  </si>
  <si>
    <t>Vehicles for microtransit service</t>
  </si>
  <si>
    <t>D2022-BUSC-143</t>
  </si>
  <si>
    <t>Bus maintenance facility and battery electric buses and chargers</t>
  </si>
  <si>
    <t xml:space="preserve">Tri-County Metropolitan Transportation District of Oregon </t>
  </si>
  <si>
    <t>D2022-BUSC-144/</t>
  </si>
  <si>
    <t>D2022-BUSC-145</t>
  </si>
  <si>
    <t>Bus facility relocation and expansion</t>
  </si>
  <si>
    <t>SD</t>
  </si>
  <si>
    <t>South Dakota Department Of Transportation</t>
  </si>
  <si>
    <t>D2022-BUSC-146</t>
  </si>
  <si>
    <t>Bus facility construction</t>
  </si>
  <si>
    <t>TN</t>
  </si>
  <si>
    <t>Memphis Area Transit Authority (MATA)</t>
  </si>
  <si>
    <t>D2022-BUSC-147</t>
  </si>
  <si>
    <t>Bus operations and maintenance facility construction and solar panels</t>
  </si>
  <si>
    <t>Tennessee Department of Transportation, Division of Multimodal Transportation Resources</t>
  </si>
  <si>
    <t>D2022-BUSC-148/</t>
  </si>
  <si>
    <t>D2022-BUSC-149</t>
  </si>
  <si>
    <t>Bus and paratransit vehicle replacement in urban and rural areas</t>
  </si>
  <si>
    <t xml:space="preserve">Capital Metropolitan Transportation Authority </t>
  </si>
  <si>
    <t>D2022-BUSC-150</t>
  </si>
  <si>
    <t>Demand response operations and maintenance facility construction</t>
  </si>
  <si>
    <t>D2022-BUSC-151/</t>
  </si>
  <si>
    <t>D2022-BUSC-152</t>
  </si>
  <si>
    <t>D2022-BUSC-153</t>
  </si>
  <si>
    <t xml:space="preserve">Cowlitz Indian Tribe </t>
  </si>
  <si>
    <t>D2022-BUSC-154</t>
  </si>
  <si>
    <t>Bus facility rehabilitation</t>
  </si>
  <si>
    <t>Lummi Indian Business Council</t>
  </si>
  <si>
    <t>D2022-BUSC-155</t>
  </si>
  <si>
    <t>D2022-BUSC-156</t>
  </si>
  <si>
    <t>Bus replacement for rural transit agencies</t>
  </si>
  <si>
    <t>FY 2022 Unobligated Allocations</t>
  </si>
  <si>
    <t>D2022-BUSC-134/ D2022-BUSC-135</t>
  </si>
  <si>
    <t>D2022-BUSC-136/ D2022-BUSC-137</t>
  </si>
  <si>
    <t>D2022-BUSC-139/ D2022-BUSC-140</t>
  </si>
  <si>
    <t>D2022-BUSC-144/ D2022-BUSC-145</t>
  </si>
  <si>
    <t>D2022-BUSC-148/ D2022-BUSC-149</t>
  </si>
  <si>
    <t>D2022-BUSC-151/ D2022-BUSC-152</t>
  </si>
  <si>
    <t>D2022-BUSC-120/ D2022-BUSC-121</t>
  </si>
  <si>
    <t>Unobligated FY 2021 5339(b) Bus competition allocations lapse on September 30, 2025</t>
  </si>
  <si>
    <t>Unobligated FY 2022 5339(b) Bus competition allocations lapse on September 30, 2025</t>
  </si>
  <si>
    <t>Total FY 2021 Unobligated Allocations….</t>
  </si>
  <si>
    <t>Total FY 2022 Unobligated Allocations….</t>
  </si>
  <si>
    <t>Grand Total of FY 2019 through FY 2022 Unobligated Allocations….</t>
  </si>
  <si>
    <t>Discretionary ID</t>
  </si>
  <si>
    <t>Prior Year Unobligated Section 5339(b) Buses and Bus Facilities (Competitive) as of September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</si>
</sst>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43" formatCode="_(* #,##0.00_);_(* \(#,##0.00\);_(* &quot;-&quot;??_);_(@_)"/>
    <numFmt numFmtId="164" formatCode="&quot;$&quot;#,##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2"/>
      <name val="Arial"/>
      <family val="2"/>
    </font>
    <font>
      <sz val="10"/>
      <name val="Arial"/>
      <family val="2"/>
    </font>
    <font>
      <b/>
      <i/>
      <sz val="12"/>
      <name val="Arial"/>
      <family val="2"/>
    </font>
    <font>
      <sz val="12"/>
      <color theme="1"/>
      <name val="Arial"/>
      <family val="2"/>
    </font>
    <font>
      <b/>
      <sz val="12"/>
      <color theme="1"/>
      <name val="Arial"/>
      <family val="2"/>
    </font>
    <font>
      <b/>
      <sz val="12"/>
      <color rgb="FF000000"/>
      <name val="Arial"/>
      <family val="2"/>
    </font>
    <font>
      <sz val="12"/>
      <color rgb="FF000000"/>
      <name val="Arial"/>
      <family val="2"/>
    </font>
    <font>
      <sz val="11"/>
      <color rgb="FF000000"/>
      <name val="Calibri"/>
      <family val="2"/>
      <scheme val="minor"/>
    </font>
    <font>
      <b/>
      <sz val="11"/>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51">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0" fillId="0" borderId="0"/>
    <xf numFmtId="3" fontId="20" fillId="0" borderId="0"/>
    <xf numFmtId="43" fontId="20" fillId="0" borderId="0" applyFont="0" applyFill="0" applyBorder="0" applyAlignment="0" applyProtection="0"/>
    <xf numFmtId="44" fontId="20" fillId="0" borderId="0" applyFont="0" applyFill="0" applyBorder="0" applyAlignment="0" applyProtection="0"/>
    <xf numFmtId="3" fontId="18" fillId="0" borderId="0"/>
    <xf numFmtId="43" fontId="18" fillId="0" borderId="0" applyFont="0" applyFill="0" applyBorder="0" applyAlignment="0" applyProtection="0"/>
    <xf numFmtId="44" fontId="18" fillId="0" borderId="0" applyFont="0" applyFill="0" applyBorder="0" applyAlignment="0" applyProtection="0"/>
  </cellStyleXfs>
  <cellXfs count="47">
    <xf numFmtId="0" fontId="0" fillId="0" borderId="0" xfId="0"/>
    <xf numFmtId="0" fontId="22" fillId="0" borderId="0" xfId="0" applyFont="1" applyAlignment="1">
      <alignment vertical="top"/>
    </xf>
    <xf numFmtId="0" fontId="22" fillId="0" borderId="0" xfId="0" applyFont="1" applyAlignment="1">
      <alignment vertical="top" wrapText="1"/>
    </xf>
    <xf numFmtId="0" fontId="25" fillId="0" borderId="10" xfId="0" applyFont="1" applyBorder="1" applyAlignment="1">
      <alignment horizontal="left" vertical="center" wrapText="1"/>
    </xf>
    <xf numFmtId="0" fontId="22" fillId="0" borderId="0" xfId="0" applyFont="1" applyAlignment="1"/>
    <xf numFmtId="0" fontId="21" fillId="0" borderId="0" xfId="43" applyFont="1" applyBorder="1" applyAlignment="1">
      <alignment horizontal="left"/>
    </xf>
    <xf numFmtId="0" fontId="19" fillId="0" borderId="0" xfId="43" applyFont="1" applyBorder="1" applyAlignment="1">
      <alignment horizontal="center" wrapText="1"/>
    </xf>
    <xf numFmtId="0" fontId="24" fillId="0" borderId="10" xfId="0" applyFont="1" applyBorder="1" applyAlignment="1">
      <alignment horizontal="center" wrapText="1"/>
    </xf>
    <xf numFmtId="164" fontId="22" fillId="0" borderId="0" xfId="1" applyNumberFormat="1" applyFont="1" applyBorder="1" applyAlignment="1">
      <alignment horizontal="right" vertical="top"/>
    </xf>
    <xf numFmtId="0" fontId="19" fillId="0" borderId="0" xfId="43" applyFont="1" applyBorder="1" applyAlignment="1">
      <alignment horizontal="right" wrapText="1"/>
    </xf>
    <xf numFmtId="0" fontId="24" fillId="0" borderId="10" xfId="0" applyFont="1" applyBorder="1" applyAlignment="1">
      <alignment horizontal="right" wrapText="1"/>
    </xf>
    <xf numFmtId="6" fontId="25" fillId="0" borderId="10" xfId="0" applyNumberFormat="1" applyFont="1" applyBorder="1" applyAlignment="1">
      <alignment horizontal="right" vertical="center" wrapText="1"/>
    </xf>
    <xf numFmtId="0" fontId="22" fillId="0" borderId="0" xfId="0" applyFont="1" applyAlignment="1">
      <alignment horizontal="right" vertical="top"/>
    </xf>
    <xf numFmtId="38" fontId="22" fillId="0" borderId="0" xfId="0" applyNumberFormat="1" applyFont="1" applyAlignment="1">
      <alignment horizontal="right" vertical="top"/>
    </xf>
    <xf numFmtId="5" fontId="22" fillId="0" borderId="10" xfId="0" applyNumberFormat="1" applyFont="1" applyBorder="1" applyAlignment="1">
      <alignment horizontal="right" vertical="top"/>
    </xf>
    <xf numFmtId="0" fontId="23" fillId="0" borderId="11" xfId="0" applyFont="1" applyFill="1" applyBorder="1" applyAlignment="1">
      <alignment vertical="top"/>
    </xf>
    <xf numFmtId="0" fontId="23" fillId="0" borderId="0" xfId="0" applyFont="1" applyAlignment="1">
      <alignment vertical="top"/>
    </xf>
    <xf numFmtId="0" fontId="22" fillId="0" borderId="0" xfId="0" applyFont="1" applyFill="1" applyAlignment="1">
      <alignment vertical="top"/>
    </xf>
    <xf numFmtId="0" fontId="19" fillId="0" borderId="11" xfId="43" applyFont="1" applyFill="1" applyBorder="1" applyAlignment="1">
      <alignment horizontal="center" vertical="top" wrapText="1"/>
    </xf>
    <xf numFmtId="0" fontId="23" fillId="0" borderId="0" xfId="0" applyFont="1" applyFill="1" applyBorder="1" applyAlignment="1">
      <alignment vertical="top"/>
    </xf>
    <xf numFmtId="0" fontId="23" fillId="0" borderId="0" xfId="0" applyFont="1" applyFill="1" applyBorder="1" applyAlignment="1">
      <alignment horizontal="right" vertical="top" wrapText="1"/>
    </xf>
    <xf numFmtId="0" fontId="26" fillId="0" borderId="15" xfId="0" applyFont="1" applyBorder="1" applyAlignment="1">
      <alignment vertical="center" wrapText="1"/>
    </xf>
    <xf numFmtId="0" fontId="22" fillId="0" borderId="0" xfId="0" applyFont="1" applyFill="1" applyBorder="1" applyAlignment="1">
      <alignment vertical="top"/>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3" xfId="0" applyFont="1" applyBorder="1" applyAlignment="1">
      <alignment horizontal="center" vertical="center" wrapText="1"/>
    </xf>
    <xf numFmtId="0" fontId="26" fillId="0" borderId="14" xfId="0" applyFont="1" applyBorder="1" applyAlignment="1">
      <alignment horizontal="center" vertical="center"/>
    </xf>
    <xf numFmtId="6" fontId="26" fillId="0" borderId="15" xfId="0" applyNumberFormat="1" applyFont="1" applyBorder="1" applyAlignment="1">
      <alignment horizontal="right" vertical="center" wrapText="1"/>
    </xf>
    <xf numFmtId="0" fontId="26" fillId="0" borderId="16" xfId="0" applyFont="1" applyBorder="1" applyAlignment="1">
      <alignment vertical="center" wrapText="1"/>
    </xf>
    <xf numFmtId="0" fontId="26" fillId="0" borderId="14" xfId="0" applyFont="1" applyBorder="1" applyAlignment="1">
      <alignment vertical="center"/>
    </xf>
    <xf numFmtId="0" fontId="25" fillId="0" borderId="0" xfId="0" applyFont="1" applyBorder="1" applyAlignment="1">
      <alignment horizontal="left" vertical="center" wrapText="1"/>
    </xf>
    <xf numFmtId="6" fontId="25" fillId="0" borderId="0" xfId="0" applyNumberFormat="1" applyFont="1" applyBorder="1" applyAlignment="1">
      <alignment horizontal="right" vertical="center" wrapText="1"/>
    </xf>
    <xf numFmtId="3" fontId="22" fillId="0" borderId="0" xfId="1" applyNumberFormat="1" applyFont="1" applyBorder="1" applyAlignment="1">
      <alignment horizontal="right" vertical="top"/>
    </xf>
    <xf numFmtId="0" fontId="22" fillId="0" borderId="0" xfId="0" applyFont="1" applyFill="1" applyBorder="1" applyAlignment="1">
      <alignment vertical="top" wrapText="1"/>
    </xf>
    <xf numFmtId="3" fontId="22" fillId="0" borderId="0" xfId="1" applyNumberFormat="1" applyFont="1" applyBorder="1" applyAlignment="1">
      <alignment horizontal="right" vertical="top" wrapText="1"/>
    </xf>
    <xf numFmtId="0" fontId="23" fillId="0" borderId="0" xfId="0" applyFont="1" applyFill="1" applyBorder="1" applyAlignment="1">
      <alignment horizontal="right" vertical="top" wrapText="1"/>
    </xf>
    <xf numFmtId="0" fontId="24" fillId="0" borderId="10" xfId="0" applyFont="1" applyBorder="1" applyAlignment="1">
      <alignment horizontal="center" vertical="center" wrapText="1"/>
    </xf>
    <xf numFmtId="0" fontId="19" fillId="0" borderId="0" xfId="43" applyFont="1" applyAlignment="1">
      <alignment horizontal="center" vertical="top"/>
    </xf>
    <xf numFmtId="0" fontId="19" fillId="0" borderId="0" xfId="43" applyFont="1" applyFill="1" applyAlignment="1">
      <alignment horizontal="center" vertical="top"/>
    </xf>
    <xf numFmtId="0" fontId="19" fillId="0" borderId="10" xfId="43" applyFont="1" applyFill="1" applyBorder="1" applyAlignment="1">
      <alignment horizontal="center" vertical="top" wrapText="1"/>
    </xf>
    <xf numFmtId="0" fontId="23" fillId="0" borderId="10" xfId="0" applyFont="1" applyFill="1" applyBorder="1" applyAlignment="1">
      <alignment horizontal="right" vertical="top" wrapText="1"/>
    </xf>
    <xf numFmtId="0" fontId="26" fillId="0" borderId="17" xfId="0" applyFont="1" applyBorder="1" applyAlignment="1">
      <alignment horizontal="center" vertical="center"/>
    </xf>
    <xf numFmtId="0" fontId="26" fillId="0" borderId="14" xfId="0" applyFont="1" applyBorder="1" applyAlignment="1">
      <alignment horizontal="center" vertical="center"/>
    </xf>
    <xf numFmtId="0" fontId="26" fillId="0" borderId="17" xfId="0" applyFont="1" applyBorder="1" applyAlignment="1">
      <alignment vertical="center" wrapText="1"/>
    </xf>
    <xf numFmtId="0" fontId="26" fillId="0" borderId="14" xfId="0" applyFont="1" applyBorder="1" applyAlignment="1">
      <alignment vertical="center" wrapText="1"/>
    </xf>
    <xf numFmtId="6" fontId="26" fillId="0" borderId="17" xfId="0" applyNumberFormat="1" applyFont="1" applyBorder="1" applyAlignment="1">
      <alignment horizontal="right" vertical="center" wrapText="1"/>
    </xf>
    <xf numFmtId="6" fontId="26" fillId="0" borderId="14" xfId="0" applyNumberFormat="1" applyFont="1" applyBorder="1" applyAlignment="1">
      <alignment horizontal="right" vertical="center" wrapText="1"/>
    </xf>
  </cellXfs>
  <cellStyles count="51">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6" xr:uid="{00000000-0005-0000-0000-00001B000000}"/>
    <cellStyle name="Comma 3" xfId="49" xr:uid="{00000000-0005-0000-0000-00001C000000}"/>
    <cellStyle name="Currency" xfId="1" builtinId="4"/>
    <cellStyle name="Currency 2" xfId="47" xr:uid="{00000000-0005-0000-0000-00001E000000}"/>
    <cellStyle name="Currency 3" xfId="50" xr:uid="{00000000-0005-0000-0000-00001F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3" xr:uid="{00000000-0005-0000-0000-00002A000000}"/>
    <cellStyle name="Normal 3" xfId="44" xr:uid="{00000000-0005-0000-0000-00002B000000}"/>
    <cellStyle name="Normal 4" xfId="45" xr:uid="{00000000-0005-0000-0000-00002C000000}"/>
    <cellStyle name="Normal 5" xfId="48" xr:uid="{00000000-0005-0000-0000-00002D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22%20Discretionary%20Programs\Program%20Health%20Reports\5339(b)\Bus%20Program%20Health%20Report%20December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 Overview"/>
      <sheetName val="FY17"/>
      <sheetName val="FY18"/>
      <sheetName val="FY19"/>
      <sheetName val="FY20"/>
      <sheetName val="Discretionary Allocation Detail"/>
      <sheetName val="AppData"/>
      <sheetName val="PM Worksheet"/>
    </sheetNames>
    <sheetDataSet>
      <sheetData sheetId="0" refreshError="1"/>
      <sheetData sheetId="1" refreshError="1"/>
      <sheetData sheetId="2" refreshError="1"/>
      <sheetData sheetId="3" refreshError="1"/>
      <sheetData sheetId="4" refreshError="1"/>
      <sheetData sheetId="5" refreshError="1"/>
      <sheetData sheetId="6">
        <row r="2">
          <cell r="X2" t="str">
            <v>AK-2018-013</v>
          </cell>
          <cell r="Y2">
            <v>1250000</v>
          </cell>
          <cell r="Z2">
            <v>0</v>
          </cell>
        </row>
        <row r="3">
          <cell r="X3" t="str">
            <v>AK-2018-014</v>
          </cell>
          <cell r="Y3">
            <v>408130</v>
          </cell>
          <cell r="Z3">
            <v>0</v>
          </cell>
        </row>
        <row r="4">
          <cell r="X4" t="str">
            <v>AK-2018-024</v>
          </cell>
          <cell r="Y4">
            <v>551982</v>
          </cell>
          <cell r="Z4">
            <v>0</v>
          </cell>
        </row>
        <row r="5">
          <cell r="X5" t="str">
            <v>AK-2019-019</v>
          </cell>
          <cell r="Y5">
            <v>4100000</v>
          </cell>
          <cell r="Z5">
            <v>0</v>
          </cell>
        </row>
        <row r="6">
          <cell r="X6" t="str">
            <v>AK-2019-021</v>
          </cell>
          <cell r="Y6">
            <v>424000</v>
          </cell>
          <cell r="Z6">
            <v>0</v>
          </cell>
        </row>
        <row r="7">
          <cell r="X7" t="str">
            <v>AK-2020-016</v>
          </cell>
          <cell r="Y7">
            <v>179885</v>
          </cell>
          <cell r="Z7">
            <v>0</v>
          </cell>
        </row>
        <row r="8">
          <cell r="X8" t="str">
            <v>AK-2020-018</v>
          </cell>
          <cell r="Y8">
            <v>4250000</v>
          </cell>
          <cell r="Z8">
            <v>0</v>
          </cell>
        </row>
        <row r="9">
          <cell r="X9" t="str">
            <v>AK-2020-046</v>
          </cell>
          <cell r="Y9">
            <v>53966</v>
          </cell>
          <cell r="Z9">
            <v>0</v>
          </cell>
        </row>
        <row r="10">
          <cell r="X10" t="str">
            <v>AK-2021-011</v>
          </cell>
          <cell r="Y10">
            <v>10403343</v>
          </cell>
          <cell r="Z10">
            <v>0</v>
          </cell>
        </row>
        <row r="11">
          <cell r="X11" t="str">
            <v>AL-2017-007</v>
          </cell>
          <cell r="Y11">
            <v>405000</v>
          </cell>
          <cell r="Z11">
            <v>0</v>
          </cell>
        </row>
        <row r="12">
          <cell r="X12" t="str">
            <v>AL-2019-003</v>
          </cell>
          <cell r="Y12">
            <v>3600000</v>
          </cell>
          <cell r="Z12">
            <v>0</v>
          </cell>
        </row>
        <row r="13">
          <cell r="X13" t="str">
            <v>AL-2019-018</v>
          </cell>
          <cell r="Y13">
            <v>1500000</v>
          </cell>
          <cell r="Z13">
            <v>0</v>
          </cell>
        </row>
        <row r="14">
          <cell r="X14" t="str">
            <v>AL-2020-006</v>
          </cell>
          <cell r="Y14">
            <v>2018750</v>
          </cell>
          <cell r="Z14">
            <v>0</v>
          </cell>
        </row>
        <row r="15">
          <cell r="X15" t="str">
            <v>AL-2020-022</v>
          </cell>
          <cell r="Y15">
            <v>1000000</v>
          </cell>
          <cell r="Z15">
            <v>0</v>
          </cell>
        </row>
        <row r="16">
          <cell r="X16" t="str">
            <v>AL-2021-006</v>
          </cell>
          <cell r="Y16">
            <v>1700000</v>
          </cell>
          <cell r="Z16">
            <v>0</v>
          </cell>
        </row>
        <row r="17">
          <cell r="X17" t="str">
            <v>AL-2021-007</v>
          </cell>
          <cell r="Y17">
            <v>3761033</v>
          </cell>
          <cell r="Z17">
            <v>0</v>
          </cell>
        </row>
        <row r="18">
          <cell r="X18" t="str">
            <v>AL-2021-010</v>
          </cell>
          <cell r="Y18">
            <v>2229189</v>
          </cell>
          <cell r="Z18">
            <v>0</v>
          </cell>
        </row>
        <row r="19">
          <cell r="X19" t="str">
            <v>AR-2017-002</v>
          </cell>
          <cell r="Y19">
            <v>1653498</v>
          </cell>
          <cell r="Z19">
            <v>0</v>
          </cell>
        </row>
        <row r="20">
          <cell r="X20" t="str">
            <v>AR-2019-006</v>
          </cell>
          <cell r="Y20">
            <v>3613484</v>
          </cell>
          <cell r="Z20">
            <v>13484</v>
          </cell>
        </row>
        <row r="21">
          <cell r="X21" t="str">
            <v>AR-2019-016</v>
          </cell>
          <cell r="Y21">
            <v>3570000</v>
          </cell>
          <cell r="Z21">
            <v>0</v>
          </cell>
        </row>
        <row r="22">
          <cell r="X22" t="str">
            <v>AR-2020-002</v>
          </cell>
          <cell r="Y22">
            <v>2900000</v>
          </cell>
          <cell r="Z22">
            <v>0</v>
          </cell>
        </row>
        <row r="23">
          <cell r="X23" t="str">
            <v>AZ-2018-002</v>
          </cell>
          <cell r="Y23">
            <v>105000</v>
          </cell>
          <cell r="Z23">
            <v>0</v>
          </cell>
        </row>
        <row r="24">
          <cell r="X24" t="str">
            <v>AZ-2019-004</v>
          </cell>
          <cell r="Y24">
            <v>2600000</v>
          </cell>
          <cell r="Z24">
            <v>0</v>
          </cell>
        </row>
        <row r="25">
          <cell r="X25" t="str">
            <v>AZ-2019-005</v>
          </cell>
          <cell r="Y25">
            <v>6393630</v>
          </cell>
          <cell r="Z25">
            <v>0</v>
          </cell>
        </row>
        <row r="26">
          <cell r="X26" t="str">
            <v>AZ-2020-007</v>
          </cell>
          <cell r="Y26">
            <v>2600000</v>
          </cell>
          <cell r="Z26">
            <v>0</v>
          </cell>
        </row>
        <row r="27">
          <cell r="X27" t="str">
            <v>AZ-2020-018</v>
          </cell>
          <cell r="Y27">
            <v>160000</v>
          </cell>
          <cell r="Z27">
            <v>0</v>
          </cell>
        </row>
        <row r="28">
          <cell r="X28" t="str">
            <v>AZ-2021-002</v>
          </cell>
          <cell r="Y28">
            <v>3757100</v>
          </cell>
          <cell r="Z28">
            <v>0</v>
          </cell>
        </row>
        <row r="29">
          <cell r="X29" t="str">
            <v>AZ-2021-020</v>
          </cell>
          <cell r="Y29">
            <v>6948750</v>
          </cell>
          <cell r="Z29">
            <v>0</v>
          </cell>
        </row>
        <row r="30">
          <cell r="X30" t="str">
            <v>CA-2017-039</v>
          </cell>
          <cell r="Y30">
            <v>1887864</v>
          </cell>
          <cell r="Z30">
            <v>0</v>
          </cell>
        </row>
        <row r="31">
          <cell r="X31" t="str">
            <v>CA-2017-039</v>
          </cell>
          <cell r="Y31">
            <v>3687100</v>
          </cell>
          <cell r="Z31">
            <v>0</v>
          </cell>
        </row>
        <row r="32">
          <cell r="X32" t="str">
            <v>CA-2017-063</v>
          </cell>
          <cell r="Y32">
            <v>4400000</v>
          </cell>
          <cell r="Z32">
            <v>0</v>
          </cell>
        </row>
        <row r="33">
          <cell r="X33" t="str">
            <v>CA-2017-154</v>
          </cell>
          <cell r="Y33">
            <v>4000000</v>
          </cell>
          <cell r="Z33">
            <v>4000000</v>
          </cell>
        </row>
        <row r="34">
          <cell r="X34" t="str">
            <v>CA-2017-161</v>
          </cell>
          <cell r="Y34">
            <v>1276232</v>
          </cell>
          <cell r="Z34">
            <v>0</v>
          </cell>
        </row>
        <row r="35">
          <cell r="X35" t="str">
            <v>CA-2017-161</v>
          </cell>
          <cell r="Y35">
            <v>2301606</v>
          </cell>
          <cell r="Z35">
            <v>0</v>
          </cell>
        </row>
        <row r="36">
          <cell r="X36" t="str">
            <v>CA-2018-018</v>
          </cell>
          <cell r="Y36">
            <v>2892720</v>
          </cell>
          <cell r="Z36">
            <v>0</v>
          </cell>
        </row>
        <row r="37">
          <cell r="X37" t="str">
            <v>CA-2018-037</v>
          </cell>
          <cell r="Y37">
            <v>403489</v>
          </cell>
          <cell r="Z37">
            <v>0</v>
          </cell>
        </row>
        <row r="38">
          <cell r="X38" t="str">
            <v>CA-2018-037</v>
          </cell>
          <cell r="Y38">
            <v>5680905</v>
          </cell>
          <cell r="Z38">
            <v>0</v>
          </cell>
        </row>
        <row r="39">
          <cell r="X39" t="str">
            <v>CA-2018-045</v>
          </cell>
          <cell r="Y39">
            <v>2458305</v>
          </cell>
          <cell r="Z39">
            <v>0</v>
          </cell>
        </row>
        <row r="40">
          <cell r="X40" t="str">
            <v>CA-2018-053</v>
          </cell>
          <cell r="Y40">
            <v>4280512</v>
          </cell>
          <cell r="Z40">
            <v>0</v>
          </cell>
        </row>
        <row r="41">
          <cell r="X41" t="str">
            <v>CA-2018-062</v>
          </cell>
          <cell r="Y41">
            <v>32991979</v>
          </cell>
          <cell r="Z41">
            <v>0</v>
          </cell>
        </row>
        <row r="42">
          <cell r="X42" t="str">
            <v>CA-2018-062</v>
          </cell>
          <cell r="Y42">
            <v>10500000</v>
          </cell>
          <cell r="Z42">
            <v>0</v>
          </cell>
        </row>
        <row r="43">
          <cell r="X43" t="str">
            <v>CA-2018-094</v>
          </cell>
          <cell r="Y43">
            <v>1519855</v>
          </cell>
          <cell r="Z43">
            <v>0</v>
          </cell>
        </row>
        <row r="44">
          <cell r="X44" t="str">
            <v>CA-2018-103</v>
          </cell>
          <cell r="Y44">
            <v>1092250</v>
          </cell>
          <cell r="Z44">
            <v>0</v>
          </cell>
        </row>
        <row r="45">
          <cell r="X45" t="str">
            <v>CA-2018-115</v>
          </cell>
          <cell r="Y45">
            <v>8284000</v>
          </cell>
          <cell r="Z45">
            <v>0</v>
          </cell>
        </row>
        <row r="46">
          <cell r="X46" t="str">
            <v>CA-2018-124</v>
          </cell>
          <cell r="Y46">
            <v>746456</v>
          </cell>
          <cell r="Z46">
            <v>0</v>
          </cell>
        </row>
        <row r="47">
          <cell r="X47" t="str">
            <v>CA-2018-127</v>
          </cell>
          <cell r="Y47">
            <v>1172867</v>
          </cell>
          <cell r="Z47">
            <v>0</v>
          </cell>
        </row>
        <row r="48">
          <cell r="X48" t="str">
            <v>CA-2019-012</v>
          </cell>
          <cell r="Y48">
            <v>1206518</v>
          </cell>
          <cell r="Z48">
            <v>0</v>
          </cell>
        </row>
        <row r="49">
          <cell r="X49" t="str">
            <v>CA-2019-041</v>
          </cell>
          <cell r="Y49">
            <v>3909505</v>
          </cell>
          <cell r="Z49">
            <v>0</v>
          </cell>
        </row>
        <row r="50">
          <cell r="X50" t="str">
            <v>CA-2019-042</v>
          </cell>
          <cell r="Y50">
            <v>867007</v>
          </cell>
          <cell r="Z50">
            <v>0</v>
          </cell>
        </row>
        <row r="51">
          <cell r="X51" t="str">
            <v>CA-2019-049</v>
          </cell>
          <cell r="Y51">
            <v>7240000</v>
          </cell>
          <cell r="Z51">
            <v>0</v>
          </cell>
        </row>
        <row r="52">
          <cell r="X52" t="str">
            <v>CA-2019-074</v>
          </cell>
          <cell r="Y52">
            <v>877999</v>
          </cell>
          <cell r="Z52">
            <v>0</v>
          </cell>
        </row>
        <row r="53">
          <cell r="X53" t="str">
            <v>CA-2019-074</v>
          </cell>
          <cell r="Y53">
            <v>2986651</v>
          </cell>
          <cell r="Z53">
            <v>0</v>
          </cell>
        </row>
        <row r="54">
          <cell r="X54" t="str">
            <v>CA-2019-078</v>
          </cell>
          <cell r="Y54">
            <v>1206518</v>
          </cell>
          <cell r="Z54">
            <v>0</v>
          </cell>
        </row>
        <row r="55">
          <cell r="X55" t="str">
            <v>CA-2019-107</v>
          </cell>
          <cell r="Y55">
            <v>274098</v>
          </cell>
          <cell r="Z55">
            <v>0</v>
          </cell>
        </row>
        <row r="56">
          <cell r="X56" t="str">
            <v>CA-2019-107</v>
          </cell>
          <cell r="Y56">
            <v>1206518</v>
          </cell>
          <cell r="Z56">
            <v>0</v>
          </cell>
        </row>
        <row r="57">
          <cell r="X57" t="str">
            <v>CA-2019-116</v>
          </cell>
          <cell r="Y57">
            <v>1048864</v>
          </cell>
          <cell r="Z57">
            <v>0</v>
          </cell>
        </row>
        <row r="58">
          <cell r="X58" t="str">
            <v>CA-2019-116</v>
          </cell>
          <cell r="Y58">
            <v>826377</v>
          </cell>
          <cell r="Z58">
            <v>0</v>
          </cell>
        </row>
        <row r="59">
          <cell r="X59" t="str">
            <v>CA-2019-117</v>
          </cell>
          <cell r="Y59">
            <v>3923122</v>
          </cell>
          <cell r="Z59">
            <v>0</v>
          </cell>
        </row>
        <row r="60">
          <cell r="X60" t="str">
            <v>CA-2019-129</v>
          </cell>
          <cell r="Y60">
            <v>1225000</v>
          </cell>
          <cell r="Z60">
            <v>0</v>
          </cell>
        </row>
        <row r="61">
          <cell r="X61" t="str">
            <v>CA-2019-135</v>
          </cell>
          <cell r="Y61">
            <v>427611</v>
          </cell>
          <cell r="Z61">
            <v>0</v>
          </cell>
        </row>
        <row r="62">
          <cell r="X62" t="str">
            <v>CA-2019-135</v>
          </cell>
          <cell r="Y62">
            <v>569595</v>
          </cell>
          <cell r="Z62">
            <v>0</v>
          </cell>
        </row>
        <row r="63">
          <cell r="X63" t="str">
            <v>CA-2020-011</v>
          </cell>
          <cell r="Y63">
            <v>705347</v>
          </cell>
          <cell r="Z63">
            <v>0</v>
          </cell>
        </row>
        <row r="64">
          <cell r="X64" t="str">
            <v>CA-2020-017</v>
          </cell>
          <cell r="Y64">
            <v>3617415</v>
          </cell>
          <cell r="Z64">
            <v>0</v>
          </cell>
        </row>
        <row r="65">
          <cell r="X65" t="str">
            <v>CA-2020-020</v>
          </cell>
          <cell r="Y65">
            <v>3279570</v>
          </cell>
          <cell r="Z65">
            <v>0</v>
          </cell>
        </row>
        <row r="66">
          <cell r="X66" t="str">
            <v>CA-2020-026</v>
          </cell>
          <cell r="Y66">
            <v>1206518</v>
          </cell>
          <cell r="Z66">
            <v>0</v>
          </cell>
        </row>
        <row r="67">
          <cell r="X67" t="str">
            <v>CA-2020-040</v>
          </cell>
          <cell r="Y67">
            <v>6285662</v>
          </cell>
          <cell r="Z67">
            <v>0</v>
          </cell>
        </row>
        <row r="68">
          <cell r="X68" t="str">
            <v>CA-2020-056</v>
          </cell>
          <cell r="Y68">
            <v>2290000</v>
          </cell>
          <cell r="Z68">
            <v>0</v>
          </cell>
        </row>
        <row r="69">
          <cell r="X69" t="str">
            <v>CA-2020-145</v>
          </cell>
          <cell r="Y69">
            <v>986928</v>
          </cell>
          <cell r="Z69">
            <v>0</v>
          </cell>
        </row>
        <row r="70">
          <cell r="X70" t="str">
            <v>CA-2020-171</v>
          </cell>
          <cell r="Y70">
            <v>1206518</v>
          </cell>
          <cell r="Z70">
            <v>0</v>
          </cell>
        </row>
        <row r="71">
          <cell r="X71" t="str">
            <v>CA-2020-202</v>
          </cell>
          <cell r="Y71">
            <v>3215977</v>
          </cell>
          <cell r="Z71">
            <v>0</v>
          </cell>
        </row>
        <row r="72">
          <cell r="X72" t="str">
            <v>CA-2020-236</v>
          </cell>
          <cell r="Y72">
            <v>2000000</v>
          </cell>
          <cell r="Z72">
            <v>0</v>
          </cell>
        </row>
        <row r="73">
          <cell r="X73" t="str">
            <v>CA-2020-243</v>
          </cell>
          <cell r="Y73">
            <v>457139</v>
          </cell>
          <cell r="Z73">
            <v>0</v>
          </cell>
        </row>
        <row r="74">
          <cell r="X74" t="str">
            <v>CA-2021-006</v>
          </cell>
          <cell r="Y74">
            <v>500000</v>
          </cell>
          <cell r="Z74">
            <v>0</v>
          </cell>
        </row>
        <row r="75">
          <cell r="X75" t="str">
            <v>CA-2021-008</v>
          </cell>
          <cell r="Y75">
            <v>1767769</v>
          </cell>
          <cell r="Z75">
            <v>0</v>
          </cell>
        </row>
        <row r="76">
          <cell r="X76" t="str">
            <v>CA-2021-011</v>
          </cell>
          <cell r="Y76">
            <v>434811</v>
          </cell>
          <cell r="Z76">
            <v>0</v>
          </cell>
        </row>
        <row r="77">
          <cell r="X77" t="str">
            <v>CA-2021-019</v>
          </cell>
          <cell r="Y77">
            <v>1206518</v>
          </cell>
          <cell r="Z77">
            <v>0</v>
          </cell>
        </row>
        <row r="78">
          <cell r="X78" t="str">
            <v>CA-2021-023</v>
          </cell>
          <cell r="Y78">
            <v>5145281</v>
          </cell>
          <cell r="Z78">
            <v>0</v>
          </cell>
        </row>
        <row r="79">
          <cell r="X79" t="str">
            <v>CA-2021-034</v>
          </cell>
          <cell r="Y79">
            <v>260000</v>
          </cell>
          <cell r="Z79">
            <v>0</v>
          </cell>
        </row>
        <row r="80">
          <cell r="X80" t="str">
            <v>CA-2021-035</v>
          </cell>
          <cell r="Y80">
            <v>592998</v>
          </cell>
          <cell r="Z80">
            <v>0</v>
          </cell>
        </row>
        <row r="81">
          <cell r="X81" t="str">
            <v>CA-2021-052</v>
          </cell>
          <cell r="Y81">
            <v>1206518</v>
          </cell>
          <cell r="Z81">
            <v>0</v>
          </cell>
        </row>
        <row r="82">
          <cell r="X82" t="str">
            <v>CA-2021-056</v>
          </cell>
          <cell r="Y82">
            <v>5457098</v>
          </cell>
          <cell r="Z82">
            <v>0</v>
          </cell>
        </row>
        <row r="83">
          <cell r="X83" t="str">
            <v>CA-2021-134</v>
          </cell>
          <cell r="Y83">
            <v>778910</v>
          </cell>
          <cell r="Z83">
            <v>0</v>
          </cell>
        </row>
        <row r="84">
          <cell r="X84" t="str">
            <v>CA-2021-188</v>
          </cell>
          <cell r="Y84">
            <v>2521984</v>
          </cell>
          <cell r="Z84">
            <v>0</v>
          </cell>
        </row>
        <row r="85">
          <cell r="X85" t="str">
            <v>CA-2022-025</v>
          </cell>
          <cell r="Y85">
            <v>3048000</v>
          </cell>
          <cell r="Z85">
            <v>0</v>
          </cell>
        </row>
        <row r="86">
          <cell r="X86" t="str">
            <v>CO-2017-036</v>
          </cell>
          <cell r="Y86">
            <v>208000</v>
          </cell>
          <cell r="Z86">
            <v>0</v>
          </cell>
        </row>
        <row r="87">
          <cell r="X87" t="str">
            <v>CO-2018-018</v>
          </cell>
          <cell r="Y87">
            <v>1450000</v>
          </cell>
          <cell r="Z87">
            <v>0</v>
          </cell>
        </row>
        <row r="88">
          <cell r="X88" t="str">
            <v>CO-2018-019</v>
          </cell>
          <cell r="Y88">
            <v>1082429</v>
          </cell>
          <cell r="Z88">
            <v>14301</v>
          </cell>
        </row>
        <row r="89">
          <cell r="X89" t="str">
            <v>CO-2019-007</v>
          </cell>
          <cell r="Y89">
            <v>392000</v>
          </cell>
          <cell r="Z89">
            <v>0</v>
          </cell>
        </row>
        <row r="90">
          <cell r="X90" t="str">
            <v>CO-2019-016</v>
          </cell>
          <cell r="Y90">
            <v>2978700</v>
          </cell>
          <cell r="Z90">
            <v>0</v>
          </cell>
        </row>
        <row r="91">
          <cell r="X91" t="str">
            <v>CO-2019-023</v>
          </cell>
          <cell r="Y91">
            <v>3903266</v>
          </cell>
          <cell r="Z91">
            <v>0</v>
          </cell>
        </row>
        <row r="92">
          <cell r="X92" t="str">
            <v>CO-2019-029</v>
          </cell>
          <cell r="Y92">
            <v>5155572</v>
          </cell>
          <cell r="Z92">
            <v>0</v>
          </cell>
        </row>
        <row r="93">
          <cell r="X93" t="str">
            <v>CO-2019-029</v>
          </cell>
          <cell r="Y93">
            <v>7497000</v>
          </cell>
          <cell r="Z93">
            <v>0</v>
          </cell>
        </row>
        <row r="94">
          <cell r="X94" t="str">
            <v>CO-2020-004</v>
          </cell>
          <cell r="Y94">
            <v>4613623</v>
          </cell>
          <cell r="Z94">
            <v>1110623</v>
          </cell>
        </row>
        <row r="95">
          <cell r="X95" t="str">
            <v>CO-2020-008</v>
          </cell>
          <cell r="Y95">
            <v>758785</v>
          </cell>
          <cell r="Z95">
            <v>0</v>
          </cell>
        </row>
        <row r="96">
          <cell r="X96" t="str">
            <v>CO-2020-013</v>
          </cell>
          <cell r="Y96">
            <v>1544344</v>
          </cell>
          <cell r="Z96">
            <v>24000</v>
          </cell>
        </row>
        <row r="97">
          <cell r="X97" t="str">
            <v>CO-2020-017</v>
          </cell>
          <cell r="Y97">
            <v>2600000</v>
          </cell>
          <cell r="Z97">
            <v>0</v>
          </cell>
        </row>
        <row r="98">
          <cell r="X98" t="str">
            <v>CO-2020-030</v>
          </cell>
          <cell r="Y98">
            <v>4403587</v>
          </cell>
          <cell r="Z98">
            <v>0</v>
          </cell>
        </row>
        <row r="99">
          <cell r="X99" t="str">
            <v>CO-2021-005</v>
          </cell>
          <cell r="Y99">
            <v>758785</v>
          </cell>
          <cell r="Z99">
            <v>0</v>
          </cell>
        </row>
        <row r="100">
          <cell r="X100" t="str">
            <v>CO-2021-017</v>
          </cell>
          <cell r="Y100">
            <v>1621500</v>
          </cell>
          <cell r="Z100">
            <v>0</v>
          </cell>
        </row>
        <row r="101">
          <cell r="X101" t="str">
            <v>CO-2021-020</v>
          </cell>
          <cell r="Y101">
            <v>11475000</v>
          </cell>
          <cell r="Z101">
            <v>0</v>
          </cell>
        </row>
        <row r="102">
          <cell r="X102" t="str">
            <v>CO-2021-026</v>
          </cell>
          <cell r="Y102">
            <v>12000000</v>
          </cell>
          <cell r="Z102">
            <v>0</v>
          </cell>
        </row>
        <row r="103">
          <cell r="X103" t="str">
            <v>CO-2022-006</v>
          </cell>
          <cell r="Y103">
            <v>1600000</v>
          </cell>
          <cell r="Z103">
            <v>0</v>
          </cell>
        </row>
        <row r="104">
          <cell r="X104" t="str">
            <v>CT-2018-004</v>
          </cell>
          <cell r="Y104">
            <v>1450000</v>
          </cell>
          <cell r="Z104">
            <v>0</v>
          </cell>
        </row>
        <row r="105">
          <cell r="X105" t="str">
            <v>CT-2019-011</v>
          </cell>
          <cell r="Y105">
            <v>7000000</v>
          </cell>
          <cell r="Z105">
            <v>0</v>
          </cell>
        </row>
        <row r="106">
          <cell r="X106" t="str">
            <v>CT-2020-012</v>
          </cell>
          <cell r="Y106">
            <v>3600000</v>
          </cell>
          <cell r="Z106">
            <v>0</v>
          </cell>
        </row>
        <row r="107">
          <cell r="X107" t="str">
            <v>CT-2021-001</v>
          </cell>
          <cell r="Y107">
            <v>6730532</v>
          </cell>
          <cell r="Z107">
            <v>0</v>
          </cell>
        </row>
        <row r="108">
          <cell r="X108" t="str">
            <v>CT-2021-004</v>
          </cell>
          <cell r="Y108">
            <v>3287080</v>
          </cell>
          <cell r="Z108">
            <v>0</v>
          </cell>
        </row>
        <row r="109">
          <cell r="X109" t="str">
            <v>CT-2021-004</v>
          </cell>
          <cell r="Y109">
            <v>1931452</v>
          </cell>
          <cell r="Z109">
            <v>0</v>
          </cell>
        </row>
        <row r="110">
          <cell r="X110" t="str">
            <v>DC-2018-012</v>
          </cell>
          <cell r="Y110">
            <v>3600000</v>
          </cell>
          <cell r="Z110">
            <v>0</v>
          </cell>
        </row>
        <row r="111">
          <cell r="X111" t="str">
            <v>DC-2019-005</v>
          </cell>
          <cell r="Y111">
            <v>4250000</v>
          </cell>
          <cell r="Z111">
            <v>0</v>
          </cell>
        </row>
        <row r="112">
          <cell r="X112" t="str">
            <v>DC-2020-002</v>
          </cell>
          <cell r="Y112">
            <v>12480000</v>
          </cell>
          <cell r="Z112">
            <v>1440000</v>
          </cell>
        </row>
        <row r="113">
          <cell r="X113" t="str">
            <v>DC-2021-003</v>
          </cell>
          <cell r="Y113">
            <v>4162472</v>
          </cell>
          <cell r="Z113">
            <v>0</v>
          </cell>
        </row>
        <row r="114">
          <cell r="X114" t="str">
            <v>DE-2019-002</v>
          </cell>
          <cell r="Y114">
            <v>2600000</v>
          </cell>
          <cell r="Z114">
            <v>0</v>
          </cell>
        </row>
        <row r="115">
          <cell r="X115" t="str">
            <v>DE-2019-003</v>
          </cell>
          <cell r="Y115">
            <v>2029300</v>
          </cell>
          <cell r="Z115">
            <v>0</v>
          </cell>
        </row>
        <row r="116">
          <cell r="X116" t="str">
            <v>DE-2021-001</v>
          </cell>
          <cell r="Y116">
            <v>1000000</v>
          </cell>
          <cell r="Z116">
            <v>0</v>
          </cell>
        </row>
        <row r="117">
          <cell r="X117" t="str">
            <v>DE-2021-003</v>
          </cell>
          <cell r="Y117">
            <v>3385600</v>
          </cell>
          <cell r="Z117">
            <v>0</v>
          </cell>
        </row>
        <row r="118">
          <cell r="X118" t="str">
            <v>FL-2017-086</v>
          </cell>
          <cell r="Y118">
            <v>4273771</v>
          </cell>
          <cell r="Z118">
            <v>0</v>
          </cell>
        </row>
        <row r="119">
          <cell r="X119" t="str">
            <v>FL-2018-033</v>
          </cell>
          <cell r="Y119">
            <v>2357143</v>
          </cell>
          <cell r="Z119">
            <v>0</v>
          </cell>
        </row>
        <row r="120">
          <cell r="X120" t="str">
            <v>FL-2018-041</v>
          </cell>
          <cell r="Y120">
            <v>1000000</v>
          </cell>
          <cell r="Z120">
            <v>0</v>
          </cell>
        </row>
        <row r="121">
          <cell r="X121" t="str">
            <v>FL-2018-064</v>
          </cell>
          <cell r="Y121">
            <v>2000000</v>
          </cell>
          <cell r="Z121">
            <v>0</v>
          </cell>
        </row>
        <row r="122">
          <cell r="X122" t="str">
            <v>FL-2018-087</v>
          </cell>
          <cell r="Y122">
            <v>1000000</v>
          </cell>
          <cell r="Z122">
            <v>0</v>
          </cell>
        </row>
        <row r="123">
          <cell r="X123" t="str">
            <v>FL-2018-107</v>
          </cell>
          <cell r="Y123">
            <v>1000000</v>
          </cell>
          <cell r="Z123">
            <v>0</v>
          </cell>
        </row>
        <row r="124">
          <cell r="X124" t="str">
            <v>FL-2019-020</v>
          </cell>
          <cell r="Y124">
            <v>1913000</v>
          </cell>
          <cell r="Z124">
            <v>0</v>
          </cell>
        </row>
        <row r="125">
          <cell r="X125" t="str">
            <v>FL-2019-047</v>
          </cell>
          <cell r="Y125">
            <v>11000000</v>
          </cell>
          <cell r="Z125">
            <v>2</v>
          </cell>
        </row>
        <row r="126">
          <cell r="X126" t="str">
            <v>FL-2019-048</v>
          </cell>
          <cell r="Y126">
            <v>3600000</v>
          </cell>
          <cell r="Z126">
            <v>0</v>
          </cell>
        </row>
        <row r="127">
          <cell r="X127" t="str">
            <v>FL-2019-089</v>
          </cell>
          <cell r="Y127">
            <v>1003500</v>
          </cell>
          <cell r="Z127">
            <v>3500</v>
          </cell>
        </row>
        <row r="128">
          <cell r="X128" t="str">
            <v>FL-2019-102</v>
          </cell>
          <cell r="Y128">
            <v>1000000</v>
          </cell>
          <cell r="Z128">
            <v>0</v>
          </cell>
        </row>
        <row r="129">
          <cell r="X129" t="str">
            <v>FL-2020-057</v>
          </cell>
          <cell r="Y129">
            <v>1961233</v>
          </cell>
          <cell r="Z129">
            <v>0</v>
          </cell>
        </row>
        <row r="130">
          <cell r="X130" t="str">
            <v>FL-2020-060</v>
          </cell>
          <cell r="Y130">
            <v>3000000</v>
          </cell>
          <cell r="Z130">
            <v>0</v>
          </cell>
        </row>
        <row r="131">
          <cell r="X131" t="str">
            <v>FL-2020-069</v>
          </cell>
          <cell r="Y131">
            <v>2225000</v>
          </cell>
          <cell r="Z131">
            <v>0</v>
          </cell>
        </row>
        <row r="132">
          <cell r="X132" t="str">
            <v>FL-2021-012</v>
          </cell>
          <cell r="Y132">
            <v>1212500</v>
          </cell>
          <cell r="Z132">
            <v>6880</v>
          </cell>
        </row>
        <row r="133">
          <cell r="X133" t="str">
            <v>FL-2021-016</v>
          </cell>
          <cell r="Y133">
            <v>11986230</v>
          </cell>
          <cell r="Z133">
            <v>0</v>
          </cell>
        </row>
        <row r="134">
          <cell r="X134" t="str">
            <v>FL-2021-024</v>
          </cell>
          <cell r="Y134">
            <v>2479420</v>
          </cell>
          <cell r="Z134">
            <v>1239710</v>
          </cell>
        </row>
        <row r="135">
          <cell r="X135" t="str">
            <v>FL-2021-033</v>
          </cell>
          <cell r="Y135">
            <v>9020000</v>
          </cell>
          <cell r="Z135">
            <v>0</v>
          </cell>
        </row>
        <row r="136">
          <cell r="X136" t="str">
            <v>GA-2017-018</v>
          </cell>
          <cell r="Y136">
            <v>1608880</v>
          </cell>
          <cell r="Z136">
            <v>0</v>
          </cell>
        </row>
        <row r="137">
          <cell r="X137" t="str">
            <v>GA-2018-025</v>
          </cell>
          <cell r="Y137">
            <v>1750000</v>
          </cell>
          <cell r="Z137">
            <v>0</v>
          </cell>
        </row>
        <row r="138">
          <cell r="X138" t="str">
            <v>GA-2019-008</v>
          </cell>
          <cell r="Y138">
            <v>4250000</v>
          </cell>
          <cell r="Z138">
            <v>0</v>
          </cell>
        </row>
        <row r="139">
          <cell r="X139" t="str">
            <v>GA-2020-010</v>
          </cell>
          <cell r="Y139">
            <v>3600000</v>
          </cell>
          <cell r="Z139">
            <v>0</v>
          </cell>
        </row>
        <row r="140">
          <cell r="X140" t="str">
            <v>GA-2020-024</v>
          </cell>
          <cell r="Y140">
            <v>7462000</v>
          </cell>
          <cell r="Z140">
            <v>0</v>
          </cell>
        </row>
        <row r="141">
          <cell r="X141" t="str">
            <v>GA-2020-032</v>
          </cell>
          <cell r="Y141">
            <v>1244347</v>
          </cell>
          <cell r="Z141">
            <v>0</v>
          </cell>
        </row>
        <row r="142">
          <cell r="X142" t="str">
            <v>GA-2020-032</v>
          </cell>
          <cell r="Y142">
            <v>1500000</v>
          </cell>
          <cell r="Z142">
            <v>0</v>
          </cell>
        </row>
        <row r="143">
          <cell r="X143" t="str">
            <v>GA-2021-013</v>
          </cell>
          <cell r="Y143">
            <v>2370138</v>
          </cell>
          <cell r="Z143">
            <v>0</v>
          </cell>
        </row>
        <row r="144">
          <cell r="X144" t="str">
            <v>GA-2021-013</v>
          </cell>
          <cell r="Y144">
            <v>2600000</v>
          </cell>
          <cell r="Z144">
            <v>0</v>
          </cell>
        </row>
        <row r="145">
          <cell r="X145" t="str">
            <v>GA-2021-014</v>
          </cell>
          <cell r="Y145">
            <v>13000000</v>
          </cell>
          <cell r="Z145">
            <v>0</v>
          </cell>
        </row>
        <row r="146">
          <cell r="X146" t="str">
            <v>GA-2021-015</v>
          </cell>
          <cell r="Y146">
            <v>3600000</v>
          </cell>
          <cell r="Z146">
            <v>0</v>
          </cell>
        </row>
        <row r="147">
          <cell r="X147" t="str">
            <v>HI-2018-002</v>
          </cell>
          <cell r="Y147">
            <v>960000</v>
          </cell>
          <cell r="Z147">
            <v>0</v>
          </cell>
        </row>
        <row r="148">
          <cell r="X148" t="str">
            <v>HI-2019-004</v>
          </cell>
          <cell r="Y148">
            <v>1450000</v>
          </cell>
          <cell r="Z148">
            <v>0</v>
          </cell>
        </row>
        <row r="149">
          <cell r="X149" t="str">
            <v>HI-2019-008</v>
          </cell>
          <cell r="Y149">
            <v>2580000</v>
          </cell>
          <cell r="Z149">
            <v>0</v>
          </cell>
        </row>
        <row r="150">
          <cell r="X150" t="str">
            <v>HI-2019-008</v>
          </cell>
          <cell r="Y150">
            <v>1500000</v>
          </cell>
          <cell r="Z150">
            <v>0</v>
          </cell>
        </row>
        <row r="151">
          <cell r="X151" t="str">
            <v>HI-2021-011</v>
          </cell>
          <cell r="Y151">
            <v>939178</v>
          </cell>
          <cell r="Z151">
            <v>0</v>
          </cell>
        </row>
        <row r="152">
          <cell r="X152" t="str">
            <v>HI-2021-011</v>
          </cell>
          <cell r="Y152">
            <v>14309318</v>
          </cell>
          <cell r="Z152">
            <v>0</v>
          </cell>
        </row>
        <row r="153">
          <cell r="X153" t="str">
            <v>IA-2018-016</v>
          </cell>
          <cell r="Y153">
            <v>1450000</v>
          </cell>
          <cell r="Z153">
            <v>0</v>
          </cell>
        </row>
        <row r="154">
          <cell r="X154" t="str">
            <v>IA-2019-003</v>
          </cell>
          <cell r="Y154">
            <v>3600000</v>
          </cell>
          <cell r="Z154">
            <v>0</v>
          </cell>
        </row>
        <row r="155">
          <cell r="X155" t="str">
            <v>IA-2019-008</v>
          </cell>
          <cell r="Y155">
            <v>21956495</v>
          </cell>
          <cell r="Z155">
            <v>0</v>
          </cell>
        </row>
        <row r="156">
          <cell r="X156" t="str">
            <v>IA-2020-009</v>
          </cell>
          <cell r="Y156">
            <v>1947730</v>
          </cell>
          <cell r="Z156">
            <v>8058</v>
          </cell>
        </row>
        <row r="157">
          <cell r="X157" t="str">
            <v>IA-2021-002</v>
          </cell>
          <cell r="Y157">
            <v>1660180</v>
          </cell>
          <cell r="Z157">
            <v>0</v>
          </cell>
        </row>
        <row r="158">
          <cell r="X158" t="str">
            <v>ID-2019-005</v>
          </cell>
          <cell r="Y158">
            <v>916000</v>
          </cell>
          <cell r="Z158">
            <v>0</v>
          </cell>
        </row>
        <row r="159">
          <cell r="X159" t="str">
            <v>ID-2019-007</v>
          </cell>
          <cell r="Y159">
            <v>2521231</v>
          </cell>
          <cell r="Z159">
            <v>521231</v>
          </cell>
        </row>
        <row r="160">
          <cell r="X160" t="str">
            <v>ID-2019-022</v>
          </cell>
          <cell r="Y160">
            <v>115200</v>
          </cell>
          <cell r="Z160">
            <v>0</v>
          </cell>
        </row>
        <row r="161">
          <cell r="X161" t="str">
            <v>ID-2020-012</v>
          </cell>
          <cell r="Y161">
            <v>192000</v>
          </cell>
          <cell r="Z161">
            <v>0</v>
          </cell>
        </row>
        <row r="162">
          <cell r="X162" t="str">
            <v>ID-2020-020</v>
          </cell>
          <cell r="Y162">
            <v>64000</v>
          </cell>
          <cell r="Z162">
            <v>0</v>
          </cell>
        </row>
        <row r="163">
          <cell r="X163" t="str">
            <v>ID-2021-001</v>
          </cell>
          <cell r="Y163">
            <v>2445000</v>
          </cell>
          <cell r="Z163">
            <v>0</v>
          </cell>
        </row>
        <row r="164">
          <cell r="X164" t="str">
            <v>ID-2021-011</v>
          </cell>
          <cell r="Y164">
            <v>3000000</v>
          </cell>
          <cell r="Z164">
            <v>0</v>
          </cell>
        </row>
        <row r="165">
          <cell r="X165" t="str">
            <v>ID-2021-019</v>
          </cell>
          <cell r="Y165">
            <v>96300</v>
          </cell>
          <cell r="Z165">
            <v>0</v>
          </cell>
        </row>
        <row r="166">
          <cell r="X166" t="str">
            <v>IL-2018-002</v>
          </cell>
          <cell r="Y166">
            <v>350685</v>
          </cell>
          <cell r="Z166">
            <v>0</v>
          </cell>
        </row>
        <row r="167">
          <cell r="X167" t="str">
            <v>IL-2018-002</v>
          </cell>
          <cell r="Y167">
            <v>391000</v>
          </cell>
          <cell r="Z167">
            <v>0</v>
          </cell>
        </row>
        <row r="168">
          <cell r="X168" t="str">
            <v>IL-2018-025</v>
          </cell>
          <cell r="Y168">
            <v>3165000</v>
          </cell>
          <cell r="Z168">
            <v>0</v>
          </cell>
        </row>
        <row r="169">
          <cell r="X169" t="str">
            <v>IL-2019-007</v>
          </cell>
          <cell r="Y169">
            <v>1450000</v>
          </cell>
          <cell r="Z169">
            <v>0</v>
          </cell>
        </row>
        <row r="170">
          <cell r="X170" t="str">
            <v>IL-2019-010</v>
          </cell>
          <cell r="Y170">
            <v>4662000</v>
          </cell>
          <cell r="Z170">
            <v>0</v>
          </cell>
        </row>
        <row r="171">
          <cell r="X171" t="str">
            <v>IL-2019-014</v>
          </cell>
          <cell r="Y171">
            <v>3600000</v>
          </cell>
          <cell r="Z171">
            <v>0</v>
          </cell>
        </row>
        <row r="172">
          <cell r="X172" t="str">
            <v>IL-2020-013</v>
          </cell>
          <cell r="Y172">
            <v>2201724</v>
          </cell>
          <cell r="Z172">
            <v>0</v>
          </cell>
        </row>
        <row r="173">
          <cell r="X173" t="str">
            <v>IL-2020-015</v>
          </cell>
          <cell r="Y173">
            <v>1450000</v>
          </cell>
          <cell r="Z173">
            <v>0</v>
          </cell>
        </row>
        <row r="174">
          <cell r="X174" t="str">
            <v>IL-2020-043</v>
          </cell>
          <cell r="Y174">
            <v>2665144</v>
          </cell>
          <cell r="Z174">
            <v>2665144</v>
          </cell>
        </row>
        <row r="175">
          <cell r="X175" t="str">
            <v>IL-2021-007</v>
          </cell>
          <cell r="Y175">
            <v>850464</v>
          </cell>
          <cell r="Z175">
            <v>0</v>
          </cell>
        </row>
        <row r="176">
          <cell r="X176" t="str">
            <v>IL-2021-014</v>
          </cell>
          <cell r="Y176">
            <v>2965851</v>
          </cell>
          <cell r="Z176">
            <v>0</v>
          </cell>
        </row>
        <row r="177">
          <cell r="X177" t="str">
            <v>IL-2021-017</v>
          </cell>
          <cell r="Y177">
            <v>2320000</v>
          </cell>
          <cell r="Z177">
            <v>0</v>
          </cell>
        </row>
        <row r="178">
          <cell r="X178" t="str">
            <v>IL-2021-019</v>
          </cell>
          <cell r="Y178">
            <v>2665144</v>
          </cell>
          <cell r="Z178">
            <v>0</v>
          </cell>
        </row>
        <row r="179">
          <cell r="X179" t="str">
            <v>IL-2021-020</v>
          </cell>
          <cell r="Y179">
            <v>3600000</v>
          </cell>
          <cell r="Z179">
            <v>0</v>
          </cell>
        </row>
        <row r="180">
          <cell r="X180" t="str">
            <v>IL-2021-029</v>
          </cell>
          <cell r="Y180">
            <v>2290000</v>
          </cell>
          <cell r="Z180">
            <v>0</v>
          </cell>
        </row>
        <row r="181">
          <cell r="X181" t="str">
            <v>IL-2021-032</v>
          </cell>
          <cell r="Y181">
            <v>6052756</v>
          </cell>
          <cell r="Z181">
            <v>52756</v>
          </cell>
        </row>
        <row r="182">
          <cell r="X182" t="str">
            <v>IL-2021-053</v>
          </cell>
          <cell r="Y182">
            <v>1950000</v>
          </cell>
          <cell r="Z182">
            <v>0</v>
          </cell>
        </row>
        <row r="183">
          <cell r="X183" t="str">
            <v>IL-34-0001-</v>
          </cell>
          <cell r="Y183">
            <v>23383471</v>
          </cell>
          <cell r="Z183">
            <v>0</v>
          </cell>
        </row>
        <row r="184">
          <cell r="X184" t="str">
            <v>IN-2017-003</v>
          </cell>
          <cell r="Y184">
            <v>728000</v>
          </cell>
          <cell r="Z184">
            <v>10525</v>
          </cell>
        </row>
        <row r="185">
          <cell r="X185" t="str">
            <v>IN-2018-008</v>
          </cell>
          <cell r="Y185">
            <v>720000</v>
          </cell>
          <cell r="Z185">
            <v>0</v>
          </cell>
        </row>
        <row r="186">
          <cell r="X186" t="str">
            <v>IN-2018-011</v>
          </cell>
          <cell r="Y186">
            <v>2502028</v>
          </cell>
          <cell r="Z186">
            <v>0</v>
          </cell>
        </row>
        <row r="187">
          <cell r="X187" t="str">
            <v>IN-2019-001</v>
          </cell>
          <cell r="Y187">
            <v>1895057</v>
          </cell>
          <cell r="Z187">
            <v>0</v>
          </cell>
        </row>
        <row r="188">
          <cell r="X188" t="str">
            <v>IN-2019-001</v>
          </cell>
          <cell r="Y188">
            <v>1450000</v>
          </cell>
          <cell r="Z188">
            <v>0</v>
          </cell>
        </row>
        <row r="189">
          <cell r="X189" t="str">
            <v>IN-2019-017</v>
          </cell>
          <cell r="Y189">
            <v>485760</v>
          </cell>
          <cell r="Z189">
            <v>0</v>
          </cell>
        </row>
        <row r="190">
          <cell r="X190" t="str">
            <v>IN-2019-018</v>
          </cell>
          <cell r="Y190">
            <v>442476</v>
          </cell>
          <cell r="Z190">
            <v>0</v>
          </cell>
        </row>
        <row r="191">
          <cell r="X191" t="str">
            <v>IN-2019-018</v>
          </cell>
          <cell r="Y191">
            <v>357524</v>
          </cell>
          <cell r="Z191">
            <v>0</v>
          </cell>
        </row>
        <row r="192">
          <cell r="X192" t="str">
            <v>IN-2019-019</v>
          </cell>
          <cell r="Y192">
            <v>543165</v>
          </cell>
          <cell r="Z192">
            <v>0</v>
          </cell>
        </row>
        <row r="193">
          <cell r="X193" t="str">
            <v>IN-2019-019</v>
          </cell>
          <cell r="Y193">
            <v>4910748</v>
          </cell>
          <cell r="Z193">
            <v>0</v>
          </cell>
        </row>
        <row r="194">
          <cell r="X194" t="str">
            <v>IN-2019-031</v>
          </cell>
          <cell r="Y194">
            <v>980000</v>
          </cell>
          <cell r="Z194">
            <v>0</v>
          </cell>
        </row>
        <row r="195">
          <cell r="X195" t="str">
            <v>IN-2020-003</v>
          </cell>
          <cell r="Y195">
            <v>515242</v>
          </cell>
          <cell r="Z195">
            <v>0</v>
          </cell>
        </row>
        <row r="196">
          <cell r="X196" t="str">
            <v>IN-2020-003</v>
          </cell>
          <cell r="Y196">
            <v>284759</v>
          </cell>
          <cell r="Z196">
            <v>0</v>
          </cell>
        </row>
        <row r="197">
          <cell r="X197" t="str">
            <v>IN-2021-018</v>
          </cell>
          <cell r="Y197">
            <v>4325000</v>
          </cell>
          <cell r="Z197">
            <v>0</v>
          </cell>
        </row>
        <row r="198">
          <cell r="X198" t="str">
            <v>KS-2018-005</v>
          </cell>
          <cell r="Y198">
            <v>838571</v>
          </cell>
          <cell r="Z198">
            <v>200000</v>
          </cell>
        </row>
        <row r="199">
          <cell r="X199" t="str">
            <v>KS-2018-005</v>
          </cell>
          <cell r="Y199">
            <v>2600000</v>
          </cell>
          <cell r="Z199">
            <v>0</v>
          </cell>
        </row>
        <row r="200">
          <cell r="X200" t="str">
            <v>KS-2019-002</v>
          </cell>
          <cell r="Y200">
            <v>503120</v>
          </cell>
          <cell r="Z200">
            <v>0</v>
          </cell>
        </row>
        <row r="201">
          <cell r="X201" t="str">
            <v>KS-2019-006</v>
          </cell>
          <cell r="Y201">
            <v>2377823</v>
          </cell>
          <cell r="Z201">
            <v>87823</v>
          </cell>
        </row>
        <row r="202">
          <cell r="X202" t="str">
            <v>KS-2021-001</v>
          </cell>
          <cell r="Y202">
            <v>3756000</v>
          </cell>
          <cell r="Z202">
            <v>0</v>
          </cell>
        </row>
        <row r="203">
          <cell r="X203" t="str">
            <v>KS-2021-003</v>
          </cell>
          <cell r="Y203">
            <v>800000</v>
          </cell>
          <cell r="Z203">
            <v>0</v>
          </cell>
        </row>
        <row r="204">
          <cell r="X204" t="str">
            <v>KS-2021-009</v>
          </cell>
          <cell r="Y204">
            <v>1737825</v>
          </cell>
          <cell r="Z204">
            <v>0</v>
          </cell>
        </row>
        <row r="205">
          <cell r="X205" t="str">
            <v>KS-2021-010</v>
          </cell>
          <cell r="Y205">
            <v>4987500</v>
          </cell>
          <cell r="Z205">
            <v>0</v>
          </cell>
        </row>
        <row r="206">
          <cell r="X206" t="str">
            <v>KY-2017-003</v>
          </cell>
          <cell r="Y206">
            <v>19498054</v>
          </cell>
          <cell r="Z206">
            <v>3409</v>
          </cell>
        </row>
        <row r="207">
          <cell r="X207" t="str">
            <v>KY-2017-014</v>
          </cell>
          <cell r="Y207">
            <v>683400</v>
          </cell>
          <cell r="Z207">
            <v>0</v>
          </cell>
        </row>
        <row r="208">
          <cell r="X208" t="str">
            <v>KY-2018-003</v>
          </cell>
          <cell r="Y208">
            <v>1000000</v>
          </cell>
          <cell r="Z208">
            <v>0</v>
          </cell>
        </row>
        <row r="209">
          <cell r="X209" t="str">
            <v>KY-2018-018</v>
          </cell>
          <cell r="Y209">
            <v>677406</v>
          </cell>
          <cell r="Z209">
            <v>0</v>
          </cell>
        </row>
        <row r="210">
          <cell r="X210" t="str">
            <v>KY-2018-025</v>
          </cell>
          <cell r="Y210">
            <v>3600000</v>
          </cell>
          <cell r="Z210">
            <v>0</v>
          </cell>
        </row>
        <row r="211">
          <cell r="X211" t="str">
            <v>KY-2020-008</v>
          </cell>
          <cell r="Y211">
            <v>2290000</v>
          </cell>
          <cell r="Z211">
            <v>0</v>
          </cell>
        </row>
        <row r="212">
          <cell r="X212" t="str">
            <v>KY-2020-020</v>
          </cell>
          <cell r="Y212">
            <v>17275000</v>
          </cell>
          <cell r="Z212">
            <v>0</v>
          </cell>
        </row>
        <row r="213">
          <cell r="X213" t="str">
            <v>KY-2021-001</v>
          </cell>
          <cell r="Y213">
            <v>927629</v>
          </cell>
          <cell r="Z213">
            <v>0</v>
          </cell>
        </row>
        <row r="214">
          <cell r="X214" t="str">
            <v>KY-2021-005</v>
          </cell>
          <cell r="Y214">
            <v>2037920</v>
          </cell>
          <cell r="Z214">
            <v>0</v>
          </cell>
        </row>
        <row r="215">
          <cell r="X215" t="str">
            <v>LA-2017-001</v>
          </cell>
          <cell r="Y215">
            <v>3905377</v>
          </cell>
          <cell r="Z215">
            <v>170</v>
          </cell>
        </row>
        <row r="216">
          <cell r="X216" t="str">
            <v>LA-2019-002</v>
          </cell>
          <cell r="Y216">
            <v>2600000</v>
          </cell>
          <cell r="Z216">
            <v>0</v>
          </cell>
        </row>
        <row r="217">
          <cell r="X217" t="str">
            <v>LA-2019-003</v>
          </cell>
          <cell r="Y217">
            <v>500000</v>
          </cell>
          <cell r="Z217">
            <v>0</v>
          </cell>
        </row>
        <row r="218">
          <cell r="X218" t="str">
            <v>LA-2019-006</v>
          </cell>
          <cell r="Y218">
            <v>6392000</v>
          </cell>
          <cell r="Z218">
            <v>0</v>
          </cell>
        </row>
        <row r="219">
          <cell r="X219" t="str">
            <v>LA-2020-004</v>
          </cell>
          <cell r="Y219">
            <v>4449200</v>
          </cell>
          <cell r="Z219">
            <v>149200</v>
          </cell>
        </row>
        <row r="220">
          <cell r="X220" t="str">
            <v>LA-2020-014</v>
          </cell>
          <cell r="Y220">
            <v>7246315</v>
          </cell>
          <cell r="Z220">
            <v>0</v>
          </cell>
        </row>
        <row r="221">
          <cell r="X221" t="str">
            <v>LA-2021-014</v>
          </cell>
          <cell r="Y221">
            <v>13916000</v>
          </cell>
          <cell r="Z221">
            <v>0</v>
          </cell>
        </row>
        <row r="222">
          <cell r="X222" t="str">
            <v>LA-2021-027</v>
          </cell>
          <cell r="Y222">
            <v>1500000</v>
          </cell>
          <cell r="Z222">
            <v>0</v>
          </cell>
        </row>
        <row r="223">
          <cell r="X223" t="str">
            <v>MA-2018-015</v>
          </cell>
          <cell r="Y223">
            <v>660721</v>
          </cell>
          <cell r="Z223">
            <v>0</v>
          </cell>
        </row>
        <row r="224">
          <cell r="X224" t="str">
            <v>MA-2018-019</v>
          </cell>
          <cell r="Y224">
            <v>1916019</v>
          </cell>
          <cell r="Z224">
            <v>716020</v>
          </cell>
        </row>
        <row r="225">
          <cell r="X225" t="str">
            <v>MA-2019-021</v>
          </cell>
          <cell r="Y225">
            <v>2400000</v>
          </cell>
          <cell r="Z225">
            <v>0</v>
          </cell>
        </row>
        <row r="226">
          <cell r="X226" t="str">
            <v>MA-2020-028</v>
          </cell>
          <cell r="Y226">
            <v>4500000</v>
          </cell>
          <cell r="Z226">
            <v>0</v>
          </cell>
        </row>
        <row r="227">
          <cell r="X227" t="str">
            <v>MA-2021-008</v>
          </cell>
          <cell r="Y227">
            <v>4620000</v>
          </cell>
          <cell r="Z227">
            <v>0</v>
          </cell>
        </row>
        <row r="228">
          <cell r="X228" t="str">
            <v>MA-2021-010</v>
          </cell>
          <cell r="Y228">
            <v>1000000</v>
          </cell>
          <cell r="Z228">
            <v>0</v>
          </cell>
        </row>
        <row r="229">
          <cell r="X229" t="str">
            <v>MA-2021-016</v>
          </cell>
          <cell r="Y229">
            <v>333732</v>
          </cell>
          <cell r="Z229">
            <v>0</v>
          </cell>
        </row>
        <row r="230">
          <cell r="X230" t="str">
            <v>MA-2021-025</v>
          </cell>
          <cell r="Y230">
            <v>2038637</v>
          </cell>
          <cell r="Z230">
            <v>0</v>
          </cell>
        </row>
        <row r="231">
          <cell r="X231" t="str">
            <v>MA-2021-025</v>
          </cell>
          <cell r="Y231">
            <v>1536000</v>
          </cell>
          <cell r="Z231">
            <v>0</v>
          </cell>
        </row>
        <row r="232">
          <cell r="X232" t="str">
            <v>MA-2021-031</v>
          </cell>
          <cell r="Y232">
            <v>584179</v>
          </cell>
          <cell r="Z232">
            <v>0</v>
          </cell>
        </row>
        <row r="233">
          <cell r="X233" t="str">
            <v>MA-2021-031</v>
          </cell>
          <cell r="Y233">
            <v>722606</v>
          </cell>
          <cell r="Z233">
            <v>0</v>
          </cell>
        </row>
        <row r="234">
          <cell r="X234" t="str">
            <v>MA-2021-034</v>
          </cell>
          <cell r="Y234">
            <v>1750000</v>
          </cell>
          <cell r="Z234">
            <v>0</v>
          </cell>
        </row>
        <row r="235">
          <cell r="X235" t="str">
            <v>MA-2021-039</v>
          </cell>
          <cell r="Y235">
            <v>1488250</v>
          </cell>
          <cell r="Z235">
            <v>0</v>
          </cell>
        </row>
        <row r="236">
          <cell r="X236" t="str">
            <v>MA-2021-046</v>
          </cell>
          <cell r="Y236">
            <v>6000000</v>
          </cell>
          <cell r="Z236">
            <v>0</v>
          </cell>
        </row>
        <row r="237">
          <cell r="X237" t="str">
            <v>MD-2017-003</v>
          </cell>
          <cell r="Y237">
            <v>568575</v>
          </cell>
          <cell r="Z237">
            <v>36058</v>
          </cell>
        </row>
        <row r="238">
          <cell r="X238" t="str">
            <v>MD-2018-013</v>
          </cell>
          <cell r="Y238">
            <v>1750000</v>
          </cell>
          <cell r="Z238">
            <v>0</v>
          </cell>
        </row>
        <row r="239">
          <cell r="X239" t="str">
            <v>MD-2019-011</v>
          </cell>
          <cell r="Y239">
            <v>2600000</v>
          </cell>
          <cell r="Z239">
            <v>0</v>
          </cell>
        </row>
        <row r="240">
          <cell r="X240" t="str">
            <v>MD-2019-016</v>
          </cell>
          <cell r="Y240">
            <v>4365000</v>
          </cell>
          <cell r="Z240">
            <v>0</v>
          </cell>
        </row>
        <row r="241">
          <cell r="X241" t="str">
            <v>MD-2020-004</v>
          </cell>
          <cell r="Y241">
            <v>1500000</v>
          </cell>
          <cell r="Z241">
            <v>116856</v>
          </cell>
        </row>
        <row r="242">
          <cell r="X242" t="str">
            <v>MD-2021-020</v>
          </cell>
          <cell r="Y242">
            <v>248000</v>
          </cell>
          <cell r="Z242">
            <v>0</v>
          </cell>
        </row>
        <row r="243">
          <cell r="X243" t="str">
            <v>MD-2021-024</v>
          </cell>
          <cell r="Y243">
            <v>2200000</v>
          </cell>
          <cell r="Z243">
            <v>0</v>
          </cell>
        </row>
        <row r="244">
          <cell r="X244" t="str">
            <v>ME-2018-008</v>
          </cell>
          <cell r="Y244">
            <v>1441600</v>
          </cell>
          <cell r="Z244">
            <v>0</v>
          </cell>
        </row>
        <row r="245">
          <cell r="X245" t="str">
            <v>ME-2019-007</v>
          </cell>
          <cell r="Y245">
            <v>2201370</v>
          </cell>
          <cell r="Z245">
            <v>0</v>
          </cell>
        </row>
        <row r="246">
          <cell r="X246" t="str">
            <v>ME-2019-013</v>
          </cell>
          <cell r="Y246">
            <v>1145000</v>
          </cell>
          <cell r="Z246">
            <v>0</v>
          </cell>
        </row>
        <row r="247">
          <cell r="X247" t="str">
            <v>ME-2019-020</v>
          </cell>
          <cell r="Y247">
            <v>1145000</v>
          </cell>
          <cell r="Z247">
            <v>0</v>
          </cell>
        </row>
        <row r="248">
          <cell r="X248" t="str">
            <v>ME-2019-021</v>
          </cell>
          <cell r="Y248">
            <v>1944540</v>
          </cell>
          <cell r="Z248">
            <v>0</v>
          </cell>
        </row>
        <row r="249">
          <cell r="X249" t="str">
            <v>ME-2020-031</v>
          </cell>
          <cell r="Y249">
            <v>880000</v>
          </cell>
          <cell r="Z249">
            <v>0</v>
          </cell>
        </row>
        <row r="250">
          <cell r="X250" t="str">
            <v>ME-2020-032</v>
          </cell>
          <cell r="Y250">
            <v>1057567</v>
          </cell>
          <cell r="Z250">
            <v>0</v>
          </cell>
        </row>
        <row r="251">
          <cell r="X251" t="str">
            <v>ME-2021-002</v>
          </cell>
          <cell r="Y251">
            <v>821526</v>
          </cell>
          <cell r="Z251">
            <v>0</v>
          </cell>
        </row>
        <row r="252">
          <cell r="X252" t="str">
            <v>ME-2021-010</v>
          </cell>
          <cell r="Y252">
            <v>2890000</v>
          </cell>
          <cell r="Z252">
            <v>0</v>
          </cell>
        </row>
        <row r="253">
          <cell r="X253" t="str">
            <v>MI-2017-001</v>
          </cell>
          <cell r="Y253">
            <v>12800000</v>
          </cell>
          <cell r="Z253">
            <v>465</v>
          </cell>
        </row>
        <row r="254">
          <cell r="X254" t="str">
            <v>MI-2018-009</v>
          </cell>
          <cell r="Y254">
            <v>17487902</v>
          </cell>
          <cell r="Z254">
            <v>861</v>
          </cell>
        </row>
        <row r="255">
          <cell r="X255" t="str">
            <v>MI-2018-022</v>
          </cell>
          <cell r="Y255">
            <v>151856</v>
          </cell>
          <cell r="Z255">
            <v>0</v>
          </cell>
        </row>
        <row r="256">
          <cell r="X256" t="str">
            <v>MI-2018-022</v>
          </cell>
          <cell r="Y256">
            <v>46761</v>
          </cell>
          <cell r="Z256">
            <v>0</v>
          </cell>
        </row>
        <row r="257">
          <cell r="X257" t="str">
            <v>MI-2018-027</v>
          </cell>
          <cell r="Y257">
            <v>420000</v>
          </cell>
          <cell r="Z257">
            <v>73161</v>
          </cell>
        </row>
        <row r="258">
          <cell r="X258" t="str">
            <v>MI-2018-029</v>
          </cell>
          <cell r="Y258">
            <v>106619</v>
          </cell>
          <cell r="Z258">
            <v>0</v>
          </cell>
        </row>
        <row r="259">
          <cell r="X259" t="str">
            <v>MI-2019-008</v>
          </cell>
          <cell r="Y259">
            <v>56058</v>
          </cell>
          <cell r="Z259">
            <v>0</v>
          </cell>
        </row>
        <row r="260">
          <cell r="X260" t="str">
            <v>MI-2019-012</v>
          </cell>
          <cell r="Y260">
            <v>238761</v>
          </cell>
          <cell r="Z260">
            <v>0</v>
          </cell>
        </row>
        <row r="261">
          <cell r="X261" t="str">
            <v>MI-2019-012</v>
          </cell>
          <cell r="Y261">
            <v>2808797</v>
          </cell>
          <cell r="Z261">
            <v>0</v>
          </cell>
        </row>
        <row r="262">
          <cell r="X262" t="str">
            <v>MI-2019-021</v>
          </cell>
          <cell r="Y262">
            <v>1500000</v>
          </cell>
          <cell r="Z262">
            <v>0</v>
          </cell>
        </row>
        <row r="263">
          <cell r="X263" t="str">
            <v>MI-2019-030</v>
          </cell>
          <cell r="Y263">
            <v>790327</v>
          </cell>
          <cell r="Z263">
            <v>0</v>
          </cell>
        </row>
        <row r="264">
          <cell r="X264" t="str">
            <v>MI-2019-030</v>
          </cell>
          <cell r="Y264">
            <v>3155380</v>
          </cell>
          <cell r="Z264">
            <v>0</v>
          </cell>
        </row>
        <row r="265">
          <cell r="X265" t="str">
            <v>MI-2019-032</v>
          </cell>
          <cell r="Y265">
            <v>28578</v>
          </cell>
          <cell r="Z265">
            <v>0</v>
          </cell>
        </row>
        <row r="266">
          <cell r="X266" t="str">
            <v>MI-2019-032</v>
          </cell>
          <cell r="Y266">
            <v>256000</v>
          </cell>
          <cell r="Z266">
            <v>0</v>
          </cell>
        </row>
        <row r="267">
          <cell r="X267" t="str">
            <v>MI-2020-006</v>
          </cell>
          <cell r="Y267">
            <v>8494812</v>
          </cell>
          <cell r="Z267">
            <v>0</v>
          </cell>
        </row>
        <row r="268">
          <cell r="X268" t="str">
            <v>MI-2020-043</v>
          </cell>
          <cell r="Y268">
            <v>3955140</v>
          </cell>
          <cell r="Z268">
            <v>0</v>
          </cell>
        </row>
        <row r="269">
          <cell r="X269" t="str">
            <v>MI-2020-053</v>
          </cell>
          <cell r="Y269">
            <v>3542185</v>
          </cell>
          <cell r="Z269">
            <v>0</v>
          </cell>
        </row>
        <row r="270">
          <cell r="X270" t="str">
            <v>MI-2020-056</v>
          </cell>
          <cell r="Y270">
            <v>4300000</v>
          </cell>
          <cell r="Z270">
            <v>0</v>
          </cell>
        </row>
        <row r="271">
          <cell r="X271" t="str">
            <v>MI-2020-061</v>
          </cell>
          <cell r="Y271">
            <v>5620964</v>
          </cell>
          <cell r="Z271">
            <v>0</v>
          </cell>
        </row>
        <row r="272">
          <cell r="X272" t="str">
            <v>MI-2020-061</v>
          </cell>
          <cell r="Y272">
            <v>304750</v>
          </cell>
          <cell r="Z272">
            <v>0</v>
          </cell>
        </row>
        <row r="273">
          <cell r="X273" t="str">
            <v>MI-2021-007</v>
          </cell>
          <cell r="Y273">
            <v>13380000</v>
          </cell>
          <cell r="Z273">
            <v>0</v>
          </cell>
        </row>
        <row r="274">
          <cell r="X274" t="str">
            <v>MI-2021-008</v>
          </cell>
          <cell r="Y274">
            <v>5340000</v>
          </cell>
          <cell r="Z274">
            <v>0</v>
          </cell>
        </row>
        <row r="275">
          <cell r="X275" t="str">
            <v>MI-2021-010</v>
          </cell>
          <cell r="Y275">
            <v>280895</v>
          </cell>
          <cell r="Z275">
            <v>0</v>
          </cell>
        </row>
        <row r="276">
          <cell r="X276" t="str">
            <v>MI-2021-010</v>
          </cell>
          <cell r="Y276">
            <v>879635</v>
          </cell>
          <cell r="Z276">
            <v>0</v>
          </cell>
        </row>
        <row r="277">
          <cell r="X277" t="str">
            <v>MI-2021-028</v>
          </cell>
          <cell r="Y277">
            <v>2365600</v>
          </cell>
          <cell r="Z277">
            <v>0</v>
          </cell>
        </row>
        <row r="278">
          <cell r="X278" t="str">
            <v>MI-2021-033</v>
          </cell>
          <cell r="Y278">
            <v>13136038</v>
          </cell>
          <cell r="Z278">
            <v>0</v>
          </cell>
        </row>
        <row r="279">
          <cell r="X279" t="str">
            <v>MI-2021-034</v>
          </cell>
          <cell r="Y279">
            <v>1971211</v>
          </cell>
          <cell r="Z279">
            <v>0</v>
          </cell>
        </row>
        <row r="280">
          <cell r="X280" t="str">
            <v>MI-2021-035</v>
          </cell>
          <cell r="Y280">
            <v>1824416</v>
          </cell>
          <cell r="Z280">
            <v>0</v>
          </cell>
        </row>
        <row r="281">
          <cell r="X281" t="str">
            <v>MI-2021-037</v>
          </cell>
          <cell r="Y281">
            <v>1807000</v>
          </cell>
          <cell r="Z281">
            <v>0</v>
          </cell>
        </row>
        <row r="282">
          <cell r="X282" t="str">
            <v>MN-2017-016</v>
          </cell>
          <cell r="Y282">
            <v>10400000</v>
          </cell>
          <cell r="Z282">
            <v>1600000</v>
          </cell>
        </row>
        <row r="283">
          <cell r="X283" t="str">
            <v>MN-2017-016</v>
          </cell>
          <cell r="Y283">
            <v>103515</v>
          </cell>
          <cell r="Z283">
            <v>0</v>
          </cell>
        </row>
        <row r="284">
          <cell r="X284" t="str">
            <v>MN-2018-003</v>
          </cell>
          <cell r="Y284">
            <v>1750000</v>
          </cell>
          <cell r="Z284">
            <v>0</v>
          </cell>
        </row>
        <row r="285">
          <cell r="X285" t="str">
            <v>MN-2018-011</v>
          </cell>
          <cell r="Y285">
            <v>652800</v>
          </cell>
          <cell r="Z285">
            <v>0</v>
          </cell>
        </row>
        <row r="286">
          <cell r="X286" t="str">
            <v>MN-2018-011</v>
          </cell>
          <cell r="Y286">
            <v>1800320</v>
          </cell>
          <cell r="Z286">
            <v>0</v>
          </cell>
        </row>
        <row r="287">
          <cell r="X287" t="str">
            <v>MN-2019-009</v>
          </cell>
          <cell r="Y287">
            <v>11000000</v>
          </cell>
          <cell r="Z287">
            <v>0</v>
          </cell>
        </row>
        <row r="288">
          <cell r="X288" t="str">
            <v>MN-2020-001</v>
          </cell>
          <cell r="Y288">
            <v>2290000</v>
          </cell>
          <cell r="Z288">
            <v>0</v>
          </cell>
        </row>
        <row r="289">
          <cell r="X289" t="str">
            <v>MN-2021-003</v>
          </cell>
          <cell r="Y289">
            <v>3156746</v>
          </cell>
          <cell r="Z289">
            <v>0</v>
          </cell>
        </row>
        <row r="290">
          <cell r="X290" t="str">
            <v>MN-2021-017</v>
          </cell>
          <cell r="Y290">
            <v>4412890</v>
          </cell>
          <cell r="Z290">
            <v>0</v>
          </cell>
        </row>
        <row r="291">
          <cell r="X291" t="str">
            <v>MN-2021-029</v>
          </cell>
          <cell r="Y291">
            <v>2800000</v>
          </cell>
          <cell r="Z291">
            <v>0</v>
          </cell>
        </row>
        <row r="292">
          <cell r="X292" t="str">
            <v>MN-2021-032</v>
          </cell>
          <cell r="Y292">
            <v>2500000</v>
          </cell>
          <cell r="Z292">
            <v>0</v>
          </cell>
        </row>
        <row r="293">
          <cell r="X293" t="str">
            <v>MO-2017-006</v>
          </cell>
          <cell r="Y293">
            <v>3870960</v>
          </cell>
          <cell r="Z293">
            <v>0</v>
          </cell>
        </row>
        <row r="294">
          <cell r="X294" t="str">
            <v>MO-2017-024</v>
          </cell>
          <cell r="Y294">
            <v>8986350</v>
          </cell>
          <cell r="Z294">
            <v>0</v>
          </cell>
        </row>
        <row r="295">
          <cell r="X295" t="str">
            <v>MO-2017-025</v>
          </cell>
          <cell r="Y295">
            <v>1129924</v>
          </cell>
          <cell r="Z295">
            <v>0</v>
          </cell>
        </row>
        <row r="296">
          <cell r="X296" t="str">
            <v>MO-2017-041</v>
          </cell>
          <cell r="Y296">
            <v>1712300</v>
          </cell>
          <cell r="Z296">
            <v>0</v>
          </cell>
        </row>
        <row r="297">
          <cell r="X297" t="str">
            <v>MO-2018-009</v>
          </cell>
          <cell r="Y297">
            <v>3600000</v>
          </cell>
          <cell r="Z297">
            <v>0</v>
          </cell>
        </row>
        <row r="298">
          <cell r="X298" t="str">
            <v>MO-2019-001</v>
          </cell>
          <cell r="Y298">
            <v>5630565</v>
          </cell>
          <cell r="Z298">
            <v>0</v>
          </cell>
        </row>
        <row r="299">
          <cell r="X299" t="str">
            <v>MO-2019-021</v>
          </cell>
          <cell r="Y299">
            <v>5330000</v>
          </cell>
          <cell r="Z299">
            <v>0</v>
          </cell>
        </row>
        <row r="300">
          <cell r="X300" t="str">
            <v>MO-2019-025</v>
          </cell>
          <cell r="Y300">
            <v>547654</v>
          </cell>
          <cell r="Z300">
            <v>0</v>
          </cell>
        </row>
        <row r="301">
          <cell r="X301" t="str">
            <v>MO-2019-025</v>
          </cell>
          <cell r="Y301">
            <v>4725000</v>
          </cell>
          <cell r="Z301">
            <v>0</v>
          </cell>
        </row>
        <row r="302">
          <cell r="X302" t="str">
            <v>MO-2020-001</v>
          </cell>
          <cell r="Y302">
            <v>1496329</v>
          </cell>
          <cell r="Z302">
            <v>0</v>
          </cell>
        </row>
        <row r="303">
          <cell r="X303" t="str">
            <v>MO-2021-021</v>
          </cell>
          <cell r="Y303">
            <v>7980000</v>
          </cell>
          <cell r="Z303">
            <v>0</v>
          </cell>
        </row>
        <row r="304">
          <cell r="X304" t="str">
            <v>MO-2021-030</v>
          </cell>
          <cell r="Y304">
            <v>1920000</v>
          </cell>
          <cell r="Z304">
            <v>0</v>
          </cell>
        </row>
        <row r="305">
          <cell r="X305" t="str">
            <v>MP-2019-001</v>
          </cell>
          <cell r="Y305">
            <v>6387346</v>
          </cell>
          <cell r="Z305">
            <v>0</v>
          </cell>
        </row>
        <row r="306">
          <cell r="X306" t="str">
            <v>MS-2019-001</v>
          </cell>
          <cell r="Y306">
            <v>1500000</v>
          </cell>
          <cell r="Z306">
            <v>0</v>
          </cell>
        </row>
        <row r="307">
          <cell r="X307" t="str">
            <v>MS-2019-003</v>
          </cell>
          <cell r="Y307">
            <v>857700</v>
          </cell>
          <cell r="Z307">
            <v>0</v>
          </cell>
        </row>
        <row r="308">
          <cell r="X308" t="str">
            <v>MS-2019-006</v>
          </cell>
          <cell r="Y308">
            <v>7951155</v>
          </cell>
          <cell r="Z308">
            <v>0</v>
          </cell>
        </row>
        <row r="309">
          <cell r="X309" t="str">
            <v>MS-2020-007</v>
          </cell>
          <cell r="Y309">
            <v>4739383</v>
          </cell>
          <cell r="Z309">
            <v>37500</v>
          </cell>
        </row>
        <row r="310">
          <cell r="X310" t="str">
            <v>MS-2020-007</v>
          </cell>
          <cell r="Y310">
            <v>5680000</v>
          </cell>
          <cell r="Z310">
            <v>0</v>
          </cell>
        </row>
        <row r="311">
          <cell r="X311" t="str">
            <v>MS-2021-001</v>
          </cell>
          <cell r="Y311">
            <v>5500000</v>
          </cell>
          <cell r="Z311">
            <v>0</v>
          </cell>
        </row>
        <row r="312">
          <cell r="X312" t="str">
            <v>MS-2021-014</v>
          </cell>
          <cell r="Y312">
            <v>744000</v>
          </cell>
          <cell r="Z312">
            <v>0</v>
          </cell>
        </row>
        <row r="313">
          <cell r="X313" t="str">
            <v>MT-2019-008</v>
          </cell>
          <cell r="Y313">
            <v>734097</v>
          </cell>
          <cell r="Z313">
            <v>0</v>
          </cell>
        </row>
        <row r="314">
          <cell r="X314" t="str">
            <v>MT-2019-008</v>
          </cell>
          <cell r="Y314">
            <v>500000</v>
          </cell>
          <cell r="Z314">
            <v>0</v>
          </cell>
        </row>
        <row r="315">
          <cell r="X315" t="str">
            <v>MT-2019-008</v>
          </cell>
          <cell r="Y315">
            <v>2726888</v>
          </cell>
          <cell r="Z315">
            <v>0</v>
          </cell>
        </row>
        <row r="316">
          <cell r="X316" t="str">
            <v>MT-2019-016</v>
          </cell>
          <cell r="Y316">
            <v>681450</v>
          </cell>
          <cell r="Z316">
            <v>0</v>
          </cell>
        </row>
        <row r="317">
          <cell r="X317" t="str">
            <v>MT-2020-007</v>
          </cell>
          <cell r="Y317">
            <v>1370877</v>
          </cell>
          <cell r="Z317">
            <v>10877</v>
          </cell>
        </row>
        <row r="318">
          <cell r="X318" t="str">
            <v>MT-2020-021</v>
          </cell>
          <cell r="Y318">
            <v>83011</v>
          </cell>
          <cell r="Z318">
            <v>0</v>
          </cell>
        </row>
        <row r="319">
          <cell r="X319" t="str">
            <v>MT-2020-021</v>
          </cell>
          <cell r="Y319">
            <v>510088</v>
          </cell>
          <cell r="Z319">
            <v>0</v>
          </cell>
        </row>
        <row r="320">
          <cell r="X320" t="str">
            <v>MT-2020-033</v>
          </cell>
          <cell r="Y320">
            <v>2765664</v>
          </cell>
          <cell r="Z320">
            <v>0</v>
          </cell>
        </row>
        <row r="321">
          <cell r="X321" t="str">
            <v>MT-2021-013</v>
          </cell>
          <cell r="Y321">
            <v>840000</v>
          </cell>
          <cell r="Z321">
            <v>0</v>
          </cell>
        </row>
        <row r="322">
          <cell r="X322" t="str">
            <v>MT-2021-021</v>
          </cell>
          <cell r="Y322">
            <v>1500000</v>
          </cell>
          <cell r="Z322">
            <v>0</v>
          </cell>
        </row>
        <row r="323">
          <cell r="X323" t="str">
            <v>MT-2021-023</v>
          </cell>
          <cell r="Y323">
            <v>213400</v>
          </cell>
          <cell r="Z323">
            <v>0</v>
          </cell>
        </row>
        <row r="324">
          <cell r="X324" t="str">
            <v>MT-2021-026</v>
          </cell>
          <cell r="Y324">
            <v>580000</v>
          </cell>
          <cell r="Z324">
            <v>0</v>
          </cell>
        </row>
        <row r="325">
          <cell r="X325" t="str">
            <v>MT-2022-002</v>
          </cell>
          <cell r="Y325">
            <v>3649000</v>
          </cell>
          <cell r="Z325">
            <v>0</v>
          </cell>
        </row>
        <row r="326">
          <cell r="X326" t="str">
            <v>NC-2018-042</v>
          </cell>
          <cell r="Y326">
            <v>3600000</v>
          </cell>
          <cell r="Z326">
            <v>0</v>
          </cell>
        </row>
        <row r="327">
          <cell r="X327" t="str">
            <v>NC-2018-053</v>
          </cell>
          <cell r="Y327">
            <v>633333</v>
          </cell>
          <cell r="Z327">
            <v>0</v>
          </cell>
        </row>
        <row r="328">
          <cell r="X328" t="str">
            <v>NC-2019-015</v>
          </cell>
          <cell r="Y328">
            <v>1382000</v>
          </cell>
          <cell r="Z328">
            <v>0</v>
          </cell>
        </row>
        <row r="329">
          <cell r="X329" t="str">
            <v>NC-2019-016</v>
          </cell>
          <cell r="Y329">
            <v>1900000</v>
          </cell>
          <cell r="Z329">
            <v>0</v>
          </cell>
        </row>
        <row r="330">
          <cell r="X330" t="str">
            <v>NC-2019-039</v>
          </cell>
          <cell r="Y330">
            <v>5932800</v>
          </cell>
          <cell r="Z330">
            <v>0</v>
          </cell>
        </row>
        <row r="331">
          <cell r="X331" t="str">
            <v>NC-2019-058</v>
          </cell>
          <cell r="Y331">
            <v>84168</v>
          </cell>
          <cell r="Z331">
            <v>0</v>
          </cell>
        </row>
        <row r="332">
          <cell r="X332" t="str">
            <v>NC-2019-058</v>
          </cell>
          <cell r="Y332">
            <v>2125000</v>
          </cell>
          <cell r="Z332">
            <v>0</v>
          </cell>
        </row>
        <row r="333">
          <cell r="X333" t="str">
            <v>NC-2020-006</v>
          </cell>
          <cell r="Y333">
            <v>4500000</v>
          </cell>
          <cell r="Z333">
            <v>0</v>
          </cell>
        </row>
        <row r="334">
          <cell r="X334" t="str">
            <v>NC-2020-012</v>
          </cell>
          <cell r="Y334">
            <v>6768000</v>
          </cell>
          <cell r="Z334">
            <v>0</v>
          </cell>
        </row>
        <row r="335">
          <cell r="X335" t="str">
            <v>NC-2020-053</v>
          </cell>
          <cell r="Y335">
            <v>590025</v>
          </cell>
          <cell r="Z335">
            <v>0</v>
          </cell>
        </row>
        <row r="336">
          <cell r="X336" t="str">
            <v>NC-2020-053</v>
          </cell>
          <cell r="Y336">
            <v>943000</v>
          </cell>
          <cell r="Z336">
            <v>0</v>
          </cell>
        </row>
        <row r="337">
          <cell r="X337" t="str">
            <v>NC-2021-006</v>
          </cell>
          <cell r="Y337">
            <v>4059137</v>
          </cell>
          <cell r="Z337">
            <v>335425</v>
          </cell>
        </row>
        <row r="338">
          <cell r="X338" t="str">
            <v>NC-2021-023</v>
          </cell>
          <cell r="Y338">
            <v>1734000</v>
          </cell>
          <cell r="Z338">
            <v>0</v>
          </cell>
        </row>
        <row r="339">
          <cell r="X339" t="str">
            <v>NC-2021-040</v>
          </cell>
          <cell r="Y339">
            <v>1427560</v>
          </cell>
          <cell r="Z339">
            <v>0</v>
          </cell>
        </row>
        <row r="340">
          <cell r="X340" t="str">
            <v>NC-2021-040</v>
          </cell>
          <cell r="Y340">
            <v>1650000</v>
          </cell>
          <cell r="Z340">
            <v>0</v>
          </cell>
        </row>
        <row r="341">
          <cell r="X341" t="str">
            <v>NC-2021-044</v>
          </cell>
          <cell r="Y341">
            <v>5600000</v>
          </cell>
          <cell r="Z341">
            <v>0</v>
          </cell>
        </row>
        <row r="342">
          <cell r="X342" t="str">
            <v>NC-2021-051</v>
          </cell>
          <cell r="Y342">
            <v>480000</v>
          </cell>
          <cell r="Z342">
            <v>0</v>
          </cell>
        </row>
        <row r="343">
          <cell r="X343" t="str">
            <v>NC-2022-004</v>
          </cell>
          <cell r="Y343">
            <v>3072299</v>
          </cell>
          <cell r="Z343">
            <v>0</v>
          </cell>
        </row>
        <row r="344">
          <cell r="X344" t="str">
            <v>ND-2017-004</v>
          </cell>
          <cell r="Y344">
            <v>2156388</v>
          </cell>
          <cell r="Z344">
            <v>820</v>
          </cell>
        </row>
        <row r="345">
          <cell r="X345" t="str">
            <v>ND-2017-004</v>
          </cell>
          <cell r="Y345">
            <v>844000</v>
          </cell>
          <cell r="Z345">
            <v>0</v>
          </cell>
        </row>
        <row r="346">
          <cell r="X346" t="str">
            <v>ND-2019-002</v>
          </cell>
          <cell r="Y346">
            <v>3600000</v>
          </cell>
          <cell r="Z346">
            <v>0</v>
          </cell>
        </row>
        <row r="347">
          <cell r="X347" t="str">
            <v>ND-2019-004</v>
          </cell>
          <cell r="Y347">
            <v>96000</v>
          </cell>
          <cell r="Z347">
            <v>0</v>
          </cell>
        </row>
        <row r="348">
          <cell r="X348" t="str">
            <v>ND-2019-011</v>
          </cell>
          <cell r="Y348">
            <v>3772000</v>
          </cell>
          <cell r="Z348">
            <v>0</v>
          </cell>
        </row>
        <row r="349">
          <cell r="X349" t="str">
            <v>ND-2021-005</v>
          </cell>
          <cell r="Y349">
            <v>5237088</v>
          </cell>
          <cell r="Z349">
            <v>0</v>
          </cell>
        </row>
        <row r="350">
          <cell r="X350" t="str">
            <v>NE-2018-003</v>
          </cell>
          <cell r="Y350">
            <v>793001</v>
          </cell>
          <cell r="Z350">
            <v>0</v>
          </cell>
        </row>
        <row r="351">
          <cell r="X351" t="str">
            <v>NE-2018-003</v>
          </cell>
          <cell r="Y351">
            <v>2424238</v>
          </cell>
          <cell r="Z351">
            <v>0</v>
          </cell>
        </row>
        <row r="352">
          <cell r="X352" t="str">
            <v>NE-2018-008</v>
          </cell>
          <cell r="Y352">
            <v>307098</v>
          </cell>
          <cell r="Z352">
            <v>0</v>
          </cell>
        </row>
        <row r="353">
          <cell r="X353" t="str">
            <v>NE-2018-008</v>
          </cell>
          <cell r="Y353">
            <v>1450000</v>
          </cell>
          <cell r="Z353">
            <v>0</v>
          </cell>
        </row>
        <row r="354">
          <cell r="X354" t="str">
            <v>NE-2019-005</v>
          </cell>
          <cell r="Y354">
            <v>4870255</v>
          </cell>
          <cell r="Z354">
            <v>0</v>
          </cell>
        </row>
        <row r="355">
          <cell r="X355" t="str">
            <v>NE-2019-005</v>
          </cell>
          <cell r="Y355">
            <v>1189125</v>
          </cell>
          <cell r="Z355">
            <v>0</v>
          </cell>
        </row>
        <row r="356">
          <cell r="X356" t="str">
            <v>NE-2020-005</v>
          </cell>
          <cell r="Y356">
            <v>4709375</v>
          </cell>
          <cell r="Z356">
            <v>0</v>
          </cell>
        </row>
        <row r="357">
          <cell r="X357" t="str">
            <v>NE-2020-020</v>
          </cell>
          <cell r="Y357">
            <v>6685000</v>
          </cell>
          <cell r="Z357">
            <v>0</v>
          </cell>
        </row>
        <row r="358">
          <cell r="X358" t="str">
            <v>NE-2021-004</v>
          </cell>
          <cell r="Y358">
            <v>2369500</v>
          </cell>
          <cell r="Z358">
            <v>0</v>
          </cell>
        </row>
        <row r="359">
          <cell r="X359" t="str">
            <v>NE-2021-014</v>
          </cell>
          <cell r="Y359">
            <v>1426162</v>
          </cell>
          <cell r="Z359">
            <v>0</v>
          </cell>
        </row>
        <row r="360">
          <cell r="X360" t="str">
            <v>NE-2021-014</v>
          </cell>
          <cell r="Y360">
            <v>2600000</v>
          </cell>
          <cell r="Z360">
            <v>0</v>
          </cell>
        </row>
        <row r="361">
          <cell r="X361" t="str">
            <v>NH-2017-002</v>
          </cell>
          <cell r="Y361">
            <v>382500</v>
          </cell>
          <cell r="Z361">
            <v>0</v>
          </cell>
        </row>
        <row r="362">
          <cell r="X362" t="str">
            <v>NH-2019-001</v>
          </cell>
          <cell r="Y362">
            <v>1138411</v>
          </cell>
          <cell r="Z362">
            <v>58411</v>
          </cell>
        </row>
        <row r="363">
          <cell r="X363" t="str">
            <v>NH-2019-003</v>
          </cell>
          <cell r="Y363">
            <v>59168</v>
          </cell>
          <cell r="Z363">
            <v>5914</v>
          </cell>
        </row>
        <row r="364">
          <cell r="X364" t="str">
            <v>NH-2019-003</v>
          </cell>
          <cell r="Y364">
            <v>1105000</v>
          </cell>
          <cell r="Z364">
            <v>0</v>
          </cell>
        </row>
        <row r="365">
          <cell r="X365" t="str">
            <v>NH-2019-009</v>
          </cell>
          <cell r="Y365">
            <v>934723</v>
          </cell>
          <cell r="Z365">
            <v>1947</v>
          </cell>
        </row>
        <row r="366">
          <cell r="X366" t="str">
            <v>NH-2020-002</v>
          </cell>
          <cell r="Y366">
            <v>1520000</v>
          </cell>
          <cell r="Z366">
            <v>0</v>
          </cell>
        </row>
        <row r="367">
          <cell r="X367" t="str">
            <v>NH-2020-018</v>
          </cell>
          <cell r="Y367">
            <v>368725</v>
          </cell>
          <cell r="Z367">
            <v>12679</v>
          </cell>
        </row>
        <row r="368">
          <cell r="X368" t="str">
            <v>NH-2021-003</v>
          </cell>
          <cell r="Y368">
            <v>707057</v>
          </cell>
          <cell r="Z368">
            <v>0</v>
          </cell>
        </row>
        <row r="369">
          <cell r="X369" t="str">
            <v>NJ-2019-006</v>
          </cell>
          <cell r="Y369">
            <v>500000</v>
          </cell>
          <cell r="Z369">
            <v>0</v>
          </cell>
        </row>
        <row r="370">
          <cell r="X370" t="str">
            <v>NJ-2019-016</v>
          </cell>
          <cell r="Y370">
            <v>2656452</v>
          </cell>
          <cell r="Z370">
            <v>0</v>
          </cell>
        </row>
        <row r="371">
          <cell r="X371" t="str">
            <v>NJ-2020-014</v>
          </cell>
          <cell r="Y371">
            <v>1500000</v>
          </cell>
          <cell r="Z371">
            <v>0</v>
          </cell>
        </row>
        <row r="372">
          <cell r="X372" t="str">
            <v>NJ-2020-016</v>
          </cell>
          <cell r="Y372">
            <v>7000000</v>
          </cell>
          <cell r="Z372">
            <v>0</v>
          </cell>
        </row>
        <row r="373">
          <cell r="X373" t="str">
            <v>NJ-2020-018</v>
          </cell>
          <cell r="Y373">
            <v>2600000</v>
          </cell>
          <cell r="Z373">
            <v>0</v>
          </cell>
        </row>
        <row r="374">
          <cell r="X374" t="str">
            <v>NJ-2021-006</v>
          </cell>
          <cell r="Y374">
            <v>17275000</v>
          </cell>
          <cell r="Z374">
            <v>0</v>
          </cell>
        </row>
        <row r="375">
          <cell r="X375" t="str">
            <v>NJ-2021-015</v>
          </cell>
          <cell r="Y375">
            <v>1200000</v>
          </cell>
          <cell r="Z375">
            <v>0</v>
          </cell>
        </row>
        <row r="376">
          <cell r="X376" t="str">
            <v>NJ-2021-017</v>
          </cell>
          <cell r="Y376">
            <v>14672995</v>
          </cell>
          <cell r="Z376">
            <v>0</v>
          </cell>
        </row>
        <row r="377">
          <cell r="X377" t="str">
            <v>NJ-2021-018</v>
          </cell>
          <cell r="Y377">
            <v>7074310</v>
          </cell>
          <cell r="Z377">
            <v>0</v>
          </cell>
        </row>
        <row r="378">
          <cell r="X378" t="str">
            <v>NM-2019-005</v>
          </cell>
          <cell r="Y378">
            <v>590222</v>
          </cell>
          <cell r="Z378">
            <v>0</v>
          </cell>
        </row>
        <row r="379">
          <cell r="X379" t="str">
            <v>NM-2019-005</v>
          </cell>
          <cell r="Y379">
            <v>1450000</v>
          </cell>
          <cell r="Z379">
            <v>0</v>
          </cell>
        </row>
        <row r="380">
          <cell r="X380" t="str">
            <v>NM-2019-014</v>
          </cell>
          <cell r="Y380">
            <v>1485000</v>
          </cell>
          <cell r="Z380">
            <v>0</v>
          </cell>
        </row>
        <row r="381">
          <cell r="X381" t="str">
            <v>NM-2019-015</v>
          </cell>
          <cell r="Y381">
            <v>3600000</v>
          </cell>
          <cell r="Z381">
            <v>0</v>
          </cell>
        </row>
        <row r="382">
          <cell r="X382" t="str">
            <v>NM-2020-036</v>
          </cell>
          <cell r="Y382">
            <v>11000000</v>
          </cell>
          <cell r="Z382">
            <v>0</v>
          </cell>
        </row>
        <row r="383">
          <cell r="X383" t="str">
            <v>NM-2021-002</v>
          </cell>
          <cell r="Y383">
            <v>2920000</v>
          </cell>
          <cell r="Z383">
            <v>0</v>
          </cell>
        </row>
        <row r="384">
          <cell r="X384" t="str">
            <v>NM-2021-006</v>
          </cell>
          <cell r="Y384">
            <v>582664</v>
          </cell>
          <cell r="Z384">
            <v>0</v>
          </cell>
        </row>
        <row r="385">
          <cell r="X385" t="str">
            <v>NM-2021-012</v>
          </cell>
          <cell r="Y385">
            <v>5251090</v>
          </cell>
          <cell r="Z385">
            <v>0</v>
          </cell>
        </row>
        <row r="386">
          <cell r="X386" t="str">
            <v>NM-2021-020</v>
          </cell>
          <cell r="Y386">
            <v>2786875</v>
          </cell>
          <cell r="Z386">
            <v>0</v>
          </cell>
        </row>
        <row r="387">
          <cell r="X387" t="str">
            <v>NV-2018-010</v>
          </cell>
          <cell r="Y387">
            <v>447480</v>
          </cell>
          <cell r="Z387">
            <v>0</v>
          </cell>
        </row>
        <row r="388">
          <cell r="X388" t="str">
            <v>NV-2019-004</v>
          </cell>
          <cell r="Y388">
            <v>4588766</v>
          </cell>
          <cell r="Z388">
            <v>0</v>
          </cell>
        </row>
        <row r="389">
          <cell r="X389" t="str">
            <v>NV-2019-011</v>
          </cell>
          <cell r="Y389">
            <v>850000</v>
          </cell>
          <cell r="Z389">
            <v>0</v>
          </cell>
        </row>
        <row r="390">
          <cell r="X390" t="str">
            <v>NV-2020-009</v>
          </cell>
          <cell r="Y390">
            <v>7475000</v>
          </cell>
          <cell r="Z390">
            <v>0</v>
          </cell>
        </row>
        <row r="391">
          <cell r="X391" t="str">
            <v>NV-2020-012</v>
          </cell>
          <cell r="Y391">
            <v>2125000</v>
          </cell>
          <cell r="Z391">
            <v>0</v>
          </cell>
        </row>
        <row r="392">
          <cell r="X392" t="str">
            <v>NV-2020-013</v>
          </cell>
          <cell r="Y392">
            <v>59525</v>
          </cell>
          <cell r="Z392">
            <v>0</v>
          </cell>
        </row>
        <row r="393">
          <cell r="X393" t="str">
            <v>NV-2021-006</v>
          </cell>
          <cell r="Y393">
            <v>1500000</v>
          </cell>
          <cell r="Z393">
            <v>0</v>
          </cell>
        </row>
        <row r="394">
          <cell r="X394" t="str">
            <v>NV-2021-019</v>
          </cell>
          <cell r="Y394">
            <v>455000</v>
          </cell>
          <cell r="Z394">
            <v>0</v>
          </cell>
        </row>
        <row r="395">
          <cell r="X395" t="str">
            <v>NV-2021-022</v>
          </cell>
          <cell r="Y395">
            <v>4080000</v>
          </cell>
          <cell r="Z395">
            <v>0</v>
          </cell>
        </row>
        <row r="396">
          <cell r="X396" t="str">
            <v>NV-2021-027</v>
          </cell>
          <cell r="Y396">
            <v>3853200</v>
          </cell>
          <cell r="Z396">
            <v>0</v>
          </cell>
        </row>
        <row r="397">
          <cell r="X397" t="str">
            <v>NV-2021-028</v>
          </cell>
          <cell r="Y397">
            <v>188760</v>
          </cell>
          <cell r="Z397">
            <v>0</v>
          </cell>
        </row>
        <row r="398">
          <cell r="X398" t="str">
            <v>NV-2021-029</v>
          </cell>
          <cell r="Y398">
            <v>1500000</v>
          </cell>
          <cell r="Z398">
            <v>0</v>
          </cell>
        </row>
        <row r="399">
          <cell r="X399" t="str">
            <v>NY-2018-014</v>
          </cell>
          <cell r="Y399">
            <v>1000000</v>
          </cell>
          <cell r="Z399">
            <v>0</v>
          </cell>
        </row>
        <row r="400">
          <cell r="X400" t="str">
            <v>NY-2019-002</v>
          </cell>
          <cell r="Y400">
            <v>2040000</v>
          </cell>
          <cell r="Z400">
            <v>0</v>
          </cell>
        </row>
        <row r="401">
          <cell r="X401" t="str">
            <v>NY-2019-004</v>
          </cell>
          <cell r="Y401">
            <v>3600000</v>
          </cell>
          <cell r="Z401">
            <v>0</v>
          </cell>
        </row>
        <row r="402">
          <cell r="X402" t="str">
            <v>NY-2019-007</v>
          </cell>
          <cell r="Y402">
            <v>767500</v>
          </cell>
          <cell r="Z402">
            <v>0</v>
          </cell>
        </row>
        <row r="403">
          <cell r="X403" t="str">
            <v>NY-2019-026</v>
          </cell>
          <cell r="Y403">
            <v>11000000</v>
          </cell>
          <cell r="Z403">
            <v>0</v>
          </cell>
        </row>
        <row r="404">
          <cell r="X404" t="str">
            <v>NY-2019-041</v>
          </cell>
          <cell r="Y404">
            <v>2290000</v>
          </cell>
          <cell r="Z404">
            <v>0</v>
          </cell>
        </row>
        <row r="405">
          <cell r="X405" t="str">
            <v>NY-2019-045</v>
          </cell>
          <cell r="Y405">
            <v>4273771</v>
          </cell>
          <cell r="Z405">
            <v>0</v>
          </cell>
        </row>
        <row r="406">
          <cell r="X406" t="str">
            <v>NY-2019-063</v>
          </cell>
          <cell r="Y406">
            <v>59500</v>
          </cell>
          <cell r="Z406">
            <v>0</v>
          </cell>
        </row>
        <row r="407">
          <cell r="X407" t="str">
            <v>NY-2019-064</v>
          </cell>
          <cell r="Y407">
            <v>2000000</v>
          </cell>
          <cell r="Z407">
            <v>0</v>
          </cell>
        </row>
        <row r="408">
          <cell r="X408" t="str">
            <v>NY-2020-003</v>
          </cell>
          <cell r="Y408">
            <v>5000000</v>
          </cell>
          <cell r="Z408">
            <v>0</v>
          </cell>
        </row>
        <row r="409">
          <cell r="X409" t="str">
            <v>NY-2020-033</v>
          </cell>
          <cell r="Y409">
            <v>2000000</v>
          </cell>
          <cell r="Z409">
            <v>0</v>
          </cell>
        </row>
        <row r="410">
          <cell r="X410" t="str">
            <v>NY-2020-065</v>
          </cell>
          <cell r="Y410">
            <v>1501444</v>
          </cell>
          <cell r="Z410">
            <v>0</v>
          </cell>
        </row>
        <row r="411">
          <cell r="X411" t="str">
            <v>NY-2021-063</v>
          </cell>
          <cell r="Y411">
            <v>2500000</v>
          </cell>
          <cell r="Z411">
            <v>0</v>
          </cell>
        </row>
        <row r="412">
          <cell r="X412" t="str">
            <v>OH-2017-001</v>
          </cell>
          <cell r="Y412">
            <v>6691634</v>
          </cell>
          <cell r="Z412">
            <v>0</v>
          </cell>
        </row>
        <row r="413">
          <cell r="X413" t="str">
            <v>OH-2018-007</v>
          </cell>
          <cell r="Y413">
            <v>1850000</v>
          </cell>
          <cell r="Z413">
            <v>100000</v>
          </cell>
        </row>
        <row r="414">
          <cell r="X414" t="str">
            <v>OH-2018-020</v>
          </cell>
          <cell r="Y414">
            <v>4047373</v>
          </cell>
          <cell r="Z414">
            <v>0</v>
          </cell>
        </row>
        <row r="415">
          <cell r="X415" t="str">
            <v>OH-2018-020</v>
          </cell>
          <cell r="Y415">
            <v>2325000</v>
          </cell>
          <cell r="Z415">
            <v>0</v>
          </cell>
        </row>
        <row r="416">
          <cell r="X416" t="str">
            <v>OH-2019-006</v>
          </cell>
          <cell r="Y416">
            <v>2668750</v>
          </cell>
          <cell r="Z416">
            <v>0</v>
          </cell>
        </row>
        <row r="417">
          <cell r="X417" t="str">
            <v>OH-2019-013</v>
          </cell>
          <cell r="Y417">
            <v>8696592</v>
          </cell>
          <cell r="Z417">
            <v>0</v>
          </cell>
        </row>
        <row r="418">
          <cell r="X418" t="str">
            <v>OH-2019-018</v>
          </cell>
          <cell r="Y418">
            <v>2668750</v>
          </cell>
          <cell r="Z418">
            <v>0</v>
          </cell>
        </row>
        <row r="419">
          <cell r="X419" t="str">
            <v>OH-2019-019</v>
          </cell>
          <cell r="Y419">
            <v>180000</v>
          </cell>
          <cell r="Z419">
            <v>0</v>
          </cell>
        </row>
        <row r="420">
          <cell r="X420" t="str">
            <v>OH-2019-034</v>
          </cell>
          <cell r="Y420">
            <v>2834080</v>
          </cell>
          <cell r="Z420">
            <v>0</v>
          </cell>
        </row>
        <row r="421">
          <cell r="X421" t="str">
            <v>OH-2020-033</v>
          </cell>
          <cell r="Y421">
            <v>600104</v>
          </cell>
          <cell r="Z421">
            <v>0</v>
          </cell>
        </row>
        <row r="422">
          <cell r="X422" t="str">
            <v>OH-2020-049</v>
          </cell>
          <cell r="Y422">
            <v>350218</v>
          </cell>
          <cell r="Z422">
            <v>0</v>
          </cell>
        </row>
        <row r="423">
          <cell r="X423" t="str">
            <v>OH-2020-049</v>
          </cell>
          <cell r="Y423">
            <v>2290000</v>
          </cell>
          <cell r="Z423">
            <v>0</v>
          </cell>
        </row>
        <row r="424">
          <cell r="X424" t="str">
            <v>OH-2020-049</v>
          </cell>
          <cell r="Y424">
            <v>4300000</v>
          </cell>
          <cell r="Z424">
            <v>0</v>
          </cell>
        </row>
        <row r="425">
          <cell r="X425" t="str">
            <v>OH-2021-002</v>
          </cell>
          <cell r="Y425">
            <v>2132000</v>
          </cell>
          <cell r="Z425">
            <v>0</v>
          </cell>
        </row>
        <row r="426">
          <cell r="X426" t="str">
            <v>OH-2021-002</v>
          </cell>
          <cell r="Y426">
            <v>2600000</v>
          </cell>
          <cell r="Z426">
            <v>0</v>
          </cell>
        </row>
        <row r="427">
          <cell r="X427" t="str">
            <v>OH-2021-017</v>
          </cell>
          <cell r="Y427">
            <v>446742</v>
          </cell>
          <cell r="Z427">
            <v>0</v>
          </cell>
        </row>
        <row r="428">
          <cell r="X428" t="str">
            <v>OH-2021-027</v>
          </cell>
          <cell r="Y428">
            <v>322395</v>
          </cell>
          <cell r="Z428">
            <v>0</v>
          </cell>
        </row>
        <row r="429">
          <cell r="X429" t="str">
            <v>OH-2021-027</v>
          </cell>
          <cell r="Y429">
            <v>1900000</v>
          </cell>
          <cell r="Z429">
            <v>0</v>
          </cell>
        </row>
        <row r="430">
          <cell r="X430" t="str">
            <v>OH-2021-045</v>
          </cell>
          <cell r="Y430">
            <v>1206665</v>
          </cell>
          <cell r="Z430">
            <v>0</v>
          </cell>
        </row>
        <row r="431">
          <cell r="X431" t="str">
            <v>OH-2021-045</v>
          </cell>
          <cell r="Y431">
            <v>4324608</v>
          </cell>
          <cell r="Z431">
            <v>0</v>
          </cell>
        </row>
        <row r="432">
          <cell r="X432" t="str">
            <v>OH-2021-060</v>
          </cell>
          <cell r="Y432">
            <v>347454</v>
          </cell>
          <cell r="Z432">
            <v>0</v>
          </cell>
        </row>
        <row r="433">
          <cell r="X433" t="str">
            <v>OH-2021-060</v>
          </cell>
          <cell r="Y433">
            <v>4668750</v>
          </cell>
          <cell r="Z433">
            <v>0</v>
          </cell>
        </row>
        <row r="434">
          <cell r="X434" t="str">
            <v>OK-2017-013</v>
          </cell>
          <cell r="Y434">
            <v>1932000</v>
          </cell>
          <cell r="Z434">
            <v>0</v>
          </cell>
        </row>
        <row r="435">
          <cell r="X435" t="str">
            <v>OK-2018-018</v>
          </cell>
          <cell r="Y435">
            <v>4202870</v>
          </cell>
          <cell r="Z435">
            <v>0</v>
          </cell>
        </row>
        <row r="436">
          <cell r="X436" t="str">
            <v>OK-2019-003</v>
          </cell>
          <cell r="Y436">
            <v>6000000</v>
          </cell>
          <cell r="Z436">
            <v>0</v>
          </cell>
        </row>
        <row r="437">
          <cell r="X437" t="str">
            <v>OK-2019-010</v>
          </cell>
          <cell r="Y437">
            <v>1318600</v>
          </cell>
          <cell r="Z437">
            <v>0</v>
          </cell>
        </row>
        <row r="438">
          <cell r="X438" t="str">
            <v>OK-2019-011</v>
          </cell>
          <cell r="Y438">
            <v>4287297</v>
          </cell>
          <cell r="Z438">
            <v>5501</v>
          </cell>
        </row>
        <row r="439">
          <cell r="X439" t="str">
            <v>OK-2019-023</v>
          </cell>
          <cell r="Y439">
            <v>797550</v>
          </cell>
          <cell r="Z439">
            <v>0</v>
          </cell>
        </row>
        <row r="440">
          <cell r="X440" t="str">
            <v>OK-2021-002</v>
          </cell>
          <cell r="Y440">
            <v>4020576</v>
          </cell>
          <cell r="Z440">
            <v>0</v>
          </cell>
        </row>
        <row r="441">
          <cell r="X441" t="str">
            <v>OK-2021-003</v>
          </cell>
          <cell r="Y441">
            <v>711255</v>
          </cell>
          <cell r="Z441">
            <v>0</v>
          </cell>
        </row>
        <row r="442">
          <cell r="X442" t="str">
            <v>OK-2021-005</v>
          </cell>
          <cell r="Y442">
            <v>129240</v>
          </cell>
          <cell r="Z442">
            <v>0</v>
          </cell>
        </row>
        <row r="443">
          <cell r="X443" t="str">
            <v>OK-2021-021</v>
          </cell>
          <cell r="Y443">
            <v>2991000</v>
          </cell>
          <cell r="Z443">
            <v>0</v>
          </cell>
        </row>
        <row r="444">
          <cell r="X444" t="str">
            <v>OR-2018-012</v>
          </cell>
          <cell r="Y444">
            <v>3479675</v>
          </cell>
          <cell r="Z444">
            <v>0</v>
          </cell>
        </row>
        <row r="445">
          <cell r="X445" t="str">
            <v>OR-2018-034</v>
          </cell>
          <cell r="Y445">
            <v>1450000</v>
          </cell>
          <cell r="Z445">
            <v>0</v>
          </cell>
        </row>
        <row r="446">
          <cell r="X446" t="str">
            <v>OR-2019-004</v>
          </cell>
          <cell r="Y446">
            <v>2290000</v>
          </cell>
          <cell r="Z446">
            <v>0</v>
          </cell>
        </row>
        <row r="447">
          <cell r="X447" t="str">
            <v>OR-2019-015</v>
          </cell>
          <cell r="Y447">
            <v>320000</v>
          </cell>
          <cell r="Z447">
            <v>0</v>
          </cell>
        </row>
        <row r="448">
          <cell r="X448" t="str">
            <v>OR-2019-018</v>
          </cell>
          <cell r="Y448">
            <v>3018750</v>
          </cell>
          <cell r="Z448">
            <v>0</v>
          </cell>
        </row>
        <row r="449">
          <cell r="X449" t="str">
            <v>OR-2019-021</v>
          </cell>
          <cell r="Y449">
            <v>2475000</v>
          </cell>
          <cell r="Z449">
            <v>0</v>
          </cell>
        </row>
        <row r="450">
          <cell r="X450" t="str">
            <v>OR-2020-016</v>
          </cell>
          <cell r="Y450">
            <v>2088579</v>
          </cell>
          <cell r="Z450">
            <v>0</v>
          </cell>
        </row>
        <row r="451">
          <cell r="X451" t="str">
            <v>OR-2020-029</v>
          </cell>
          <cell r="Y451">
            <v>1020014</v>
          </cell>
          <cell r="Z451">
            <v>0</v>
          </cell>
        </row>
        <row r="452">
          <cell r="X452" t="str">
            <v>OR-2021-013</v>
          </cell>
          <cell r="Y452">
            <v>3573581</v>
          </cell>
          <cell r="Z452">
            <v>0</v>
          </cell>
        </row>
        <row r="453">
          <cell r="X453" t="str">
            <v>OR-2021-032</v>
          </cell>
          <cell r="Y453">
            <v>3952851</v>
          </cell>
          <cell r="Z453">
            <v>0</v>
          </cell>
        </row>
        <row r="454">
          <cell r="X454" t="str">
            <v>OR-2021-038</v>
          </cell>
          <cell r="Y454">
            <v>1709990</v>
          </cell>
          <cell r="Z454">
            <v>0</v>
          </cell>
        </row>
        <row r="455">
          <cell r="X455" t="str">
            <v>OR-2021-041</v>
          </cell>
          <cell r="Y455">
            <v>2687000</v>
          </cell>
          <cell r="Z455">
            <v>0</v>
          </cell>
        </row>
        <row r="456">
          <cell r="X456" t="str">
            <v>PA-2017-001</v>
          </cell>
          <cell r="Y456">
            <v>864000</v>
          </cell>
          <cell r="Z456">
            <v>0</v>
          </cell>
        </row>
        <row r="457">
          <cell r="X457" t="str">
            <v>PA-2017-010</v>
          </cell>
          <cell r="Y457">
            <v>194286</v>
          </cell>
          <cell r="Z457">
            <v>0</v>
          </cell>
        </row>
        <row r="458">
          <cell r="X458" t="str">
            <v>PA-2018-009</v>
          </cell>
          <cell r="Y458">
            <v>2040000</v>
          </cell>
          <cell r="Z458">
            <v>0</v>
          </cell>
        </row>
        <row r="459">
          <cell r="X459" t="str">
            <v>PA-2018-031</v>
          </cell>
          <cell r="Y459">
            <v>3600000</v>
          </cell>
          <cell r="Z459">
            <v>0</v>
          </cell>
        </row>
        <row r="460">
          <cell r="X460" t="str">
            <v>PA-2018-038</v>
          </cell>
          <cell r="Y460">
            <v>1700000</v>
          </cell>
          <cell r="Z460">
            <v>0</v>
          </cell>
        </row>
        <row r="461">
          <cell r="X461" t="str">
            <v>PA-2019-011</v>
          </cell>
          <cell r="Y461">
            <v>500000</v>
          </cell>
          <cell r="Z461">
            <v>0</v>
          </cell>
        </row>
        <row r="462">
          <cell r="X462" t="str">
            <v>PA-2019-027</v>
          </cell>
          <cell r="Y462">
            <v>3805714</v>
          </cell>
          <cell r="Z462">
            <v>0</v>
          </cell>
        </row>
        <row r="463">
          <cell r="X463" t="str">
            <v>PA-2019-034</v>
          </cell>
          <cell r="Y463">
            <v>1500000</v>
          </cell>
          <cell r="Z463">
            <v>0</v>
          </cell>
        </row>
        <row r="464">
          <cell r="X464" t="str">
            <v>PA-2020-065</v>
          </cell>
          <cell r="Y464">
            <v>1912000</v>
          </cell>
          <cell r="Z464">
            <v>0</v>
          </cell>
        </row>
        <row r="465">
          <cell r="X465" t="str">
            <v>PA-2021-024</v>
          </cell>
          <cell r="Y465">
            <v>1800000</v>
          </cell>
          <cell r="Z465">
            <v>0</v>
          </cell>
        </row>
        <row r="466">
          <cell r="X466" t="str">
            <v>PA-2021-029</v>
          </cell>
          <cell r="Y466">
            <v>7000000</v>
          </cell>
          <cell r="Z466">
            <v>0</v>
          </cell>
        </row>
        <row r="467">
          <cell r="X467" t="str">
            <v>PA-2021-037</v>
          </cell>
          <cell r="Y467">
            <v>2639499</v>
          </cell>
          <cell r="Z467">
            <v>0</v>
          </cell>
        </row>
        <row r="468">
          <cell r="X468" t="str">
            <v>PR-2021-033</v>
          </cell>
          <cell r="Y468">
            <v>2600000</v>
          </cell>
          <cell r="Z468">
            <v>0</v>
          </cell>
        </row>
        <row r="469">
          <cell r="X469" t="str">
            <v>RI-2019-003</v>
          </cell>
          <cell r="Y469">
            <v>3280000</v>
          </cell>
          <cell r="Z469">
            <v>0</v>
          </cell>
        </row>
        <row r="470">
          <cell r="X470" t="str">
            <v>RI-2019-006</v>
          </cell>
          <cell r="Y470">
            <v>5636745</v>
          </cell>
          <cell r="Z470">
            <v>0</v>
          </cell>
        </row>
        <row r="471">
          <cell r="X471" t="str">
            <v>RI-2019-009</v>
          </cell>
          <cell r="Y471">
            <v>903870</v>
          </cell>
          <cell r="Z471">
            <v>0</v>
          </cell>
        </row>
        <row r="472">
          <cell r="X472" t="str">
            <v>RI-2020-003</v>
          </cell>
          <cell r="Y472">
            <v>1500000</v>
          </cell>
          <cell r="Z472">
            <v>0</v>
          </cell>
        </row>
        <row r="473">
          <cell r="X473" t="str">
            <v>RI-2021-004</v>
          </cell>
          <cell r="Y473">
            <v>5076000</v>
          </cell>
          <cell r="Z473">
            <v>0</v>
          </cell>
        </row>
        <row r="474">
          <cell r="X474" t="str">
            <v>RI-2021-004</v>
          </cell>
          <cell r="Y474">
            <v>8913508</v>
          </cell>
          <cell r="Z474">
            <v>0</v>
          </cell>
        </row>
        <row r="475">
          <cell r="X475" t="str">
            <v>RI-2021-007</v>
          </cell>
          <cell r="Y475">
            <v>2440000</v>
          </cell>
          <cell r="Z475">
            <v>0</v>
          </cell>
        </row>
        <row r="476">
          <cell r="X476" t="str">
            <v>SC-2017-006</v>
          </cell>
          <cell r="Y476">
            <v>6153600</v>
          </cell>
          <cell r="Z476">
            <v>41879</v>
          </cell>
        </row>
        <row r="477">
          <cell r="X477" t="str">
            <v>SC-2017-016</v>
          </cell>
          <cell r="Y477">
            <v>3905378</v>
          </cell>
          <cell r="Z477">
            <v>0</v>
          </cell>
        </row>
        <row r="478">
          <cell r="X478" t="str">
            <v>SC-2018-018</v>
          </cell>
          <cell r="Y478">
            <v>1450000</v>
          </cell>
          <cell r="Z478">
            <v>0</v>
          </cell>
        </row>
        <row r="479">
          <cell r="X479" t="str">
            <v>SC-2019-003</v>
          </cell>
          <cell r="Y479">
            <v>4500000</v>
          </cell>
          <cell r="Z479">
            <v>0</v>
          </cell>
        </row>
        <row r="480">
          <cell r="X480" t="str">
            <v>SC-2019-009</v>
          </cell>
          <cell r="Y480">
            <v>177436</v>
          </cell>
          <cell r="Z480">
            <v>13344</v>
          </cell>
        </row>
        <row r="481">
          <cell r="X481" t="str">
            <v>SC-2019-009</v>
          </cell>
          <cell r="Y481">
            <v>1450000</v>
          </cell>
          <cell r="Z481">
            <v>0</v>
          </cell>
        </row>
        <row r="482">
          <cell r="X482" t="str">
            <v>SC-2019-020</v>
          </cell>
          <cell r="Y482">
            <v>1500000</v>
          </cell>
          <cell r="Z482">
            <v>0</v>
          </cell>
        </row>
        <row r="483">
          <cell r="X483" t="str">
            <v>SC-2020-017</v>
          </cell>
          <cell r="Y483">
            <v>429906</v>
          </cell>
          <cell r="Z483">
            <v>0</v>
          </cell>
        </row>
        <row r="484">
          <cell r="X484" t="str">
            <v>SC-2020-017</v>
          </cell>
          <cell r="Y484">
            <v>2245935</v>
          </cell>
          <cell r="Z484">
            <v>0</v>
          </cell>
        </row>
        <row r="485">
          <cell r="X485" t="str">
            <v>SC-2020-028</v>
          </cell>
          <cell r="Y485">
            <v>8321700</v>
          </cell>
          <cell r="Z485">
            <v>0</v>
          </cell>
        </row>
        <row r="486">
          <cell r="X486" t="str">
            <v>SC-2020-035</v>
          </cell>
          <cell r="Y486">
            <v>2400000</v>
          </cell>
          <cell r="Z486">
            <v>0</v>
          </cell>
        </row>
        <row r="487">
          <cell r="X487" t="str">
            <v>SC-2021-012</v>
          </cell>
          <cell r="Y487">
            <v>2040000</v>
          </cell>
          <cell r="Z487">
            <v>0</v>
          </cell>
        </row>
        <row r="488">
          <cell r="X488" t="str">
            <v>SC-2021-022</v>
          </cell>
          <cell r="Y488">
            <v>8600000</v>
          </cell>
          <cell r="Z488">
            <v>0</v>
          </cell>
        </row>
        <row r="489">
          <cell r="X489" t="str">
            <v>SC-2021-037</v>
          </cell>
          <cell r="Y489">
            <v>5277325</v>
          </cell>
          <cell r="Z489">
            <v>0</v>
          </cell>
        </row>
        <row r="490">
          <cell r="X490" t="str">
            <v>SD-2017-004</v>
          </cell>
          <cell r="Y490">
            <v>1145850</v>
          </cell>
          <cell r="Z490">
            <v>0</v>
          </cell>
        </row>
        <row r="491">
          <cell r="X491" t="str">
            <v>SD-2018-008</v>
          </cell>
          <cell r="Y491">
            <v>1874400</v>
          </cell>
          <cell r="Z491">
            <v>0</v>
          </cell>
        </row>
        <row r="492">
          <cell r="X492" t="str">
            <v>SD-2019-003</v>
          </cell>
          <cell r="Y492">
            <v>80000</v>
          </cell>
          <cell r="Z492">
            <v>3490</v>
          </cell>
        </row>
        <row r="493">
          <cell r="X493" t="str">
            <v>SD-2020-010</v>
          </cell>
          <cell r="Y493">
            <v>510000</v>
          </cell>
          <cell r="Z493">
            <v>0</v>
          </cell>
        </row>
        <row r="494">
          <cell r="X494" t="str">
            <v>SD-2020-014</v>
          </cell>
          <cell r="Y494">
            <v>68402</v>
          </cell>
          <cell r="Z494">
            <v>0</v>
          </cell>
        </row>
        <row r="495">
          <cell r="X495" t="str">
            <v>SD-2021-011</v>
          </cell>
          <cell r="Y495">
            <v>1636000</v>
          </cell>
          <cell r="Z495">
            <v>0</v>
          </cell>
        </row>
        <row r="496">
          <cell r="X496" t="str">
            <v>SD-2021-012</v>
          </cell>
          <cell r="Y496">
            <v>400000</v>
          </cell>
          <cell r="Z496">
            <v>0</v>
          </cell>
        </row>
        <row r="497">
          <cell r="X497" t="str">
            <v>SD-2021-023</v>
          </cell>
          <cell r="Y497">
            <v>262200</v>
          </cell>
          <cell r="Z497">
            <v>0</v>
          </cell>
        </row>
        <row r="498">
          <cell r="X498" t="str">
            <v>TN-2017-035</v>
          </cell>
          <cell r="Y498">
            <v>5628006</v>
          </cell>
          <cell r="Z498">
            <v>0</v>
          </cell>
        </row>
        <row r="499">
          <cell r="X499" t="str">
            <v>TN-2018-008</v>
          </cell>
          <cell r="Y499">
            <v>500000</v>
          </cell>
          <cell r="Z499">
            <v>0</v>
          </cell>
        </row>
        <row r="500">
          <cell r="X500" t="str">
            <v>TN-2018-044</v>
          </cell>
          <cell r="Y500">
            <v>2478990</v>
          </cell>
          <cell r="Z500">
            <v>0</v>
          </cell>
        </row>
        <row r="501">
          <cell r="X501" t="str">
            <v>TN-2019-007</v>
          </cell>
          <cell r="Y501">
            <v>3600000</v>
          </cell>
          <cell r="Z501">
            <v>0</v>
          </cell>
        </row>
        <row r="502">
          <cell r="X502" t="str">
            <v>TN-2019-017</v>
          </cell>
          <cell r="Y502">
            <v>607639</v>
          </cell>
          <cell r="Z502">
            <v>0</v>
          </cell>
        </row>
        <row r="503">
          <cell r="X503" t="str">
            <v>TN-2020-014</v>
          </cell>
          <cell r="Y503">
            <v>3008692</v>
          </cell>
          <cell r="Z503">
            <v>0</v>
          </cell>
        </row>
        <row r="504">
          <cell r="X504" t="str">
            <v>TN-2020-014</v>
          </cell>
          <cell r="Y504">
            <v>9028800</v>
          </cell>
          <cell r="Z504">
            <v>0</v>
          </cell>
        </row>
        <row r="505">
          <cell r="X505" t="str">
            <v>TN-2020-032</v>
          </cell>
          <cell r="Y505">
            <v>1271803</v>
          </cell>
          <cell r="Z505">
            <v>0</v>
          </cell>
        </row>
        <row r="506">
          <cell r="X506" t="str">
            <v>TN-2020-033</v>
          </cell>
          <cell r="Y506">
            <v>359806</v>
          </cell>
          <cell r="Z506">
            <v>0</v>
          </cell>
        </row>
        <row r="507">
          <cell r="X507" t="str">
            <v>TN-2020-033</v>
          </cell>
          <cell r="Y507">
            <v>75366</v>
          </cell>
          <cell r="Z507">
            <v>0</v>
          </cell>
        </row>
        <row r="508">
          <cell r="X508" t="str">
            <v>TN-2021-011</v>
          </cell>
          <cell r="Y508">
            <v>7986132</v>
          </cell>
          <cell r="Z508">
            <v>0</v>
          </cell>
        </row>
        <row r="509">
          <cell r="X509" t="str">
            <v>TN-2021-014</v>
          </cell>
          <cell r="Y509">
            <v>163070</v>
          </cell>
          <cell r="Z509">
            <v>81535</v>
          </cell>
        </row>
        <row r="510">
          <cell r="X510" t="str">
            <v>TN-2021-014</v>
          </cell>
          <cell r="Y510">
            <v>318630</v>
          </cell>
          <cell r="Z510">
            <v>159315</v>
          </cell>
        </row>
        <row r="511">
          <cell r="X511" t="str">
            <v>TN-2021-018</v>
          </cell>
          <cell r="Y511">
            <v>1156465</v>
          </cell>
          <cell r="Z511">
            <v>18248</v>
          </cell>
        </row>
        <row r="512">
          <cell r="X512" t="str">
            <v>TN-2021-035</v>
          </cell>
          <cell r="Y512">
            <v>3700000</v>
          </cell>
          <cell r="Z512">
            <v>0</v>
          </cell>
        </row>
        <row r="513">
          <cell r="X513" t="str">
            <v>TN-2021-035</v>
          </cell>
          <cell r="Y513">
            <v>7156500</v>
          </cell>
          <cell r="Z513">
            <v>0</v>
          </cell>
        </row>
        <row r="514">
          <cell r="X514" t="str">
            <v>TX-2017-021</v>
          </cell>
          <cell r="Y514">
            <v>1376000</v>
          </cell>
          <cell r="Z514">
            <v>0</v>
          </cell>
        </row>
        <row r="515">
          <cell r="X515" t="str">
            <v>TX-2018-025</v>
          </cell>
          <cell r="Y515">
            <v>3905377</v>
          </cell>
          <cell r="Z515">
            <v>0</v>
          </cell>
        </row>
        <row r="516">
          <cell r="X516" t="str">
            <v>TX-2018-080</v>
          </cell>
          <cell r="Y516">
            <v>9875083</v>
          </cell>
          <cell r="Z516">
            <v>0</v>
          </cell>
        </row>
        <row r="517">
          <cell r="X517" t="str">
            <v>TX-2019-018</v>
          </cell>
          <cell r="Y517">
            <v>7000000</v>
          </cell>
          <cell r="Z517">
            <v>0</v>
          </cell>
        </row>
        <row r="518">
          <cell r="X518" t="str">
            <v>TX-2019-020</v>
          </cell>
          <cell r="Y518">
            <v>1750000</v>
          </cell>
          <cell r="Z518">
            <v>0</v>
          </cell>
        </row>
        <row r="519">
          <cell r="X519" t="str">
            <v>TX-2019-024</v>
          </cell>
          <cell r="Y519">
            <v>9864858</v>
          </cell>
          <cell r="Z519">
            <v>0</v>
          </cell>
        </row>
        <row r="520">
          <cell r="X520" t="str">
            <v>TX-2019-044</v>
          </cell>
          <cell r="Y520">
            <v>3750000</v>
          </cell>
          <cell r="Z520">
            <v>0</v>
          </cell>
        </row>
        <row r="521">
          <cell r="X521" t="str">
            <v>TX-2019-067</v>
          </cell>
          <cell r="Y521">
            <v>1271001</v>
          </cell>
          <cell r="Z521">
            <v>48202</v>
          </cell>
        </row>
        <row r="522">
          <cell r="X522" t="str">
            <v>TX-2019-081</v>
          </cell>
          <cell r="Y522">
            <v>661342</v>
          </cell>
          <cell r="Z522">
            <v>0</v>
          </cell>
        </row>
        <row r="523">
          <cell r="X523" t="str">
            <v>TX-2019-093</v>
          </cell>
          <cell r="Y523">
            <v>2500000</v>
          </cell>
          <cell r="Z523">
            <v>0</v>
          </cell>
        </row>
        <row r="524">
          <cell r="X524" t="str">
            <v>TX-2020-001</v>
          </cell>
          <cell r="Y524">
            <v>3001068</v>
          </cell>
          <cell r="Z524">
            <v>0</v>
          </cell>
        </row>
        <row r="525">
          <cell r="X525" t="str">
            <v>TX-2020-041</v>
          </cell>
          <cell r="Y525">
            <v>2225000</v>
          </cell>
          <cell r="Z525">
            <v>0</v>
          </cell>
        </row>
        <row r="526">
          <cell r="X526" t="str">
            <v>TX-2020-097</v>
          </cell>
          <cell r="Y526">
            <v>2600000</v>
          </cell>
          <cell r="Z526">
            <v>0</v>
          </cell>
        </row>
        <row r="527">
          <cell r="X527" t="str">
            <v>TX-2020-116</v>
          </cell>
          <cell r="Y527">
            <v>17087410</v>
          </cell>
          <cell r="Z527">
            <v>0</v>
          </cell>
        </row>
        <row r="528">
          <cell r="X528" t="str">
            <v>TX-2020-116</v>
          </cell>
          <cell r="Y528">
            <v>1200000</v>
          </cell>
          <cell r="Z528">
            <v>0</v>
          </cell>
        </row>
        <row r="529">
          <cell r="X529" t="str">
            <v>TX-2020-129</v>
          </cell>
          <cell r="Y529">
            <v>13815200</v>
          </cell>
          <cell r="Z529">
            <v>0</v>
          </cell>
        </row>
        <row r="530">
          <cell r="X530" t="str">
            <v>TX-2020-144</v>
          </cell>
          <cell r="Y530">
            <v>9463799</v>
          </cell>
          <cell r="Z530">
            <v>0</v>
          </cell>
        </row>
        <row r="531">
          <cell r="X531" t="str">
            <v>TX-2020-144</v>
          </cell>
          <cell r="Y531">
            <v>2400000</v>
          </cell>
          <cell r="Z531">
            <v>0</v>
          </cell>
        </row>
        <row r="532">
          <cell r="X532" t="str">
            <v>TX-2021-038</v>
          </cell>
          <cell r="Y532">
            <v>708758</v>
          </cell>
          <cell r="Z532">
            <v>0</v>
          </cell>
        </row>
        <row r="533">
          <cell r="X533" t="str">
            <v>TX-2021-045</v>
          </cell>
          <cell r="Y533">
            <v>14770058</v>
          </cell>
          <cell r="Z533">
            <v>0</v>
          </cell>
        </row>
        <row r="534">
          <cell r="X534" t="str">
            <v>TX-2021-071</v>
          </cell>
          <cell r="Y534">
            <v>10210000</v>
          </cell>
          <cell r="Z534">
            <v>0</v>
          </cell>
        </row>
        <row r="535">
          <cell r="X535" t="str">
            <v>TX-2021-078</v>
          </cell>
          <cell r="Y535">
            <v>6000000</v>
          </cell>
          <cell r="Z535">
            <v>0</v>
          </cell>
        </row>
        <row r="536">
          <cell r="X536" t="str">
            <v>TX-2021-090</v>
          </cell>
          <cell r="Y536">
            <v>2625000</v>
          </cell>
          <cell r="Z536">
            <v>0</v>
          </cell>
        </row>
        <row r="537">
          <cell r="X537" t="str">
            <v>TX-2021-093</v>
          </cell>
          <cell r="Y537">
            <v>2266000</v>
          </cell>
          <cell r="Z537">
            <v>0</v>
          </cell>
        </row>
        <row r="538">
          <cell r="X538" t="str">
            <v>UT-2017-003</v>
          </cell>
          <cell r="Y538">
            <v>4273770</v>
          </cell>
          <cell r="Z538">
            <v>0</v>
          </cell>
        </row>
        <row r="539">
          <cell r="X539" t="str">
            <v>UT-2017-004</v>
          </cell>
          <cell r="Y539">
            <v>3905378</v>
          </cell>
          <cell r="Z539">
            <v>0</v>
          </cell>
        </row>
        <row r="540">
          <cell r="X540" t="str">
            <v>UT-2018-011</v>
          </cell>
          <cell r="Y540">
            <v>13600000</v>
          </cell>
          <cell r="Z540">
            <v>0</v>
          </cell>
        </row>
        <row r="541">
          <cell r="X541" t="str">
            <v>UT-2019-004</v>
          </cell>
          <cell r="Y541">
            <v>500000</v>
          </cell>
          <cell r="Z541">
            <v>0</v>
          </cell>
        </row>
        <row r="542">
          <cell r="X542" t="str">
            <v>UT-2021-018</v>
          </cell>
          <cell r="Y542">
            <v>2290000</v>
          </cell>
          <cell r="Z542">
            <v>0</v>
          </cell>
        </row>
        <row r="543">
          <cell r="X543" t="str">
            <v>VA-2018-008</v>
          </cell>
          <cell r="Y543">
            <v>1257393</v>
          </cell>
          <cell r="Z543">
            <v>0</v>
          </cell>
        </row>
        <row r="544">
          <cell r="X544" t="str">
            <v>VA-2018-032</v>
          </cell>
          <cell r="Y544">
            <v>1440000</v>
          </cell>
          <cell r="Z544">
            <v>0</v>
          </cell>
        </row>
        <row r="545">
          <cell r="X545" t="str">
            <v>VA-2019-008</v>
          </cell>
          <cell r="Y545">
            <v>3600000</v>
          </cell>
          <cell r="Z545">
            <v>71809</v>
          </cell>
        </row>
        <row r="546">
          <cell r="X546" t="str">
            <v>VA-2019-012</v>
          </cell>
          <cell r="Y546">
            <v>2790000</v>
          </cell>
          <cell r="Z546">
            <v>0</v>
          </cell>
        </row>
        <row r="547">
          <cell r="X547" t="str">
            <v>VI-2019-001</v>
          </cell>
          <cell r="Y547">
            <v>445640</v>
          </cell>
          <cell r="Z547">
            <v>0</v>
          </cell>
        </row>
        <row r="548">
          <cell r="X548" t="str">
            <v>VI-2019-002</v>
          </cell>
          <cell r="Y548">
            <v>1696405</v>
          </cell>
          <cell r="Z548">
            <v>0</v>
          </cell>
        </row>
        <row r="549">
          <cell r="X549" t="str">
            <v>VT-2017-003</v>
          </cell>
          <cell r="Y549">
            <v>3924000</v>
          </cell>
          <cell r="Z549">
            <v>0</v>
          </cell>
        </row>
        <row r="550">
          <cell r="X550" t="str">
            <v>VT-2018-003</v>
          </cell>
          <cell r="Y550">
            <v>2070000</v>
          </cell>
          <cell r="Z550">
            <v>0</v>
          </cell>
        </row>
        <row r="551">
          <cell r="X551" t="str">
            <v>VT-2018-003</v>
          </cell>
          <cell r="Y551">
            <v>480000</v>
          </cell>
          <cell r="Z551">
            <v>0</v>
          </cell>
        </row>
        <row r="552">
          <cell r="X552" t="str">
            <v>VT-2018-007</v>
          </cell>
          <cell r="Y552">
            <v>2600000</v>
          </cell>
          <cell r="Z552">
            <v>0</v>
          </cell>
        </row>
        <row r="553">
          <cell r="X553" t="str">
            <v>VT-2020-009</v>
          </cell>
          <cell r="Y553">
            <v>2080000</v>
          </cell>
          <cell r="Z553">
            <v>0</v>
          </cell>
        </row>
        <row r="554">
          <cell r="X554" t="str">
            <v>VT-2020-010</v>
          </cell>
          <cell r="Y554">
            <v>407064</v>
          </cell>
          <cell r="Z554">
            <v>0</v>
          </cell>
        </row>
        <row r="555">
          <cell r="X555" t="str">
            <v>VT-2021-001</v>
          </cell>
          <cell r="Y555">
            <v>836350</v>
          </cell>
          <cell r="Z555">
            <v>0</v>
          </cell>
        </row>
        <row r="556">
          <cell r="X556" t="str">
            <v>VT-2021-008</v>
          </cell>
          <cell r="Y556">
            <v>3000000</v>
          </cell>
          <cell r="Z556">
            <v>0</v>
          </cell>
        </row>
        <row r="557">
          <cell r="X557" t="str">
            <v>VT-2021-010</v>
          </cell>
          <cell r="Y557">
            <v>793420</v>
          </cell>
          <cell r="Z557">
            <v>0</v>
          </cell>
        </row>
        <row r="558">
          <cell r="X558" t="str">
            <v>WA-2017-027</v>
          </cell>
          <cell r="Y558">
            <v>3388553</v>
          </cell>
          <cell r="Z558">
            <v>30094</v>
          </cell>
        </row>
        <row r="559">
          <cell r="X559" t="str">
            <v>WA-2017-038</v>
          </cell>
          <cell r="Y559">
            <v>2550788</v>
          </cell>
          <cell r="Z559">
            <v>0</v>
          </cell>
        </row>
        <row r="560">
          <cell r="X560" t="str">
            <v>WA-2017-039</v>
          </cell>
          <cell r="Y560">
            <v>6080000</v>
          </cell>
          <cell r="Z560">
            <v>0</v>
          </cell>
        </row>
        <row r="561">
          <cell r="X561" t="str">
            <v>WA-2017-045</v>
          </cell>
          <cell r="Y561">
            <v>3768489</v>
          </cell>
          <cell r="Z561">
            <v>0</v>
          </cell>
        </row>
        <row r="562">
          <cell r="X562" t="str">
            <v>WA-2018-034</v>
          </cell>
          <cell r="Y562">
            <v>1000000</v>
          </cell>
          <cell r="Z562">
            <v>0</v>
          </cell>
        </row>
        <row r="563">
          <cell r="X563" t="str">
            <v>WA-2018-035</v>
          </cell>
          <cell r="Y563">
            <v>832000</v>
          </cell>
          <cell r="Z563">
            <v>15</v>
          </cell>
        </row>
        <row r="564">
          <cell r="X564" t="str">
            <v>WA-2019-012</v>
          </cell>
          <cell r="Y564">
            <v>1375000</v>
          </cell>
          <cell r="Z564">
            <v>0</v>
          </cell>
        </row>
        <row r="565">
          <cell r="X565" t="str">
            <v>WA-2019-016</v>
          </cell>
          <cell r="Y565">
            <v>1375000</v>
          </cell>
          <cell r="Z565">
            <v>0</v>
          </cell>
        </row>
        <row r="566">
          <cell r="X566" t="str">
            <v>WA-2019-023</v>
          </cell>
          <cell r="Y566">
            <v>1375000</v>
          </cell>
          <cell r="Z566">
            <v>0</v>
          </cell>
        </row>
        <row r="567">
          <cell r="X567" t="str">
            <v>WA-2019-027</v>
          </cell>
          <cell r="Y567">
            <v>1375000</v>
          </cell>
          <cell r="Z567">
            <v>0</v>
          </cell>
        </row>
        <row r="568">
          <cell r="X568" t="str">
            <v>WA-2019-029</v>
          </cell>
          <cell r="Y568">
            <v>1375000</v>
          </cell>
          <cell r="Z568">
            <v>0</v>
          </cell>
        </row>
        <row r="569">
          <cell r="X569" t="str">
            <v>WA-2019-048</v>
          </cell>
          <cell r="Y569">
            <v>1375000</v>
          </cell>
          <cell r="Z569">
            <v>0</v>
          </cell>
        </row>
        <row r="570">
          <cell r="X570" t="str">
            <v>WA-2019-064</v>
          </cell>
          <cell r="Y570">
            <v>2953400</v>
          </cell>
          <cell r="Z570">
            <v>169400</v>
          </cell>
        </row>
        <row r="571">
          <cell r="X571" t="str">
            <v>WA-2019-079</v>
          </cell>
          <cell r="Y571">
            <v>1375000</v>
          </cell>
          <cell r="Z571">
            <v>0</v>
          </cell>
        </row>
        <row r="572">
          <cell r="X572" t="str">
            <v>WA-2020-014</v>
          </cell>
          <cell r="Y572">
            <v>1375000</v>
          </cell>
          <cell r="Z572">
            <v>0</v>
          </cell>
        </row>
        <row r="573">
          <cell r="X573" t="str">
            <v>WA-2020-034</v>
          </cell>
          <cell r="Y573">
            <v>2599120</v>
          </cell>
          <cell r="Z573">
            <v>0</v>
          </cell>
        </row>
        <row r="574">
          <cell r="X574" t="str">
            <v>WA-2020-046</v>
          </cell>
          <cell r="Y574">
            <v>2200000</v>
          </cell>
          <cell r="Z574">
            <v>0</v>
          </cell>
        </row>
        <row r="575">
          <cell r="X575" t="str">
            <v>WA-2020-058</v>
          </cell>
          <cell r="Y575">
            <v>9703001</v>
          </cell>
          <cell r="Z575">
            <v>0</v>
          </cell>
        </row>
        <row r="576">
          <cell r="X576" t="str">
            <v>WA-2020-081</v>
          </cell>
          <cell r="Y576">
            <v>800000</v>
          </cell>
          <cell r="Z576">
            <v>0</v>
          </cell>
        </row>
        <row r="577">
          <cell r="X577" t="str">
            <v>WA-2020-093</v>
          </cell>
          <cell r="Y577">
            <v>2290000</v>
          </cell>
          <cell r="Z577">
            <v>0</v>
          </cell>
        </row>
        <row r="578">
          <cell r="X578" t="str">
            <v>WA-2020-114</v>
          </cell>
          <cell r="Y578">
            <v>1330060</v>
          </cell>
          <cell r="Z578">
            <v>0</v>
          </cell>
        </row>
        <row r="579">
          <cell r="X579" t="str">
            <v>WA-2020-115</v>
          </cell>
          <cell r="Y579">
            <v>3932622</v>
          </cell>
          <cell r="Z579">
            <v>0</v>
          </cell>
        </row>
        <row r="580">
          <cell r="X580" t="str">
            <v>WA-2021-012</v>
          </cell>
          <cell r="Y580">
            <v>4800000</v>
          </cell>
          <cell r="Z580">
            <v>0</v>
          </cell>
        </row>
        <row r="581">
          <cell r="X581" t="str">
            <v>WA-2021-027</v>
          </cell>
          <cell r="Y581">
            <v>2950000</v>
          </cell>
          <cell r="Z581">
            <v>0</v>
          </cell>
        </row>
        <row r="582">
          <cell r="X582" t="str">
            <v>WA-2021-037</v>
          </cell>
          <cell r="Y582">
            <v>3920000</v>
          </cell>
          <cell r="Z582">
            <v>0</v>
          </cell>
        </row>
        <row r="583">
          <cell r="X583" t="str">
            <v>WA-2021-048</v>
          </cell>
          <cell r="Y583">
            <v>4621546</v>
          </cell>
          <cell r="Z583">
            <v>0</v>
          </cell>
        </row>
        <row r="584">
          <cell r="X584" t="str">
            <v>WA-2021-068</v>
          </cell>
          <cell r="Y584">
            <v>4956000</v>
          </cell>
          <cell r="Z584">
            <v>0</v>
          </cell>
        </row>
        <row r="585">
          <cell r="X585" t="str">
            <v>WA-2021-090</v>
          </cell>
          <cell r="Y585">
            <v>1200000</v>
          </cell>
          <cell r="Z585">
            <v>0</v>
          </cell>
        </row>
        <row r="586">
          <cell r="X586" t="str">
            <v>WA-2021-099</v>
          </cell>
          <cell r="Y586">
            <v>11345700</v>
          </cell>
          <cell r="Z586">
            <v>0</v>
          </cell>
        </row>
        <row r="587">
          <cell r="X587" t="str">
            <v>WI-2017-001</v>
          </cell>
          <cell r="Y587">
            <v>26400</v>
          </cell>
          <cell r="Z587">
            <v>1330</v>
          </cell>
        </row>
        <row r="588">
          <cell r="X588" t="str">
            <v>WI-2018-012</v>
          </cell>
          <cell r="Y588">
            <v>1383750</v>
          </cell>
          <cell r="Z588">
            <v>104800</v>
          </cell>
        </row>
        <row r="589">
          <cell r="X589" t="str">
            <v>WI-2018-019</v>
          </cell>
          <cell r="Y589">
            <v>181600</v>
          </cell>
          <cell r="Z589">
            <v>0</v>
          </cell>
        </row>
        <row r="590">
          <cell r="X590" t="str">
            <v>WI-2018-032</v>
          </cell>
          <cell r="Y590">
            <v>134880</v>
          </cell>
          <cell r="Z590">
            <v>0</v>
          </cell>
        </row>
        <row r="591">
          <cell r="X591" t="str">
            <v>WI-2018-034</v>
          </cell>
          <cell r="Y591">
            <v>350506</v>
          </cell>
          <cell r="Z591">
            <v>0</v>
          </cell>
        </row>
        <row r="592">
          <cell r="X592" t="str">
            <v>WI-2018-036</v>
          </cell>
          <cell r="Y592">
            <v>1200000</v>
          </cell>
          <cell r="Z592">
            <v>0</v>
          </cell>
        </row>
        <row r="593">
          <cell r="X593" t="str">
            <v>WI-2018-039</v>
          </cell>
          <cell r="Y593">
            <v>772060</v>
          </cell>
          <cell r="Z593">
            <v>0</v>
          </cell>
        </row>
        <row r="594">
          <cell r="X594" t="str">
            <v>WI-2018-039</v>
          </cell>
          <cell r="Y594">
            <v>350506</v>
          </cell>
          <cell r="Z594">
            <v>0</v>
          </cell>
        </row>
        <row r="595">
          <cell r="X595" t="str">
            <v>WI-2019-004</v>
          </cell>
          <cell r="Y595">
            <v>2000000</v>
          </cell>
          <cell r="Z595">
            <v>0</v>
          </cell>
        </row>
        <row r="596">
          <cell r="X596" t="str">
            <v>WI-2019-005</v>
          </cell>
          <cell r="Y596">
            <v>4000000</v>
          </cell>
          <cell r="Z596">
            <v>0</v>
          </cell>
        </row>
        <row r="597">
          <cell r="X597" t="str">
            <v>WI-2019-007</v>
          </cell>
          <cell r="Y597">
            <v>1250000</v>
          </cell>
          <cell r="Z597">
            <v>0</v>
          </cell>
        </row>
        <row r="598">
          <cell r="X598" t="str">
            <v>WI-2019-035</v>
          </cell>
          <cell r="Y598">
            <v>5142500</v>
          </cell>
          <cell r="Z598">
            <v>0</v>
          </cell>
        </row>
        <row r="599">
          <cell r="X599" t="str">
            <v>WI-2019-044</v>
          </cell>
          <cell r="Y599">
            <v>23910</v>
          </cell>
          <cell r="Z599">
            <v>0</v>
          </cell>
        </row>
        <row r="600">
          <cell r="X600" t="str">
            <v>WI-2020-004</v>
          </cell>
          <cell r="Y600">
            <v>1700000</v>
          </cell>
          <cell r="Z600">
            <v>0</v>
          </cell>
        </row>
        <row r="601">
          <cell r="X601" t="str">
            <v>WI-2020-013</v>
          </cell>
          <cell r="Y601">
            <v>350506</v>
          </cell>
          <cell r="Z601">
            <v>0</v>
          </cell>
        </row>
        <row r="602">
          <cell r="X602" t="str">
            <v>WI-2020-027</v>
          </cell>
          <cell r="Y602">
            <v>800000</v>
          </cell>
          <cell r="Z602">
            <v>0</v>
          </cell>
        </row>
        <row r="603">
          <cell r="X603" t="str">
            <v>WI-2020-030</v>
          </cell>
          <cell r="Y603">
            <v>838400</v>
          </cell>
          <cell r="Z603">
            <v>0</v>
          </cell>
        </row>
        <row r="604">
          <cell r="X604" t="str">
            <v>WI-2020-031</v>
          </cell>
          <cell r="Y604">
            <v>1432972</v>
          </cell>
          <cell r="Z604">
            <v>0</v>
          </cell>
        </row>
        <row r="605">
          <cell r="X605" t="str">
            <v>WI-2020-031</v>
          </cell>
          <cell r="Y605">
            <v>7000000</v>
          </cell>
          <cell r="Z605">
            <v>0</v>
          </cell>
        </row>
        <row r="606">
          <cell r="X606" t="str">
            <v>WI-2020-059</v>
          </cell>
          <cell r="Y606">
            <v>7962</v>
          </cell>
          <cell r="Z606">
            <v>0</v>
          </cell>
        </row>
        <row r="607">
          <cell r="X607" t="str">
            <v>WI-2020-072</v>
          </cell>
          <cell r="Y607">
            <v>180000</v>
          </cell>
          <cell r="Z607">
            <v>0</v>
          </cell>
        </row>
        <row r="608">
          <cell r="X608" t="str">
            <v>WI-2021-016</v>
          </cell>
          <cell r="Y608">
            <v>4016557</v>
          </cell>
          <cell r="Z608">
            <v>832834</v>
          </cell>
        </row>
        <row r="609">
          <cell r="X609" t="str">
            <v>WI-2021-047</v>
          </cell>
          <cell r="Y609">
            <v>2592848</v>
          </cell>
          <cell r="Z609">
            <v>0</v>
          </cell>
        </row>
        <row r="610">
          <cell r="X610" t="str">
            <v>WI-2021-052</v>
          </cell>
          <cell r="Y610">
            <v>2975000</v>
          </cell>
          <cell r="Z610">
            <v>0</v>
          </cell>
        </row>
        <row r="611">
          <cell r="X611" t="str">
            <v>WV-2019-019</v>
          </cell>
          <cell r="Y611">
            <v>182400</v>
          </cell>
          <cell r="Z611">
            <v>0</v>
          </cell>
        </row>
        <row r="612">
          <cell r="X612" t="str">
            <v>WV-2021-018</v>
          </cell>
          <cell r="Y612">
            <v>4500000</v>
          </cell>
          <cell r="Z612">
            <v>0</v>
          </cell>
        </row>
        <row r="613">
          <cell r="X613" t="str">
            <v>WY-2019-001</v>
          </cell>
          <cell r="Y613">
            <v>393600</v>
          </cell>
          <cell r="Z613">
            <v>572</v>
          </cell>
        </row>
        <row r="614">
          <cell r="X614" t="str">
            <v>WY-2019-002</v>
          </cell>
          <cell r="Y614">
            <v>2495650</v>
          </cell>
          <cell r="Z614">
            <v>205650</v>
          </cell>
        </row>
        <row r="615">
          <cell r="X615" t="str">
            <v>WY-2021-003</v>
          </cell>
          <cell r="Y615">
            <v>4237262</v>
          </cell>
          <cell r="Z615">
            <v>0</v>
          </cell>
        </row>
      </sheetData>
      <sheetData sheetId="7">
        <row r="1">
          <cell r="A1" t="str">
            <v>Discretionary ID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1"/>
  <sheetViews>
    <sheetView tabSelected="1" zoomScale="80" zoomScaleNormal="80" workbookViewId="0">
      <selection activeCell="A3" sqref="A3:E3"/>
    </sheetView>
  </sheetViews>
  <sheetFormatPr defaultColWidth="8.85546875" defaultRowHeight="15" x14ac:dyDescent="0.25"/>
  <cols>
    <col min="1" max="1" width="6.85546875" style="1" bestFit="1" customWidth="1"/>
    <col min="2" max="2" width="37" style="1" bestFit="1" customWidth="1"/>
    <col min="3" max="3" width="91" style="2" bestFit="1" customWidth="1"/>
    <col min="4" max="4" width="105.42578125" style="2" bestFit="1" customWidth="1"/>
    <col min="5" max="5" width="17.140625" style="12" bestFit="1" customWidth="1"/>
    <col min="6" max="6" width="10.28515625" style="1" bestFit="1" customWidth="1"/>
    <col min="7" max="7" width="21.140625" style="1" customWidth="1"/>
    <col min="8" max="16384" width="8.85546875" style="1"/>
  </cols>
  <sheetData>
    <row r="1" spans="1:5" ht="15.75" x14ac:dyDescent="0.25">
      <c r="A1" s="37" t="s">
        <v>0</v>
      </c>
      <c r="B1" s="37"/>
      <c r="C1" s="37"/>
      <c r="D1" s="37"/>
      <c r="E1" s="37"/>
    </row>
    <row r="2" spans="1:5" ht="15.75" x14ac:dyDescent="0.25">
      <c r="A2" s="38" t="s">
        <v>12</v>
      </c>
      <c r="B2" s="38"/>
      <c r="C2" s="38"/>
      <c r="D2" s="38"/>
      <c r="E2" s="38"/>
    </row>
    <row r="3" spans="1:5" s="17" customFormat="1" ht="15.6" customHeight="1" x14ac:dyDescent="0.25">
      <c r="A3" s="39" t="s">
        <v>502</v>
      </c>
      <c r="B3" s="39"/>
      <c r="C3" s="39"/>
      <c r="D3" s="39"/>
      <c r="E3" s="39"/>
    </row>
    <row r="4" spans="1:5" s="17" customFormat="1" ht="15.6" customHeight="1" x14ac:dyDescent="0.25">
      <c r="A4" s="18"/>
      <c r="B4" s="18"/>
      <c r="C4" s="18"/>
      <c r="D4" s="18"/>
      <c r="E4" s="18"/>
    </row>
    <row r="5" spans="1:5" ht="15.75" x14ac:dyDescent="0.25">
      <c r="A5" s="5" t="s">
        <v>82</v>
      </c>
      <c r="B5" s="6"/>
      <c r="C5" s="6"/>
      <c r="D5" s="6"/>
      <c r="E5" s="9"/>
    </row>
    <row r="6" spans="1:5" ht="15.75" x14ac:dyDescent="0.25">
      <c r="A6" s="7" t="s">
        <v>1</v>
      </c>
      <c r="B6" s="7" t="s">
        <v>501</v>
      </c>
      <c r="C6" s="7" t="s">
        <v>11</v>
      </c>
      <c r="D6" s="7" t="s">
        <v>29</v>
      </c>
      <c r="E6" s="10" t="s">
        <v>30</v>
      </c>
    </row>
    <row r="7" spans="1:5" x14ac:dyDescent="0.25">
      <c r="A7" s="1" t="s">
        <v>2</v>
      </c>
      <c r="B7" s="1" t="s">
        <v>37</v>
      </c>
      <c r="C7" s="2" t="s">
        <v>36</v>
      </c>
      <c r="D7" s="2" t="s">
        <v>164</v>
      </c>
      <c r="E7" s="13">
        <v>1600000</v>
      </c>
    </row>
    <row r="8" spans="1:5" ht="30" x14ac:dyDescent="0.25">
      <c r="A8" s="1" t="s">
        <v>38</v>
      </c>
      <c r="B8" s="1" t="s">
        <v>40</v>
      </c>
      <c r="C8" s="2" t="s">
        <v>39</v>
      </c>
      <c r="D8" s="2" t="s">
        <v>165</v>
      </c>
      <c r="E8" s="13">
        <f>17275000-1600000</f>
        <v>15675000</v>
      </c>
    </row>
    <row r="9" spans="1:5" x14ac:dyDescent="0.25">
      <c r="A9" s="1" t="s">
        <v>6</v>
      </c>
      <c r="B9" s="1" t="s">
        <v>42</v>
      </c>
      <c r="C9" s="2" t="s">
        <v>41</v>
      </c>
      <c r="D9" s="2" t="s">
        <v>178</v>
      </c>
      <c r="E9" s="13">
        <v>1800000</v>
      </c>
    </row>
    <row r="10" spans="1:5" ht="30" x14ac:dyDescent="0.25">
      <c r="A10" s="1" t="s">
        <v>13</v>
      </c>
      <c r="B10" s="1" t="s">
        <v>44</v>
      </c>
      <c r="C10" s="2" t="s">
        <v>43</v>
      </c>
      <c r="D10" s="2" t="s">
        <v>177</v>
      </c>
      <c r="E10" s="13">
        <v>17275000</v>
      </c>
    </row>
    <row r="11" spans="1:5" x14ac:dyDescent="0.25">
      <c r="A11" s="1" t="s">
        <v>13</v>
      </c>
      <c r="B11" s="1" t="s">
        <v>46</v>
      </c>
      <c r="C11" s="2" t="s">
        <v>45</v>
      </c>
      <c r="D11" s="2" t="s">
        <v>162</v>
      </c>
      <c r="E11" s="13">
        <v>4300000</v>
      </c>
    </row>
    <row r="12" spans="1:5" ht="30" x14ac:dyDescent="0.25">
      <c r="A12" s="1" t="s">
        <v>8</v>
      </c>
      <c r="B12" s="1" t="s">
        <v>48</v>
      </c>
      <c r="C12" s="2" t="s">
        <v>47</v>
      </c>
      <c r="D12" s="2" t="s">
        <v>166</v>
      </c>
      <c r="E12" s="13">
        <v>17275000</v>
      </c>
    </row>
    <row r="13" spans="1:5" ht="30" x14ac:dyDescent="0.25">
      <c r="A13" s="1" t="s">
        <v>9</v>
      </c>
      <c r="B13" s="1" t="s">
        <v>50</v>
      </c>
      <c r="C13" s="2" t="s">
        <v>49</v>
      </c>
      <c r="D13" s="2" t="s">
        <v>167</v>
      </c>
      <c r="E13" s="13">
        <v>500000</v>
      </c>
    </row>
    <row r="14" spans="1:5" ht="30" x14ac:dyDescent="0.25">
      <c r="A14" s="1" t="s">
        <v>9</v>
      </c>
      <c r="B14" s="1" t="s">
        <v>51</v>
      </c>
      <c r="C14" s="2" t="s">
        <v>32</v>
      </c>
      <c r="D14" s="2" t="s">
        <v>168</v>
      </c>
      <c r="E14" s="13">
        <f>2716711-2665144</f>
        <v>51567</v>
      </c>
    </row>
    <row r="15" spans="1:5" x14ac:dyDescent="0.25">
      <c r="A15" s="1" t="s">
        <v>53</v>
      </c>
      <c r="B15" s="1" t="s">
        <v>55</v>
      </c>
      <c r="C15" s="2" t="s">
        <v>54</v>
      </c>
      <c r="D15" s="2" t="s">
        <v>176</v>
      </c>
      <c r="E15" s="13">
        <v>76500</v>
      </c>
    </row>
    <row r="16" spans="1:5" ht="45" x14ac:dyDescent="0.25">
      <c r="A16" s="1" t="s">
        <v>16</v>
      </c>
      <c r="B16" s="1" t="s">
        <v>58</v>
      </c>
      <c r="C16" s="2" t="s">
        <v>57</v>
      </c>
      <c r="D16" s="2" t="s">
        <v>175</v>
      </c>
      <c r="E16" s="13">
        <f>17275000-7068284</f>
        <v>10206716</v>
      </c>
    </row>
    <row r="17" spans="1:7" ht="30" x14ac:dyDescent="0.25">
      <c r="A17" s="1" t="s">
        <v>19</v>
      </c>
      <c r="B17" s="1" t="s">
        <v>60</v>
      </c>
      <c r="C17" s="2" t="s">
        <v>59</v>
      </c>
      <c r="D17" s="2" t="s">
        <v>174</v>
      </c>
      <c r="E17" s="13">
        <v>9000000</v>
      </c>
    </row>
    <row r="18" spans="1:7" x14ac:dyDescent="0.25">
      <c r="A18" s="1" t="s">
        <v>4</v>
      </c>
      <c r="B18" s="1" t="s">
        <v>62</v>
      </c>
      <c r="C18" s="2" t="s">
        <v>61</v>
      </c>
      <c r="D18" s="2" t="s">
        <v>173</v>
      </c>
      <c r="E18" s="13">
        <v>1378403</v>
      </c>
    </row>
    <row r="19" spans="1:7" ht="30" x14ac:dyDescent="0.25">
      <c r="A19" s="1" t="s">
        <v>5</v>
      </c>
      <c r="B19" s="1" t="s">
        <v>64</v>
      </c>
      <c r="C19" s="2" t="s">
        <v>63</v>
      </c>
      <c r="D19" s="2" t="s">
        <v>172</v>
      </c>
      <c r="E19" s="13">
        <v>300000</v>
      </c>
    </row>
    <row r="20" spans="1:7" ht="30" x14ac:dyDescent="0.25">
      <c r="A20" s="1" t="s">
        <v>5</v>
      </c>
      <c r="B20" s="1" t="s">
        <v>66</v>
      </c>
      <c r="C20" s="2" t="s">
        <v>65</v>
      </c>
      <c r="D20" s="2" t="s">
        <v>171</v>
      </c>
      <c r="E20" s="13">
        <v>150126</v>
      </c>
    </row>
    <row r="21" spans="1:7" ht="30" x14ac:dyDescent="0.25">
      <c r="A21" s="1" t="s">
        <v>5</v>
      </c>
      <c r="B21" s="1" t="s">
        <v>68</v>
      </c>
      <c r="C21" s="2" t="s">
        <v>67</v>
      </c>
      <c r="D21" s="2" t="s">
        <v>170</v>
      </c>
      <c r="E21" s="13">
        <v>999968</v>
      </c>
    </row>
    <row r="22" spans="1:7" ht="30" x14ac:dyDescent="0.25">
      <c r="A22" s="1" t="s">
        <v>5</v>
      </c>
      <c r="B22" s="1" t="s">
        <v>69</v>
      </c>
      <c r="C22" s="2" t="s">
        <v>34</v>
      </c>
      <c r="D22" s="2" t="s">
        <v>169</v>
      </c>
      <c r="E22" s="13">
        <v>110500</v>
      </c>
    </row>
    <row r="23" spans="1:7" ht="30" x14ac:dyDescent="0.25">
      <c r="A23" s="1" t="s">
        <v>20</v>
      </c>
      <c r="B23" s="1" t="s">
        <v>72</v>
      </c>
      <c r="C23" s="2" t="s">
        <v>71</v>
      </c>
      <c r="D23" s="2" t="s">
        <v>163</v>
      </c>
      <c r="E23" s="13">
        <v>2000000</v>
      </c>
    </row>
    <row r="24" spans="1:7" x14ac:dyDescent="0.25">
      <c r="A24" s="1" t="s">
        <v>7</v>
      </c>
      <c r="B24" s="1" t="s">
        <v>74</v>
      </c>
      <c r="C24" s="2" t="s">
        <v>73</v>
      </c>
      <c r="D24" s="2" t="s">
        <v>161</v>
      </c>
      <c r="E24" s="13">
        <f>7231023-708758</f>
        <v>6522265</v>
      </c>
    </row>
    <row r="25" spans="1:7" x14ac:dyDescent="0.25">
      <c r="A25" s="1" t="s">
        <v>76</v>
      </c>
      <c r="B25" s="1" t="s">
        <v>78</v>
      </c>
      <c r="C25" s="2" t="s">
        <v>77</v>
      </c>
      <c r="D25" s="2" t="s">
        <v>160</v>
      </c>
      <c r="E25" s="13">
        <v>3220250</v>
      </c>
    </row>
    <row r="26" spans="1:7" x14ac:dyDescent="0.25">
      <c r="A26" s="1" t="s">
        <v>22</v>
      </c>
      <c r="B26" s="1" t="s">
        <v>80</v>
      </c>
      <c r="C26" s="2" t="s">
        <v>79</v>
      </c>
      <c r="D26" s="2" t="s">
        <v>159</v>
      </c>
      <c r="E26" s="13">
        <v>1560000</v>
      </c>
    </row>
    <row r="27" spans="1:7" ht="15.6" customHeight="1" x14ac:dyDescent="0.25">
      <c r="A27" s="3"/>
      <c r="B27" s="3"/>
      <c r="C27" s="40" t="s">
        <v>155</v>
      </c>
      <c r="D27" s="40"/>
      <c r="E27" s="11">
        <f>SUM(E7:E26)</f>
        <v>94001295</v>
      </c>
    </row>
    <row r="28" spans="1:7" ht="16.149999999999999" customHeight="1" x14ac:dyDescent="0.25">
      <c r="A28" s="15" t="s">
        <v>156</v>
      </c>
      <c r="B28" s="16"/>
      <c r="E28" s="8"/>
    </row>
    <row r="29" spans="1:7" ht="16.149999999999999" customHeight="1" x14ac:dyDescent="0.25">
      <c r="A29" s="19"/>
      <c r="B29" s="16"/>
      <c r="E29" s="8"/>
    </row>
    <row r="30" spans="1:7" s="4" customFormat="1" ht="19.149999999999999" customHeight="1" x14ac:dyDescent="0.25">
      <c r="A30" s="5" t="s">
        <v>83</v>
      </c>
      <c r="B30" s="6"/>
      <c r="C30" s="6"/>
      <c r="D30" s="6"/>
      <c r="E30" s="9"/>
    </row>
    <row r="31" spans="1:7" s="4" customFormat="1" ht="25.9" customHeight="1" x14ac:dyDescent="0.25">
      <c r="A31" s="7" t="s">
        <v>1</v>
      </c>
      <c r="B31" s="7" t="s">
        <v>501</v>
      </c>
      <c r="C31" s="7" t="s">
        <v>11</v>
      </c>
      <c r="D31" s="7" t="s">
        <v>29</v>
      </c>
      <c r="E31" s="10" t="s">
        <v>30</v>
      </c>
      <c r="G31" s="1"/>
    </row>
    <row r="32" spans="1:7" x14ac:dyDescent="0.25">
      <c r="A32" s="1" t="s">
        <v>2</v>
      </c>
      <c r="B32" s="1" t="s">
        <v>85</v>
      </c>
      <c r="C32" s="2" t="s">
        <v>84</v>
      </c>
      <c r="D32" s="2" t="s">
        <v>86</v>
      </c>
      <c r="E32" s="13">
        <v>93000</v>
      </c>
    </row>
    <row r="33" spans="1:5" x14ac:dyDescent="0.25">
      <c r="A33" s="1" t="s">
        <v>6</v>
      </c>
      <c r="B33" s="1" t="s">
        <v>88</v>
      </c>
      <c r="C33" s="2" t="s">
        <v>87</v>
      </c>
      <c r="D33" s="2" t="s">
        <v>89</v>
      </c>
      <c r="E33" s="13">
        <v>3760000</v>
      </c>
    </row>
    <row r="34" spans="1:5" x14ac:dyDescent="0.25">
      <c r="A34" s="1" t="s">
        <v>3</v>
      </c>
      <c r="B34" s="1" t="s">
        <v>91</v>
      </c>
      <c r="C34" s="2" t="s">
        <v>90</v>
      </c>
      <c r="D34" s="2" t="s">
        <v>92</v>
      </c>
      <c r="E34" s="13">
        <f>300800-40416</f>
        <v>260384</v>
      </c>
    </row>
    <row r="35" spans="1:5" x14ac:dyDescent="0.25">
      <c r="A35" s="1" t="s">
        <v>3</v>
      </c>
      <c r="B35" s="1" t="s">
        <v>94</v>
      </c>
      <c r="C35" s="2" t="s">
        <v>93</v>
      </c>
      <c r="D35" s="2" t="s">
        <v>95</v>
      </c>
      <c r="E35" s="13">
        <f>1812000-92684</f>
        <v>1719316</v>
      </c>
    </row>
    <row r="36" spans="1:5" x14ac:dyDescent="0.25">
      <c r="A36" s="1" t="s">
        <v>24</v>
      </c>
      <c r="B36" s="1" t="s">
        <v>96</v>
      </c>
      <c r="C36" s="2" t="s">
        <v>25</v>
      </c>
      <c r="D36" s="2" t="s">
        <v>97</v>
      </c>
      <c r="E36" s="13">
        <v>2480000</v>
      </c>
    </row>
    <row r="37" spans="1:5" x14ac:dyDescent="0.25">
      <c r="A37" s="1" t="s">
        <v>13</v>
      </c>
      <c r="B37" s="1" t="s">
        <v>99</v>
      </c>
      <c r="C37" s="2" t="s">
        <v>98</v>
      </c>
      <c r="D37" s="2" t="s">
        <v>100</v>
      </c>
      <c r="E37" s="13">
        <v>2742675</v>
      </c>
    </row>
    <row r="38" spans="1:5" ht="30" x14ac:dyDescent="0.25">
      <c r="A38" s="1" t="s">
        <v>101</v>
      </c>
      <c r="B38" s="1" t="s">
        <v>103</v>
      </c>
      <c r="C38" s="2" t="s">
        <v>102</v>
      </c>
      <c r="D38" s="2" t="s">
        <v>104</v>
      </c>
      <c r="E38" s="13">
        <v>9558120</v>
      </c>
    </row>
    <row r="39" spans="1:5" x14ac:dyDescent="0.25">
      <c r="A39" s="1" t="s">
        <v>8</v>
      </c>
      <c r="B39" s="1" t="s">
        <v>105</v>
      </c>
      <c r="C39" s="2" t="s">
        <v>31</v>
      </c>
      <c r="D39" s="2" t="s">
        <v>106</v>
      </c>
      <c r="E39" s="13">
        <v>1073000</v>
      </c>
    </row>
    <row r="40" spans="1:5" x14ac:dyDescent="0.25">
      <c r="A40" s="1" t="s">
        <v>9</v>
      </c>
      <c r="B40" s="1" t="s">
        <v>107</v>
      </c>
      <c r="C40" s="2" t="s">
        <v>49</v>
      </c>
      <c r="D40" s="2" t="s">
        <v>108</v>
      </c>
      <c r="E40" s="13">
        <v>8000000</v>
      </c>
    </row>
    <row r="41" spans="1:5" x14ac:dyDescent="0.25">
      <c r="A41" s="1" t="s">
        <v>52</v>
      </c>
      <c r="B41" s="1" t="s">
        <v>110</v>
      </c>
      <c r="C41" s="2" t="s">
        <v>109</v>
      </c>
      <c r="D41" s="2" t="s">
        <v>111</v>
      </c>
      <c r="E41" s="13">
        <v>1200000</v>
      </c>
    </row>
    <row r="42" spans="1:5" ht="30" x14ac:dyDescent="0.25">
      <c r="A42" s="1" t="s">
        <v>53</v>
      </c>
      <c r="B42" s="1" t="s">
        <v>113</v>
      </c>
      <c r="C42" s="2" t="s">
        <v>112</v>
      </c>
      <c r="D42" s="2" t="s">
        <v>114</v>
      </c>
      <c r="E42" s="13">
        <v>118174</v>
      </c>
    </row>
    <row r="43" spans="1:5" x14ac:dyDescent="0.25">
      <c r="A43" s="1" t="s">
        <v>53</v>
      </c>
      <c r="B43" s="1" t="s">
        <v>116</v>
      </c>
      <c r="C43" s="2" t="s">
        <v>115</v>
      </c>
      <c r="D43" s="2" t="s">
        <v>117</v>
      </c>
      <c r="E43" s="13">
        <v>3437370</v>
      </c>
    </row>
    <row r="44" spans="1:5" x14ac:dyDescent="0.25">
      <c r="A44" s="1" t="s">
        <v>53</v>
      </c>
      <c r="B44" s="1" t="s">
        <v>119</v>
      </c>
      <c r="C44" s="2" t="s">
        <v>118</v>
      </c>
      <c r="D44" s="2" t="s">
        <v>120</v>
      </c>
      <c r="E44" s="13">
        <v>1239024</v>
      </c>
    </row>
    <row r="45" spans="1:5" x14ac:dyDescent="0.25">
      <c r="A45" s="1" t="s">
        <v>15</v>
      </c>
      <c r="B45" s="1" t="s">
        <v>121</v>
      </c>
      <c r="C45" s="2" t="s">
        <v>27</v>
      </c>
      <c r="D45" s="2" t="s">
        <v>122</v>
      </c>
      <c r="E45" s="13">
        <v>396800</v>
      </c>
    </row>
    <row r="46" spans="1:5" x14ac:dyDescent="0.25">
      <c r="A46" s="1" t="s">
        <v>16</v>
      </c>
      <c r="B46" s="1" t="s">
        <v>124</v>
      </c>
      <c r="C46" s="2" t="s">
        <v>123</v>
      </c>
      <c r="D46" s="2" t="s">
        <v>125</v>
      </c>
      <c r="E46" s="13">
        <v>1000000</v>
      </c>
    </row>
    <row r="47" spans="1:5" x14ac:dyDescent="0.25">
      <c r="A47" s="1" t="s">
        <v>17</v>
      </c>
      <c r="B47" s="1" t="s">
        <v>126</v>
      </c>
      <c r="C47" s="2" t="s">
        <v>33</v>
      </c>
      <c r="D47" s="2" t="s">
        <v>127</v>
      </c>
      <c r="E47" s="13">
        <f>15000000-5237088</f>
        <v>9762912</v>
      </c>
    </row>
    <row r="48" spans="1:5" x14ac:dyDescent="0.25">
      <c r="A48" s="1" t="s">
        <v>10</v>
      </c>
      <c r="B48" s="1" t="s">
        <v>129</v>
      </c>
      <c r="C48" s="2" t="s">
        <v>128</v>
      </c>
      <c r="D48" s="2" t="s">
        <v>130</v>
      </c>
      <c r="E48" s="13">
        <v>13558199</v>
      </c>
    </row>
    <row r="49" spans="1:7" x14ac:dyDescent="0.25">
      <c r="A49" s="1" t="s">
        <v>18</v>
      </c>
      <c r="B49" s="1" t="s">
        <v>132</v>
      </c>
      <c r="C49" s="2" t="s">
        <v>131</v>
      </c>
      <c r="D49" s="2" t="s">
        <v>133</v>
      </c>
      <c r="E49" s="13">
        <f>821500-707057</f>
        <v>114443</v>
      </c>
    </row>
    <row r="50" spans="1:7" x14ac:dyDescent="0.25">
      <c r="A50" s="1" t="s">
        <v>19</v>
      </c>
      <c r="B50" s="1" t="s">
        <v>134</v>
      </c>
      <c r="C50" s="2" t="s">
        <v>59</v>
      </c>
      <c r="D50" s="2" t="s">
        <v>135</v>
      </c>
      <c r="E50" s="13">
        <v>10000000</v>
      </c>
    </row>
    <row r="51" spans="1:7" x14ac:dyDescent="0.25">
      <c r="A51" s="1" t="s">
        <v>20</v>
      </c>
      <c r="B51" s="1" t="s">
        <v>136</v>
      </c>
      <c r="C51" s="2" t="s">
        <v>70</v>
      </c>
      <c r="D51" s="2" t="s">
        <v>117</v>
      </c>
      <c r="E51" s="13">
        <v>1466250</v>
      </c>
    </row>
    <row r="52" spans="1:7" x14ac:dyDescent="0.25">
      <c r="A52" s="1" t="s">
        <v>28</v>
      </c>
      <c r="B52" s="1" t="s">
        <v>138</v>
      </c>
      <c r="C52" s="2" t="s">
        <v>137</v>
      </c>
      <c r="D52" s="2" t="s">
        <v>130</v>
      </c>
      <c r="E52" s="13">
        <v>2482880</v>
      </c>
    </row>
    <row r="53" spans="1:7" x14ac:dyDescent="0.25">
      <c r="A53" s="1" t="s">
        <v>21</v>
      </c>
      <c r="B53" s="1" t="s">
        <v>140</v>
      </c>
      <c r="C53" s="2" t="s">
        <v>139</v>
      </c>
      <c r="D53" s="2" t="s">
        <v>141</v>
      </c>
      <c r="E53" s="13">
        <v>2777211</v>
      </c>
    </row>
    <row r="54" spans="1:7" x14ac:dyDescent="0.25">
      <c r="A54" s="1" t="s">
        <v>7</v>
      </c>
      <c r="B54" s="1" t="s">
        <v>143</v>
      </c>
      <c r="C54" s="2" t="s">
        <v>142</v>
      </c>
      <c r="D54" s="2" t="s">
        <v>144</v>
      </c>
      <c r="E54" s="13">
        <v>896000</v>
      </c>
    </row>
    <row r="55" spans="1:7" x14ac:dyDescent="0.25">
      <c r="A55" s="1" t="s">
        <v>76</v>
      </c>
      <c r="B55" s="1" t="s">
        <v>146</v>
      </c>
      <c r="C55" s="2" t="s">
        <v>145</v>
      </c>
      <c r="D55" s="2" t="s">
        <v>147</v>
      </c>
      <c r="E55" s="13">
        <v>18000000</v>
      </c>
    </row>
    <row r="56" spans="1:7" x14ac:dyDescent="0.25">
      <c r="A56" s="1" t="s">
        <v>180</v>
      </c>
      <c r="B56" s="1" t="s">
        <v>179</v>
      </c>
      <c r="C56" s="2" t="s">
        <v>182</v>
      </c>
      <c r="D56" s="2" t="s">
        <v>183</v>
      </c>
      <c r="E56" s="13">
        <v>5</v>
      </c>
    </row>
    <row r="57" spans="1:7" x14ac:dyDescent="0.25">
      <c r="A57" s="1" t="s">
        <v>22</v>
      </c>
      <c r="B57" s="1" t="s">
        <v>148</v>
      </c>
      <c r="C57" s="2" t="s">
        <v>35</v>
      </c>
      <c r="D57" s="2" t="s">
        <v>149</v>
      </c>
      <c r="E57" s="13">
        <v>250003</v>
      </c>
    </row>
    <row r="58" spans="1:7" x14ac:dyDescent="0.25">
      <c r="A58" s="1" t="s">
        <v>23</v>
      </c>
      <c r="B58" s="1" t="s">
        <v>150</v>
      </c>
      <c r="C58" s="2" t="s">
        <v>81</v>
      </c>
      <c r="D58" s="2" t="s">
        <v>151</v>
      </c>
      <c r="E58" s="13">
        <v>4676760</v>
      </c>
    </row>
    <row r="59" spans="1:7" x14ac:dyDescent="0.25">
      <c r="A59" s="1" t="s">
        <v>23</v>
      </c>
      <c r="B59" s="1" t="s">
        <v>153</v>
      </c>
      <c r="C59" s="2" t="s">
        <v>152</v>
      </c>
      <c r="D59" s="2" t="s">
        <v>154</v>
      </c>
      <c r="E59" s="13">
        <v>410780</v>
      </c>
    </row>
    <row r="60" spans="1:7" ht="15.6" customHeight="1" x14ac:dyDescent="0.25">
      <c r="A60" s="3"/>
      <c r="B60" s="3"/>
      <c r="C60" s="40" t="s">
        <v>157</v>
      </c>
      <c r="D60" s="40"/>
      <c r="E60" s="11">
        <f>SUM(E32:E59)</f>
        <v>101473306</v>
      </c>
    </row>
    <row r="61" spans="1:7" ht="16.149999999999999" customHeight="1" x14ac:dyDescent="0.25">
      <c r="A61" s="15" t="s">
        <v>158</v>
      </c>
      <c r="B61" s="16"/>
      <c r="E61" s="8"/>
    </row>
    <row r="62" spans="1:7" ht="16.149999999999999" customHeight="1" x14ac:dyDescent="0.25">
      <c r="A62" s="19"/>
      <c r="B62" s="16"/>
      <c r="E62" s="8"/>
    </row>
    <row r="63" spans="1:7" s="4" customFormat="1" ht="19.149999999999999" customHeight="1" x14ac:dyDescent="0.25">
      <c r="A63" s="5" t="s">
        <v>346</v>
      </c>
      <c r="B63" s="6"/>
      <c r="C63" s="6"/>
      <c r="D63" s="6"/>
      <c r="E63" s="9"/>
    </row>
    <row r="64" spans="1:7" s="4" customFormat="1" ht="25.9" customHeight="1" x14ac:dyDescent="0.25">
      <c r="A64" s="7" t="s">
        <v>1</v>
      </c>
      <c r="B64" s="7" t="s">
        <v>501</v>
      </c>
      <c r="C64" s="7" t="s">
        <v>11</v>
      </c>
      <c r="D64" s="7" t="s">
        <v>29</v>
      </c>
      <c r="E64" s="10" t="s">
        <v>30</v>
      </c>
      <c r="G64" s="1"/>
    </row>
    <row r="65" spans="1:5" ht="16.149999999999999" customHeight="1" x14ac:dyDescent="0.25">
      <c r="A65" s="22" t="s">
        <v>2</v>
      </c>
      <c r="B65" s="1" t="s">
        <v>186</v>
      </c>
      <c r="C65" s="2" t="s">
        <v>185</v>
      </c>
      <c r="D65" s="2" t="s">
        <v>187</v>
      </c>
      <c r="E65" s="32">
        <v>1446827</v>
      </c>
    </row>
    <row r="66" spans="1:5" ht="16.149999999999999" customHeight="1" x14ac:dyDescent="0.25">
      <c r="A66" s="22" t="s">
        <v>188</v>
      </c>
      <c r="B66" s="1" t="s">
        <v>190</v>
      </c>
      <c r="C66" s="2" t="s">
        <v>189</v>
      </c>
      <c r="D66" s="2" t="s">
        <v>191</v>
      </c>
      <c r="E66" s="32">
        <v>752000</v>
      </c>
    </row>
    <row r="67" spans="1:5" ht="16.149999999999999" customHeight="1" x14ac:dyDescent="0.25">
      <c r="A67" s="22" t="s">
        <v>6</v>
      </c>
      <c r="B67" s="1" t="s">
        <v>193</v>
      </c>
      <c r="C67" s="2" t="s">
        <v>192</v>
      </c>
      <c r="D67" s="2" t="s">
        <v>194</v>
      </c>
      <c r="E67" s="32">
        <v>3998543</v>
      </c>
    </row>
    <row r="68" spans="1:5" ht="16.149999999999999" customHeight="1" x14ac:dyDescent="0.25">
      <c r="A68" s="22" t="s">
        <v>6</v>
      </c>
      <c r="B68" s="1" t="s">
        <v>196</v>
      </c>
      <c r="C68" s="2" t="s">
        <v>195</v>
      </c>
      <c r="D68" s="2" t="s">
        <v>197</v>
      </c>
      <c r="E68" s="32">
        <v>6280000</v>
      </c>
    </row>
    <row r="69" spans="1:5" ht="16.149999999999999" customHeight="1" x14ac:dyDescent="0.25">
      <c r="A69" s="22" t="s">
        <v>6</v>
      </c>
      <c r="B69" s="1" t="s">
        <v>199</v>
      </c>
      <c r="C69" s="2" t="s">
        <v>198</v>
      </c>
      <c r="D69" s="2" t="s">
        <v>200</v>
      </c>
      <c r="E69" s="32">
        <v>8455856</v>
      </c>
    </row>
    <row r="70" spans="1:5" ht="16.149999999999999" customHeight="1" x14ac:dyDescent="0.25">
      <c r="A70" s="22" t="s">
        <v>6</v>
      </c>
      <c r="B70" s="1" t="s">
        <v>202</v>
      </c>
      <c r="C70" s="2" t="s">
        <v>201</v>
      </c>
      <c r="D70" s="2" t="s">
        <v>203</v>
      </c>
      <c r="E70" s="32">
        <v>8787846</v>
      </c>
    </row>
    <row r="71" spans="1:5" ht="16.149999999999999" customHeight="1" x14ac:dyDescent="0.25">
      <c r="A71" s="22" t="s">
        <v>6</v>
      </c>
      <c r="B71" s="1" t="s">
        <v>205</v>
      </c>
      <c r="C71" s="2" t="s">
        <v>204</v>
      </c>
      <c r="D71" s="2" t="s">
        <v>206</v>
      </c>
      <c r="E71" s="32">
        <f>8799979-4799979</f>
        <v>4000000</v>
      </c>
    </row>
    <row r="72" spans="1:5" ht="16.149999999999999" customHeight="1" x14ac:dyDescent="0.25">
      <c r="A72" s="22" t="s">
        <v>6</v>
      </c>
      <c r="B72" s="1" t="s">
        <v>208</v>
      </c>
      <c r="C72" s="2" t="s">
        <v>207</v>
      </c>
      <c r="D72" s="2" t="s">
        <v>209</v>
      </c>
      <c r="E72" s="32">
        <v>8409070</v>
      </c>
    </row>
    <row r="73" spans="1:5" ht="16.149999999999999" customHeight="1" x14ac:dyDescent="0.25">
      <c r="A73" s="22" t="s">
        <v>6</v>
      </c>
      <c r="B73" s="1" t="s">
        <v>211</v>
      </c>
      <c r="C73" s="2" t="s">
        <v>210</v>
      </c>
      <c r="D73" s="2" t="s">
        <v>212</v>
      </c>
      <c r="E73" s="32">
        <v>4288300</v>
      </c>
    </row>
    <row r="74" spans="1:5" ht="16.149999999999999" customHeight="1" x14ac:dyDescent="0.25">
      <c r="A74" s="22" t="s">
        <v>6</v>
      </c>
      <c r="B74" s="1" t="s">
        <v>214</v>
      </c>
      <c r="C74" s="2" t="s">
        <v>213</v>
      </c>
      <c r="D74" s="2" t="s">
        <v>215</v>
      </c>
      <c r="E74" s="32">
        <v>4800000</v>
      </c>
    </row>
    <row r="75" spans="1:5" ht="16.149999999999999" customHeight="1" x14ac:dyDescent="0.25">
      <c r="A75" s="22" t="s">
        <v>6</v>
      </c>
      <c r="B75" s="1" t="s">
        <v>217</v>
      </c>
      <c r="C75" s="2" t="s">
        <v>216</v>
      </c>
      <c r="D75" s="2" t="s">
        <v>218</v>
      </c>
      <c r="E75" s="32">
        <v>4378140</v>
      </c>
    </row>
    <row r="76" spans="1:5" ht="16.149999999999999" customHeight="1" x14ac:dyDescent="0.25">
      <c r="A76" s="22" t="s">
        <v>6</v>
      </c>
      <c r="B76" s="1" t="s">
        <v>220</v>
      </c>
      <c r="C76" s="2" t="s">
        <v>219</v>
      </c>
      <c r="D76" s="2" t="s">
        <v>221</v>
      </c>
      <c r="E76" s="32">
        <v>7942200</v>
      </c>
    </row>
    <row r="77" spans="1:5" ht="16.149999999999999" customHeight="1" x14ac:dyDescent="0.25">
      <c r="A77" s="22" t="s">
        <v>6</v>
      </c>
      <c r="B77" s="1" t="s">
        <v>223</v>
      </c>
      <c r="C77" s="2" t="s">
        <v>222</v>
      </c>
      <c r="D77" s="2" t="s">
        <v>224</v>
      </c>
      <c r="E77" s="32">
        <v>2922550</v>
      </c>
    </row>
    <row r="78" spans="1:5" ht="16.149999999999999" customHeight="1" x14ac:dyDescent="0.25">
      <c r="A78" s="22" t="s">
        <v>6</v>
      </c>
      <c r="B78" s="1" t="s">
        <v>226</v>
      </c>
      <c r="C78" s="2" t="s">
        <v>225</v>
      </c>
      <c r="D78" s="2" t="s">
        <v>227</v>
      </c>
      <c r="E78" s="32">
        <v>4600625</v>
      </c>
    </row>
    <row r="79" spans="1:5" ht="16.149999999999999" customHeight="1" x14ac:dyDescent="0.25">
      <c r="A79" s="22" t="s">
        <v>3</v>
      </c>
      <c r="B79" s="1" t="s">
        <v>229</v>
      </c>
      <c r="C79" s="2" t="s">
        <v>228</v>
      </c>
      <c r="D79" s="2" t="s">
        <v>230</v>
      </c>
      <c r="E79" s="32">
        <v>13500000</v>
      </c>
    </row>
    <row r="80" spans="1:5" ht="16.149999999999999" customHeight="1" x14ac:dyDescent="0.25">
      <c r="A80" s="22" t="s">
        <v>3</v>
      </c>
      <c r="B80" s="1" t="s">
        <v>231</v>
      </c>
      <c r="C80" s="2" t="s">
        <v>228</v>
      </c>
      <c r="D80" s="2" t="s">
        <v>232</v>
      </c>
      <c r="E80" s="32">
        <v>9350000</v>
      </c>
    </row>
    <row r="81" spans="1:5" ht="16.149999999999999" customHeight="1" x14ac:dyDescent="0.25">
      <c r="A81" s="22" t="s">
        <v>24</v>
      </c>
      <c r="B81" s="1" t="s">
        <v>234</v>
      </c>
      <c r="C81" s="2" t="s">
        <v>25</v>
      </c>
      <c r="D81" s="2" t="s">
        <v>235</v>
      </c>
      <c r="E81" s="32">
        <v>5400000</v>
      </c>
    </row>
    <row r="82" spans="1:5" ht="16.149999999999999" customHeight="1" x14ac:dyDescent="0.25">
      <c r="A82" s="22" t="s">
        <v>13</v>
      </c>
      <c r="B82" s="1" t="s">
        <v>237</v>
      </c>
      <c r="C82" s="2" t="s">
        <v>236</v>
      </c>
      <c r="D82" s="2" t="s">
        <v>238</v>
      </c>
      <c r="E82" s="32">
        <v>10660817</v>
      </c>
    </row>
    <row r="83" spans="1:5" ht="16.149999999999999" customHeight="1" x14ac:dyDescent="0.25">
      <c r="A83" s="22" t="s">
        <v>14</v>
      </c>
      <c r="B83" s="1" t="s">
        <v>240</v>
      </c>
      <c r="C83" s="2" t="s">
        <v>239</v>
      </c>
      <c r="D83" s="2" t="s">
        <v>241</v>
      </c>
      <c r="E83" s="32">
        <v>4711900</v>
      </c>
    </row>
    <row r="84" spans="1:5" ht="16.149999999999999" customHeight="1" x14ac:dyDescent="0.25">
      <c r="A84" s="22" t="s">
        <v>9</v>
      </c>
      <c r="B84" s="1" t="s">
        <v>243</v>
      </c>
      <c r="C84" s="2" t="s">
        <v>242</v>
      </c>
      <c r="D84" s="2" t="s">
        <v>162</v>
      </c>
      <c r="E84" s="32">
        <v>2700000</v>
      </c>
    </row>
    <row r="85" spans="1:5" ht="16.149999999999999" customHeight="1" x14ac:dyDescent="0.25">
      <c r="A85" s="22" t="s">
        <v>52</v>
      </c>
      <c r="B85" s="1" t="s">
        <v>245</v>
      </c>
      <c r="C85" s="2" t="s">
        <v>244</v>
      </c>
      <c r="D85" s="2" t="s">
        <v>162</v>
      </c>
      <c r="E85" s="32">
        <v>4327304</v>
      </c>
    </row>
    <row r="86" spans="1:5" ht="16.149999999999999" customHeight="1" x14ac:dyDescent="0.25">
      <c r="A86" s="22" t="s">
        <v>52</v>
      </c>
      <c r="B86" s="1" t="s">
        <v>247</v>
      </c>
      <c r="C86" s="2" t="s">
        <v>246</v>
      </c>
      <c r="D86" s="2" t="s">
        <v>248</v>
      </c>
      <c r="E86" s="32">
        <v>2346658</v>
      </c>
    </row>
    <row r="87" spans="1:5" ht="16.149999999999999" customHeight="1" x14ac:dyDescent="0.25">
      <c r="A87" s="22" t="s">
        <v>249</v>
      </c>
      <c r="B87" s="1" t="s">
        <v>251</v>
      </c>
      <c r="C87" s="2" t="s">
        <v>250</v>
      </c>
      <c r="D87" s="2" t="s">
        <v>162</v>
      </c>
      <c r="E87" s="32">
        <v>4107642</v>
      </c>
    </row>
    <row r="88" spans="1:5" ht="16.149999999999999" customHeight="1" x14ac:dyDescent="0.25">
      <c r="A88" s="22" t="s">
        <v>252</v>
      </c>
      <c r="B88" s="1" t="s">
        <v>254</v>
      </c>
      <c r="C88" s="2" t="s">
        <v>253</v>
      </c>
      <c r="D88" s="2" t="s">
        <v>255</v>
      </c>
      <c r="E88" s="32">
        <v>1948000</v>
      </c>
    </row>
    <row r="89" spans="1:5" ht="16.149999999999999" customHeight="1" x14ac:dyDescent="0.25">
      <c r="A89" s="22" t="s">
        <v>256</v>
      </c>
      <c r="B89" s="1" t="s">
        <v>258</v>
      </c>
      <c r="C89" s="2" t="s">
        <v>257</v>
      </c>
      <c r="D89" s="2" t="s">
        <v>259</v>
      </c>
      <c r="E89" s="32">
        <v>5000000</v>
      </c>
    </row>
    <row r="90" spans="1:5" ht="16.149999999999999" customHeight="1" x14ac:dyDescent="0.25">
      <c r="A90" s="22" t="s">
        <v>53</v>
      </c>
      <c r="B90" s="1" t="s">
        <v>260</v>
      </c>
      <c r="C90" s="2" t="s">
        <v>342</v>
      </c>
      <c r="D90" s="2" t="s">
        <v>162</v>
      </c>
      <c r="E90" s="32">
        <v>1498000</v>
      </c>
    </row>
    <row r="91" spans="1:5" ht="16.149999999999999" customHeight="1" x14ac:dyDescent="0.25">
      <c r="A91" s="22" t="s">
        <v>15</v>
      </c>
      <c r="B91" s="1" t="s">
        <v>262</v>
      </c>
      <c r="C91" s="2" t="s">
        <v>261</v>
      </c>
      <c r="D91" s="2" t="s">
        <v>162</v>
      </c>
      <c r="E91" s="32">
        <v>1887000</v>
      </c>
    </row>
    <row r="92" spans="1:5" ht="16.149999999999999" customHeight="1" x14ac:dyDescent="0.25">
      <c r="A92" s="22" t="s">
        <v>263</v>
      </c>
      <c r="B92" s="1" t="s">
        <v>265</v>
      </c>
      <c r="C92" s="2" t="s">
        <v>264</v>
      </c>
      <c r="D92" s="2" t="s">
        <v>266</v>
      </c>
      <c r="E92" s="32">
        <f>6199631-800000-5374991</f>
        <v>24640</v>
      </c>
    </row>
    <row r="93" spans="1:5" ht="16.149999999999999" customHeight="1" x14ac:dyDescent="0.25">
      <c r="A93" s="22" t="s">
        <v>263</v>
      </c>
      <c r="B93" s="1" t="s">
        <v>267</v>
      </c>
      <c r="C93" s="2" t="s">
        <v>264</v>
      </c>
      <c r="D93" s="2" t="s">
        <v>268</v>
      </c>
      <c r="E93" s="32">
        <f>7391200-4764000</f>
        <v>2627200</v>
      </c>
    </row>
    <row r="94" spans="1:5" ht="16.149999999999999" customHeight="1" x14ac:dyDescent="0.25">
      <c r="A94" s="22" t="s">
        <v>56</v>
      </c>
      <c r="B94" s="1" t="s">
        <v>270</v>
      </c>
      <c r="C94" s="2" t="s">
        <v>269</v>
      </c>
      <c r="D94" s="2" t="s">
        <v>271</v>
      </c>
      <c r="E94" s="32">
        <v>4960000</v>
      </c>
    </row>
    <row r="95" spans="1:5" ht="16.149999999999999" customHeight="1" x14ac:dyDescent="0.25">
      <c r="A95" s="22" t="s">
        <v>56</v>
      </c>
      <c r="B95" s="1" t="s">
        <v>273</v>
      </c>
      <c r="C95" s="2" t="s">
        <v>272</v>
      </c>
      <c r="D95" s="2" t="s">
        <v>274</v>
      </c>
      <c r="E95" s="32">
        <v>4339344</v>
      </c>
    </row>
    <row r="96" spans="1:5" ht="16.149999999999999" customHeight="1" x14ac:dyDescent="0.25">
      <c r="A96" s="22" t="s">
        <v>275</v>
      </c>
      <c r="B96" s="1" t="s">
        <v>277</v>
      </c>
      <c r="C96" s="2" t="s">
        <v>276</v>
      </c>
      <c r="D96" s="2" t="s">
        <v>278</v>
      </c>
      <c r="E96" s="32">
        <v>3028000</v>
      </c>
    </row>
    <row r="97" spans="1:5" ht="16.149999999999999" customHeight="1" x14ac:dyDescent="0.25">
      <c r="A97" s="22" t="s">
        <v>16</v>
      </c>
      <c r="B97" s="1" t="s">
        <v>280</v>
      </c>
      <c r="C97" s="2" t="s">
        <v>279</v>
      </c>
      <c r="D97" s="2" t="s">
        <v>281</v>
      </c>
      <c r="E97" s="32">
        <v>3008800</v>
      </c>
    </row>
    <row r="98" spans="1:5" ht="16.149999999999999" customHeight="1" x14ac:dyDescent="0.25">
      <c r="A98" s="22" t="s">
        <v>16</v>
      </c>
      <c r="B98" s="1" t="s">
        <v>283</v>
      </c>
      <c r="C98" s="2" t="s">
        <v>282</v>
      </c>
      <c r="D98" s="2" t="s">
        <v>162</v>
      </c>
      <c r="E98" s="32">
        <v>3966318</v>
      </c>
    </row>
    <row r="99" spans="1:5" ht="16.149999999999999" customHeight="1" x14ac:dyDescent="0.25">
      <c r="A99" s="22" t="s">
        <v>16</v>
      </c>
      <c r="B99" s="1" t="s">
        <v>285</v>
      </c>
      <c r="C99" s="2" t="s">
        <v>284</v>
      </c>
      <c r="D99" s="2" t="s">
        <v>286</v>
      </c>
      <c r="E99" s="32">
        <v>10800000</v>
      </c>
    </row>
    <row r="100" spans="1:5" ht="16.149999999999999" customHeight="1" x14ac:dyDescent="0.25">
      <c r="A100" s="22" t="s">
        <v>287</v>
      </c>
      <c r="B100" s="1" t="s">
        <v>289</v>
      </c>
      <c r="C100" s="2" t="s">
        <v>288</v>
      </c>
      <c r="D100" s="2" t="s">
        <v>290</v>
      </c>
      <c r="E100" s="32">
        <v>1161100</v>
      </c>
    </row>
    <row r="101" spans="1:5" ht="16.149999999999999" customHeight="1" x14ac:dyDescent="0.25">
      <c r="A101" s="22" t="s">
        <v>291</v>
      </c>
      <c r="B101" s="1" t="s">
        <v>293</v>
      </c>
      <c r="C101" s="2" t="s">
        <v>292</v>
      </c>
      <c r="D101" s="2" t="s">
        <v>294</v>
      </c>
      <c r="E101" s="32">
        <v>4870000</v>
      </c>
    </row>
    <row r="102" spans="1:5" ht="16.149999999999999" customHeight="1" x14ac:dyDescent="0.25">
      <c r="A102" s="22" t="s">
        <v>19</v>
      </c>
      <c r="B102" s="1" t="s">
        <v>296</v>
      </c>
      <c r="C102" s="2" t="s">
        <v>295</v>
      </c>
      <c r="D102" s="2" t="s">
        <v>297</v>
      </c>
      <c r="E102" s="32">
        <v>4844000</v>
      </c>
    </row>
    <row r="103" spans="1:5" ht="16.149999999999999" customHeight="1" x14ac:dyDescent="0.25">
      <c r="A103" s="22" t="s">
        <v>298</v>
      </c>
      <c r="B103" s="1" t="s">
        <v>345</v>
      </c>
      <c r="C103" s="2" t="s">
        <v>299</v>
      </c>
      <c r="D103" s="2" t="s">
        <v>300</v>
      </c>
      <c r="E103" s="32">
        <v>7233149</v>
      </c>
    </row>
    <row r="104" spans="1:5" ht="16.149999999999999" customHeight="1" x14ac:dyDescent="0.25">
      <c r="A104" s="22" t="s">
        <v>298</v>
      </c>
      <c r="B104" s="1" t="s">
        <v>344</v>
      </c>
      <c r="C104" s="2" t="s">
        <v>299</v>
      </c>
      <c r="D104" s="2" t="s">
        <v>300</v>
      </c>
      <c r="E104" s="32">
        <v>7448832</v>
      </c>
    </row>
    <row r="105" spans="1:5" ht="16.149999999999999" customHeight="1" x14ac:dyDescent="0.25">
      <c r="A105" s="22" t="s">
        <v>298</v>
      </c>
      <c r="B105" s="1" t="s">
        <v>302</v>
      </c>
      <c r="C105" s="2" t="s">
        <v>301</v>
      </c>
      <c r="D105" s="2" t="s">
        <v>162</v>
      </c>
      <c r="E105" s="32">
        <v>1514888</v>
      </c>
    </row>
    <row r="106" spans="1:5" ht="16.149999999999999" customHeight="1" x14ac:dyDescent="0.25">
      <c r="A106" s="22" t="s">
        <v>298</v>
      </c>
      <c r="B106" s="1" t="s">
        <v>304</v>
      </c>
      <c r="C106" s="2" t="s">
        <v>303</v>
      </c>
      <c r="D106" s="2" t="s">
        <v>305</v>
      </c>
      <c r="E106" s="32">
        <v>2307200</v>
      </c>
    </row>
    <row r="107" spans="1:5" ht="16.149999999999999" customHeight="1" x14ac:dyDescent="0.25">
      <c r="A107" s="22" t="s">
        <v>298</v>
      </c>
      <c r="B107" s="1" t="s">
        <v>307</v>
      </c>
      <c r="C107" s="2" t="s">
        <v>306</v>
      </c>
      <c r="D107" s="2" t="s">
        <v>308</v>
      </c>
      <c r="E107" s="32">
        <v>4000000</v>
      </c>
    </row>
    <row r="108" spans="1:5" ht="16.149999999999999" customHeight="1" x14ac:dyDescent="0.25">
      <c r="A108" s="22" t="s">
        <v>4</v>
      </c>
      <c r="B108" s="1" t="s">
        <v>309</v>
      </c>
      <c r="C108" s="2" t="s">
        <v>181</v>
      </c>
      <c r="D108" s="2" t="s">
        <v>310</v>
      </c>
      <c r="E108" s="32">
        <v>914725</v>
      </c>
    </row>
    <row r="109" spans="1:5" ht="16.149999999999999" customHeight="1" x14ac:dyDescent="0.25">
      <c r="A109" s="22" t="s">
        <v>5</v>
      </c>
      <c r="B109" s="1" t="s">
        <v>312</v>
      </c>
      <c r="C109" s="2" t="s">
        <v>311</v>
      </c>
      <c r="D109" s="2" t="s">
        <v>313</v>
      </c>
      <c r="E109" s="32">
        <v>12552523</v>
      </c>
    </row>
    <row r="110" spans="1:5" ht="16.149999999999999" customHeight="1" x14ac:dyDescent="0.25">
      <c r="A110" s="22" t="s">
        <v>5</v>
      </c>
      <c r="B110" s="1" t="s">
        <v>315</v>
      </c>
      <c r="C110" s="2" t="s">
        <v>314</v>
      </c>
      <c r="D110" s="2" t="s">
        <v>316</v>
      </c>
      <c r="E110" s="32">
        <v>244800</v>
      </c>
    </row>
    <row r="111" spans="1:5" ht="16.149999999999999" customHeight="1" x14ac:dyDescent="0.25">
      <c r="A111" s="22" t="s">
        <v>20</v>
      </c>
      <c r="B111" s="1" t="s">
        <v>318</v>
      </c>
      <c r="C111" s="2" t="s">
        <v>317</v>
      </c>
      <c r="D111" s="2" t="s">
        <v>319</v>
      </c>
      <c r="E111" s="32">
        <v>9800000</v>
      </c>
    </row>
    <row r="112" spans="1:5" ht="16.149999999999999" customHeight="1" x14ac:dyDescent="0.25">
      <c r="A112" s="22" t="s">
        <v>21</v>
      </c>
      <c r="B112" s="1" t="s">
        <v>321</v>
      </c>
      <c r="C112" s="2" t="s">
        <v>320</v>
      </c>
      <c r="D112" s="2" t="s">
        <v>322</v>
      </c>
      <c r="E112" s="32">
        <v>2832848</v>
      </c>
    </row>
    <row r="113" spans="1:7" ht="16.149999999999999" customHeight="1" x14ac:dyDescent="0.25">
      <c r="A113" s="22" t="s">
        <v>7</v>
      </c>
      <c r="B113" s="1" t="s">
        <v>324</v>
      </c>
      <c r="C113" s="2" t="s">
        <v>323</v>
      </c>
      <c r="D113" s="2" t="s">
        <v>325</v>
      </c>
      <c r="E113" s="32">
        <v>6484320</v>
      </c>
    </row>
    <row r="114" spans="1:7" ht="16.149999999999999" customHeight="1" x14ac:dyDescent="0.25">
      <c r="A114" s="22" t="s">
        <v>7</v>
      </c>
      <c r="B114" s="1" t="s">
        <v>326</v>
      </c>
      <c r="C114" s="2" t="s">
        <v>75</v>
      </c>
      <c r="D114" s="2" t="s">
        <v>327</v>
      </c>
      <c r="E114" s="32">
        <v>22850000</v>
      </c>
    </row>
    <row r="115" spans="1:7" ht="16.149999999999999" customHeight="1" x14ac:dyDescent="0.25">
      <c r="A115" s="22" t="s">
        <v>76</v>
      </c>
      <c r="B115" s="1" t="s">
        <v>329</v>
      </c>
      <c r="C115" s="2" t="s">
        <v>328</v>
      </c>
      <c r="D115" s="2" t="s">
        <v>330</v>
      </c>
      <c r="E115" s="32">
        <v>2389699</v>
      </c>
    </row>
    <row r="116" spans="1:7" ht="16.149999999999999" customHeight="1" x14ac:dyDescent="0.25">
      <c r="A116" s="22" t="s">
        <v>22</v>
      </c>
      <c r="B116" s="1" t="s">
        <v>332</v>
      </c>
      <c r="C116" s="2" t="s">
        <v>331</v>
      </c>
      <c r="D116" s="2" t="s">
        <v>162</v>
      </c>
      <c r="E116" s="32">
        <v>2742600</v>
      </c>
    </row>
    <row r="117" spans="1:7" ht="16.149999999999999" customHeight="1" x14ac:dyDescent="0.25">
      <c r="A117" s="22" t="s">
        <v>22</v>
      </c>
      <c r="B117" s="1" t="s">
        <v>334</v>
      </c>
      <c r="C117" s="2" t="s">
        <v>333</v>
      </c>
      <c r="D117" s="2" t="s">
        <v>335</v>
      </c>
      <c r="E117" s="32">
        <v>10400000</v>
      </c>
    </row>
    <row r="118" spans="1:7" ht="16.149999999999999" customHeight="1" x14ac:dyDescent="0.25">
      <c r="A118" s="22" t="s">
        <v>22</v>
      </c>
      <c r="B118" s="1" t="s">
        <v>337</v>
      </c>
      <c r="C118" s="2" t="s">
        <v>336</v>
      </c>
      <c r="D118" s="2" t="s">
        <v>338</v>
      </c>
      <c r="E118" s="32">
        <v>12924801</v>
      </c>
    </row>
    <row r="119" spans="1:7" ht="15.95" customHeight="1" x14ac:dyDescent="0.25">
      <c r="A119" s="22" t="s">
        <v>23</v>
      </c>
      <c r="B119" s="1" t="s">
        <v>339</v>
      </c>
      <c r="C119" s="2" t="s">
        <v>81</v>
      </c>
      <c r="D119" s="2" t="s">
        <v>340</v>
      </c>
      <c r="E119" s="32">
        <v>6400000</v>
      </c>
    </row>
    <row r="120" spans="1:7" ht="15.6" customHeight="1" x14ac:dyDescent="0.25">
      <c r="A120" s="3"/>
      <c r="B120" s="3"/>
      <c r="C120" s="40" t="s">
        <v>498</v>
      </c>
      <c r="D120" s="40"/>
      <c r="E120" s="11">
        <f>SUM(E65:E119)</f>
        <v>295169065</v>
      </c>
    </row>
    <row r="121" spans="1:7" ht="16.149999999999999" customHeight="1" x14ac:dyDescent="0.25">
      <c r="A121" s="19" t="s">
        <v>496</v>
      </c>
      <c r="B121" s="16"/>
      <c r="E121" s="8"/>
    </row>
    <row r="122" spans="1:7" ht="15.6" customHeight="1" x14ac:dyDescent="0.25">
      <c r="A122" s="30"/>
      <c r="B122" s="30"/>
      <c r="C122" s="20"/>
      <c r="D122" s="20"/>
      <c r="E122" s="31"/>
    </row>
    <row r="123" spans="1:7" s="4" customFormat="1" ht="19.149999999999999" customHeight="1" x14ac:dyDescent="0.25">
      <c r="A123" s="5" t="s">
        <v>488</v>
      </c>
      <c r="B123" s="6"/>
      <c r="C123" s="6"/>
      <c r="D123" s="6"/>
      <c r="E123" s="9"/>
    </row>
    <row r="124" spans="1:7" s="4" customFormat="1" ht="25.9" customHeight="1" x14ac:dyDescent="0.25">
      <c r="A124" s="7" t="s">
        <v>1</v>
      </c>
      <c r="B124" s="7" t="s">
        <v>501</v>
      </c>
      <c r="C124" s="7" t="s">
        <v>11</v>
      </c>
      <c r="D124" s="7" t="s">
        <v>29</v>
      </c>
      <c r="E124" s="10" t="s">
        <v>30</v>
      </c>
      <c r="G124" s="1"/>
    </row>
    <row r="125" spans="1:7" ht="16.149999999999999" customHeight="1" x14ac:dyDescent="0.25">
      <c r="A125" s="33" t="s">
        <v>2</v>
      </c>
      <c r="B125" s="2" t="s">
        <v>349</v>
      </c>
      <c r="C125" s="2" t="s">
        <v>348</v>
      </c>
      <c r="D125" s="2" t="s">
        <v>350</v>
      </c>
      <c r="E125" s="34">
        <v>2264000</v>
      </c>
    </row>
    <row r="126" spans="1:7" ht="16.149999999999999" customHeight="1" x14ac:dyDescent="0.25">
      <c r="A126" s="33" t="s">
        <v>2</v>
      </c>
      <c r="B126" s="2" t="s">
        <v>352</v>
      </c>
      <c r="C126" s="2" t="s">
        <v>351</v>
      </c>
      <c r="D126" s="2" t="s">
        <v>353</v>
      </c>
      <c r="E126" s="34">
        <v>4207093</v>
      </c>
    </row>
    <row r="127" spans="1:7" ht="16.149999999999999" customHeight="1" x14ac:dyDescent="0.25">
      <c r="A127" s="33" t="s">
        <v>2</v>
      </c>
      <c r="B127" s="2" t="s">
        <v>355</v>
      </c>
      <c r="C127" s="2" t="s">
        <v>354</v>
      </c>
      <c r="D127" s="2" t="s">
        <v>356</v>
      </c>
      <c r="E127" s="34">
        <v>402257</v>
      </c>
    </row>
    <row r="128" spans="1:7" ht="15.95" customHeight="1" x14ac:dyDescent="0.25">
      <c r="A128" s="33" t="s">
        <v>6</v>
      </c>
      <c r="B128" s="2" t="s">
        <v>358</v>
      </c>
      <c r="C128" s="2" t="s">
        <v>357</v>
      </c>
      <c r="D128" s="2" t="s">
        <v>359</v>
      </c>
      <c r="E128" s="34">
        <v>296000</v>
      </c>
    </row>
    <row r="129" spans="1:5" ht="16.149999999999999" customHeight="1" x14ac:dyDescent="0.25">
      <c r="A129" s="33" t="s">
        <v>6</v>
      </c>
      <c r="B129" s="2" t="s">
        <v>361</v>
      </c>
      <c r="C129" s="2" t="s">
        <v>360</v>
      </c>
      <c r="D129" s="2" t="s">
        <v>362</v>
      </c>
      <c r="E129" s="34">
        <v>12016400</v>
      </c>
    </row>
    <row r="130" spans="1:5" ht="16.149999999999999" customHeight="1" x14ac:dyDescent="0.25">
      <c r="A130" s="33" t="s">
        <v>6</v>
      </c>
      <c r="B130" s="2" t="s">
        <v>363</v>
      </c>
      <c r="C130" s="2" t="s">
        <v>201</v>
      </c>
      <c r="D130" s="2" t="s">
        <v>364</v>
      </c>
      <c r="E130" s="34">
        <v>1594364</v>
      </c>
    </row>
    <row r="131" spans="1:5" ht="16.149999999999999" customHeight="1" x14ac:dyDescent="0.25">
      <c r="A131" s="33" t="s">
        <v>6</v>
      </c>
      <c r="B131" s="2" t="s">
        <v>366</v>
      </c>
      <c r="C131" s="2" t="s">
        <v>365</v>
      </c>
      <c r="D131" s="2" t="s">
        <v>367</v>
      </c>
      <c r="E131" s="34">
        <v>15588800</v>
      </c>
    </row>
    <row r="132" spans="1:5" ht="16.149999999999999" customHeight="1" x14ac:dyDescent="0.25">
      <c r="A132" s="33" t="s">
        <v>6</v>
      </c>
      <c r="B132" s="2" t="s">
        <v>369</v>
      </c>
      <c r="C132" s="2" t="s">
        <v>368</v>
      </c>
      <c r="D132" s="2" t="s">
        <v>370</v>
      </c>
      <c r="E132" s="34">
        <v>1280000</v>
      </c>
    </row>
    <row r="133" spans="1:5" ht="16.149999999999999" customHeight="1" x14ac:dyDescent="0.25">
      <c r="A133" s="33" t="s">
        <v>3</v>
      </c>
      <c r="B133" s="2" t="s">
        <v>372</v>
      </c>
      <c r="C133" s="2" t="s">
        <v>371</v>
      </c>
      <c r="D133" s="2" t="s">
        <v>373</v>
      </c>
      <c r="E133" s="34">
        <v>1814882</v>
      </c>
    </row>
    <row r="134" spans="1:5" ht="16.149999999999999" customHeight="1" x14ac:dyDescent="0.25">
      <c r="A134" s="33" t="s">
        <v>3</v>
      </c>
      <c r="B134" s="2" t="s">
        <v>375</v>
      </c>
      <c r="C134" s="2" t="s">
        <v>374</v>
      </c>
      <c r="D134" s="2" t="s">
        <v>376</v>
      </c>
      <c r="E134" s="34">
        <v>2568000</v>
      </c>
    </row>
    <row r="135" spans="1:5" ht="16.149999999999999" customHeight="1" x14ac:dyDescent="0.25">
      <c r="A135" s="33" t="s">
        <v>3</v>
      </c>
      <c r="B135" s="2" t="s">
        <v>377</v>
      </c>
      <c r="C135" s="2" t="s">
        <v>374</v>
      </c>
      <c r="D135" s="2" t="s">
        <v>378</v>
      </c>
      <c r="E135" s="34">
        <v>5721272</v>
      </c>
    </row>
    <row r="136" spans="1:5" ht="16.149999999999999" customHeight="1" x14ac:dyDescent="0.25">
      <c r="A136" s="33" t="s">
        <v>3</v>
      </c>
      <c r="B136" s="2" t="s">
        <v>380</v>
      </c>
      <c r="C136" s="2" t="s">
        <v>379</v>
      </c>
      <c r="D136" s="2" t="s">
        <v>381</v>
      </c>
      <c r="E136" s="34">
        <v>34765737</v>
      </c>
    </row>
    <row r="137" spans="1:5" ht="16.149999999999999" customHeight="1" x14ac:dyDescent="0.25">
      <c r="A137" s="33" t="s">
        <v>233</v>
      </c>
      <c r="B137" s="2" t="s">
        <v>383</v>
      </c>
      <c r="C137" s="2" t="s">
        <v>382</v>
      </c>
      <c r="D137" s="2" t="s">
        <v>384</v>
      </c>
      <c r="E137" s="34">
        <v>20394000</v>
      </c>
    </row>
    <row r="138" spans="1:5" ht="15.95" customHeight="1" x14ac:dyDescent="0.25">
      <c r="A138" s="33" t="s">
        <v>24</v>
      </c>
      <c r="B138" s="2" t="s">
        <v>385</v>
      </c>
      <c r="C138" s="2" t="s">
        <v>25</v>
      </c>
      <c r="D138" s="2" t="s">
        <v>386</v>
      </c>
      <c r="E138" s="34">
        <v>11000000</v>
      </c>
    </row>
    <row r="139" spans="1:5" ht="16.149999999999999" customHeight="1" x14ac:dyDescent="0.25">
      <c r="A139" s="33" t="s">
        <v>14</v>
      </c>
      <c r="B139" s="2" t="s">
        <v>388</v>
      </c>
      <c r="C139" s="2" t="s">
        <v>387</v>
      </c>
      <c r="D139" s="2" t="s">
        <v>389</v>
      </c>
      <c r="E139" s="34">
        <v>12000000</v>
      </c>
    </row>
    <row r="140" spans="1:5" ht="16.149999999999999" customHeight="1" x14ac:dyDescent="0.25">
      <c r="A140" s="33" t="s">
        <v>8</v>
      </c>
      <c r="B140" s="2" t="s">
        <v>391</v>
      </c>
      <c r="C140" s="2" t="s">
        <v>390</v>
      </c>
      <c r="D140" s="2" t="s">
        <v>392</v>
      </c>
      <c r="E140" s="34">
        <v>12000000</v>
      </c>
    </row>
    <row r="141" spans="1:5" ht="16.149999999999999" customHeight="1" x14ac:dyDescent="0.25">
      <c r="A141" s="33" t="s">
        <v>8</v>
      </c>
      <c r="B141" s="2" t="s">
        <v>394</v>
      </c>
      <c r="C141" s="2" t="s">
        <v>393</v>
      </c>
      <c r="D141" s="2" t="s">
        <v>395</v>
      </c>
      <c r="E141" s="34">
        <v>15844561</v>
      </c>
    </row>
    <row r="142" spans="1:5" ht="16.149999999999999" customHeight="1" x14ac:dyDescent="0.25">
      <c r="A142" s="33" t="s">
        <v>26</v>
      </c>
      <c r="B142" s="2" t="s">
        <v>397</v>
      </c>
      <c r="C142" s="2" t="s">
        <v>396</v>
      </c>
      <c r="D142" s="2" t="s">
        <v>398</v>
      </c>
      <c r="E142" s="34">
        <v>384000</v>
      </c>
    </row>
    <row r="143" spans="1:5" ht="16.149999999999999" customHeight="1" x14ac:dyDescent="0.25">
      <c r="A143" s="33" t="s">
        <v>9</v>
      </c>
      <c r="B143" s="2" t="s">
        <v>400</v>
      </c>
      <c r="C143" s="2" t="s">
        <v>399</v>
      </c>
      <c r="D143" s="2" t="s">
        <v>401</v>
      </c>
      <c r="E143" s="34">
        <v>13076800</v>
      </c>
    </row>
    <row r="144" spans="1:5" ht="16.149999999999999" customHeight="1" x14ac:dyDescent="0.25">
      <c r="A144" s="33" t="s">
        <v>9</v>
      </c>
      <c r="B144" s="2" t="s">
        <v>403</v>
      </c>
      <c r="C144" s="2" t="s">
        <v>402</v>
      </c>
      <c r="D144" s="2" t="s">
        <v>404</v>
      </c>
      <c r="E144" s="34">
        <v>28836080</v>
      </c>
    </row>
    <row r="145" spans="1:5" ht="16.149999999999999" customHeight="1" x14ac:dyDescent="0.25">
      <c r="A145" s="33" t="s">
        <v>52</v>
      </c>
      <c r="B145" s="2" t="s">
        <v>495</v>
      </c>
      <c r="C145" s="2" t="s">
        <v>246</v>
      </c>
      <c r="D145" s="2" t="s">
        <v>407</v>
      </c>
      <c r="E145" s="34">
        <v>33000000</v>
      </c>
    </row>
    <row r="146" spans="1:5" ht="16.149999999999999" customHeight="1" x14ac:dyDescent="0.25">
      <c r="A146" s="33" t="s">
        <v>249</v>
      </c>
      <c r="B146" s="2" t="s">
        <v>409</v>
      </c>
      <c r="C146" s="2" t="s">
        <v>408</v>
      </c>
      <c r="D146" s="2" t="s">
        <v>410</v>
      </c>
      <c r="E146" s="34">
        <v>3265592</v>
      </c>
    </row>
    <row r="147" spans="1:5" ht="16.149999999999999" customHeight="1" x14ac:dyDescent="0.25">
      <c r="A147" s="33" t="s">
        <v>249</v>
      </c>
      <c r="B147" s="2" t="s">
        <v>412</v>
      </c>
      <c r="C147" s="2" t="s">
        <v>411</v>
      </c>
      <c r="D147" s="2" t="s">
        <v>413</v>
      </c>
      <c r="E147" s="34">
        <v>7411032</v>
      </c>
    </row>
    <row r="148" spans="1:5" ht="16.149999999999999" customHeight="1" x14ac:dyDescent="0.25">
      <c r="A148" s="33" t="s">
        <v>256</v>
      </c>
      <c r="B148" s="2" t="s">
        <v>415</v>
      </c>
      <c r="C148" s="2" t="s">
        <v>414</v>
      </c>
      <c r="D148" s="2" t="s">
        <v>416</v>
      </c>
      <c r="E148" s="34">
        <v>54000000</v>
      </c>
    </row>
    <row r="149" spans="1:5" ht="16.149999999999999" customHeight="1" x14ac:dyDescent="0.25">
      <c r="A149" s="33" t="s">
        <v>53</v>
      </c>
      <c r="B149" s="2" t="s">
        <v>418</v>
      </c>
      <c r="C149" s="2" t="s">
        <v>417</v>
      </c>
      <c r="D149" s="2" t="s">
        <v>419</v>
      </c>
      <c r="E149" s="34">
        <v>25000000</v>
      </c>
    </row>
    <row r="150" spans="1:5" ht="16.149999999999999" customHeight="1" x14ac:dyDescent="0.25">
      <c r="A150" s="33" t="s">
        <v>263</v>
      </c>
      <c r="B150" s="2" t="s">
        <v>421</v>
      </c>
      <c r="C150" s="2" t="s">
        <v>420</v>
      </c>
      <c r="D150" s="2" t="s">
        <v>373</v>
      </c>
      <c r="E150" s="34">
        <v>6912404</v>
      </c>
    </row>
    <row r="151" spans="1:5" ht="16.149999999999999" customHeight="1" x14ac:dyDescent="0.25">
      <c r="A151" s="33" t="s">
        <v>263</v>
      </c>
      <c r="B151" s="2" t="s">
        <v>422</v>
      </c>
      <c r="C151" s="2" t="s">
        <v>264</v>
      </c>
      <c r="D151" s="2" t="s">
        <v>423</v>
      </c>
      <c r="E151" s="34">
        <v>12000000</v>
      </c>
    </row>
    <row r="152" spans="1:5" ht="16.149999999999999" customHeight="1" x14ac:dyDescent="0.25">
      <c r="A152" s="33" t="s">
        <v>56</v>
      </c>
      <c r="B152" s="2" t="s">
        <v>425</v>
      </c>
      <c r="C152" s="2" t="s">
        <v>424</v>
      </c>
      <c r="D152" s="2" t="s">
        <v>426</v>
      </c>
      <c r="E152" s="34">
        <v>3607642</v>
      </c>
    </row>
    <row r="153" spans="1:5" ht="16.149999999999999" customHeight="1" x14ac:dyDescent="0.25">
      <c r="A153" s="33" t="s">
        <v>275</v>
      </c>
      <c r="B153" s="2" t="s">
        <v>428</v>
      </c>
      <c r="C153" s="2" t="s">
        <v>427</v>
      </c>
      <c r="D153" s="2" t="s">
        <v>313</v>
      </c>
      <c r="E153" s="34">
        <v>1375920</v>
      </c>
    </row>
    <row r="154" spans="1:5" ht="16.149999999999999" customHeight="1" x14ac:dyDescent="0.25">
      <c r="A154" s="33" t="s">
        <v>16</v>
      </c>
      <c r="B154" s="2" t="s">
        <v>430</v>
      </c>
      <c r="C154" s="2" t="s">
        <v>429</v>
      </c>
      <c r="D154" s="2" t="s">
        <v>426</v>
      </c>
      <c r="E154" s="34">
        <v>11787275</v>
      </c>
    </row>
    <row r="155" spans="1:5" ht="16.149999999999999" customHeight="1" x14ac:dyDescent="0.25">
      <c r="A155" s="33" t="s">
        <v>17</v>
      </c>
      <c r="B155" s="2" t="s">
        <v>432</v>
      </c>
      <c r="C155" s="2" t="s">
        <v>431</v>
      </c>
      <c r="D155" s="2" t="s">
        <v>433</v>
      </c>
      <c r="E155" s="34">
        <v>7768742</v>
      </c>
    </row>
    <row r="156" spans="1:5" ht="16.149999999999999" customHeight="1" x14ac:dyDescent="0.25">
      <c r="A156" s="33" t="s">
        <v>18</v>
      </c>
      <c r="B156" s="2" t="s">
        <v>435</v>
      </c>
      <c r="C156" s="2" t="s">
        <v>434</v>
      </c>
      <c r="D156" s="2" t="s">
        <v>426</v>
      </c>
      <c r="E156" s="34">
        <v>7736284</v>
      </c>
    </row>
    <row r="157" spans="1:5" ht="16.149999999999999" customHeight="1" x14ac:dyDescent="0.25">
      <c r="A157" s="33" t="s">
        <v>436</v>
      </c>
      <c r="B157" s="2" t="s">
        <v>438</v>
      </c>
      <c r="C157" s="2" t="s">
        <v>437</v>
      </c>
      <c r="D157" s="2" t="s">
        <v>426</v>
      </c>
      <c r="E157" s="34">
        <v>44677500</v>
      </c>
    </row>
    <row r="158" spans="1:5" ht="16.149999999999999" customHeight="1" x14ac:dyDescent="0.25">
      <c r="A158" s="33" t="s">
        <v>287</v>
      </c>
      <c r="B158" s="2" t="s">
        <v>489</v>
      </c>
      <c r="C158" s="2" t="s">
        <v>439</v>
      </c>
      <c r="D158" s="2" t="s">
        <v>442</v>
      </c>
      <c r="E158" s="34">
        <v>2170214</v>
      </c>
    </row>
    <row r="159" spans="1:5" ht="16.149999999999999" customHeight="1" x14ac:dyDescent="0.25">
      <c r="A159" s="33" t="s">
        <v>287</v>
      </c>
      <c r="B159" s="2" t="s">
        <v>490</v>
      </c>
      <c r="C159" s="2" t="s">
        <v>443</v>
      </c>
      <c r="D159" s="2" t="s">
        <v>413</v>
      </c>
      <c r="E159" s="34">
        <v>3071882</v>
      </c>
    </row>
    <row r="160" spans="1:5" ht="16.149999999999999" customHeight="1" x14ac:dyDescent="0.25">
      <c r="A160" s="33" t="s">
        <v>291</v>
      </c>
      <c r="B160" s="2" t="s">
        <v>447</v>
      </c>
      <c r="C160" s="2" t="s">
        <v>446</v>
      </c>
      <c r="D160" s="2" t="s">
        <v>448</v>
      </c>
      <c r="E160" s="34">
        <v>115000</v>
      </c>
    </row>
    <row r="161" spans="1:5" ht="16.149999999999999" customHeight="1" x14ac:dyDescent="0.25">
      <c r="A161" s="33" t="s">
        <v>19</v>
      </c>
      <c r="B161" s="2" t="s">
        <v>491</v>
      </c>
      <c r="C161" s="2" t="s">
        <v>449</v>
      </c>
      <c r="D161" s="2" t="s">
        <v>452</v>
      </c>
      <c r="E161" s="34">
        <v>16000000</v>
      </c>
    </row>
    <row r="162" spans="1:5" ht="16.149999999999999" customHeight="1" x14ac:dyDescent="0.25">
      <c r="A162" s="33" t="s">
        <v>5</v>
      </c>
      <c r="B162" s="2" t="s">
        <v>454</v>
      </c>
      <c r="C162" s="2" t="s">
        <v>453</v>
      </c>
      <c r="D162" s="2" t="s">
        <v>173</v>
      </c>
      <c r="E162" s="34">
        <v>1050000</v>
      </c>
    </row>
    <row r="163" spans="1:5" ht="16.149999999999999" customHeight="1" x14ac:dyDescent="0.25">
      <c r="A163" s="33" t="s">
        <v>5</v>
      </c>
      <c r="B163" s="2" t="s">
        <v>455</v>
      </c>
      <c r="C163" s="2" t="s">
        <v>453</v>
      </c>
      <c r="D163" s="2" t="s">
        <v>456</v>
      </c>
      <c r="E163" s="34">
        <v>612000</v>
      </c>
    </row>
    <row r="164" spans="1:5" ht="16.149999999999999" customHeight="1" x14ac:dyDescent="0.25">
      <c r="A164" s="33" t="s">
        <v>5</v>
      </c>
      <c r="B164" s="2" t="s">
        <v>457</v>
      </c>
      <c r="C164" s="2" t="s">
        <v>314</v>
      </c>
      <c r="D164" s="2" t="s">
        <v>458</v>
      </c>
      <c r="E164" s="34">
        <v>4632050</v>
      </c>
    </row>
    <row r="165" spans="1:5" ht="16.149999999999999" customHeight="1" x14ac:dyDescent="0.25">
      <c r="A165" s="33" t="s">
        <v>5</v>
      </c>
      <c r="B165" s="2" t="s">
        <v>492</v>
      </c>
      <c r="C165" s="2" t="s">
        <v>459</v>
      </c>
      <c r="D165" s="2" t="s">
        <v>462</v>
      </c>
      <c r="E165" s="34">
        <v>5566583</v>
      </c>
    </row>
    <row r="166" spans="1:5" ht="16.149999999999999" customHeight="1" x14ac:dyDescent="0.25">
      <c r="A166" s="33" t="s">
        <v>463</v>
      </c>
      <c r="B166" s="2" t="s">
        <v>465</v>
      </c>
      <c r="C166" s="2" t="s">
        <v>464</v>
      </c>
      <c r="D166" s="2" t="s">
        <v>466</v>
      </c>
      <c r="E166" s="34">
        <v>692758</v>
      </c>
    </row>
    <row r="167" spans="1:5" ht="16.149999999999999" customHeight="1" x14ac:dyDescent="0.25">
      <c r="A167" s="33" t="s">
        <v>467</v>
      </c>
      <c r="B167" s="2" t="s">
        <v>469</v>
      </c>
      <c r="C167" s="2" t="s">
        <v>468</v>
      </c>
      <c r="D167" s="2" t="s">
        <v>470</v>
      </c>
      <c r="E167" s="34">
        <v>54000000</v>
      </c>
    </row>
    <row r="168" spans="1:5" ht="16.149999999999999" customHeight="1" x14ac:dyDescent="0.25">
      <c r="A168" s="33" t="s">
        <v>467</v>
      </c>
      <c r="B168" s="2" t="s">
        <v>493</v>
      </c>
      <c r="C168" s="2" t="s">
        <v>471</v>
      </c>
      <c r="D168" s="2" t="s">
        <v>474</v>
      </c>
      <c r="E168" s="34">
        <v>12000000</v>
      </c>
    </row>
    <row r="169" spans="1:5" ht="16.149999999999999" customHeight="1" x14ac:dyDescent="0.25">
      <c r="A169" s="33" t="s">
        <v>7</v>
      </c>
      <c r="B169" s="2" t="s">
        <v>476</v>
      </c>
      <c r="C169" s="2" t="s">
        <v>475</v>
      </c>
      <c r="D169" s="2" t="s">
        <v>477</v>
      </c>
      <c r="E169" s="34">
        <v>20000000</v>
      </c>
    </row>
    <row r="170" spans="1:5" ht="16.149999999999999" customHeight="1" x14ac:dyDescent="0.25">
      <c r="A170" s="33" t="s">
        <v>76</v>
      </c>
      <c r="B170" s="2" t="s">
        <v>494</v>
      </c>
      <c r="C170" s="2" t="s">
        <v>328</v>
      </c>
      <c r="D170" s="2" t="s">
        <v>373</v>
      </c>
      <c r="E170" s="34">
        <v>6095770</v>
      </c>
    </row>
    <row r="171" spans="1:5" ht="16.149999999999999" customHeight="1" x14ac:dyDescent="0.25">
      <c r="A171" s="33" t="s">
        <v>180</v>
      </c>
      <c r="B171" s="2" t="s">
        <v>480</v>
      </c>
      <c r="C171" s="2" t="s">
        <v>182</v>
      </c>
      <c r="D171" s="2" t="s">
        <v>426</v>
      </c>
      <c r="E171" s="34">
        <v>3279616</v>
      </c>
    </row>
    <row r="172" spans="1:5" ht="16.149999999999999" customHeight="1" x14ac:dyDescent="0.25">
      <c r="A172" s="33" t="s">
        <v>22</v>
      </c>
      <c r="B172" s="2" t="s">
        <v>482</v>
      </c>
      <c r="C172" s="2" t="s">
        <v>481</v>
      </c>
      <c r="D172" s="2" t="s">
        <v>483</v>
      </c>
      <c r="E172" s="34">
        <v>185368</v>
      </c>
    </row>
    <row r="173" spans="1:5" ht="16.149999999999999" customHeight="1" x14ac:dyDescent="0.25">
      <c r="A173" s="33" t="s">
        <v>22</v>
      </c>
      <c r="B173" s="2" t="s">
        <v>485</v>
      </c>
      <c r="C173" s="2" t="s">
        <v>484</v>
      </c>
      <c r="D173" s="2" t="s">
        <v>426</v>
      </c>
      <c r="E173" s="34">
        <v>1876265</v>
      </c>
    </row>
    <row r="174" spans="1:5" ht="16.149999999999999" customHeight="1" x14ac:dyDescent="0.25">
      <c r="A174" s="33" t="s">
        <v>22</v>
      </c>
      <c r="B174" s="2" t="s">
        <v>486</v>
      </c>
      <c r="C174" s="2" t="s">
        <v>35</v>
      </c>
      <c r="D174" s="2" t="s">
        <v>487</v>
      </c>
      <c r="E174" s="34">
        <v>5422168</v>
      </c>
    </row>
    <row r="175" spans="1:5" ht="15.6" customHeight="1" x14ac:dyDescent="0.25">
      <c r="A175" s="3"/>
      <c r="B175" s="3"/>
      <c r="C175" s="40" t="s">
        <v>499</v>
      </c>
      <c r="D175" s="40"/>
      <c r="E175" s="11">
        <f>SUM(E125:E174)</f>
        <v>551366311</v>
      </c>
    </row>
    <row r="176" spans="1:5" ht="16.149999999999999" customHeight="1" x14ac:dyDescent="0.25">
      <c r="A176" s="19" t="s">
        <v>497</v>
      </c>
      <c r="B176" s="16"/>
      <c r="E176" s="8"/>
    </row>
    <row r="177" spans="1:5" ht="16.149999999999999" customHeight="1" x14ac:dyDescent="0.25">
      <c r="A177" s="19"/>
      <c r="B177" s="16"/>
      <c r="E177" s="8"/>
    </row>
    <row r="179" spans="1:5" ht="15.75" x14ac:dyDescent="0.25">
      <c r="A179" s="3"/>
      <c r="B179" s="36" t="s">
        <v>500</v>
      </c>
      <c r="C179" s="36"/>
      <c r="D179" s="36"/>
      <c r="E179" s="14">
        <f>E27+E60+E120+E175</f>
        <v>1042009977</v>
      </c>
    </row>
    <row r="181" spans="1:5" ht="15.75" x14ac:dyDescent="0.25">
      <c r="C181" s="35"/>
      <c r="D181" s="35"/>
    </row>
  </sheetData>
  <mergeCells count="9">
    <mergeCell ref="C181:D181"/>
    <mergeCell ref="B179:D179"/>
    <mergeCell ref="A1:E1"/>
    <mergeCell ref="A2:E2"/>
    <mergeCell ref="A3:E3"/>
    <mergeCell ref="C27:D27"/>
    <mergeCell ref="C60:D60"/>
    <mergeCell ref="C120:D120"/>
    <mergeCell ref="C175:D175"/>
  </mergeCells>
  <pageMargins left="0.7" right="0.7" top="0.75" bottom="0.75" header="0.3" footer="0.3"/>
  <pageSetup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8A7F0-6266-4B2C-9CD9-4508429A965A}">
  <dimension ref="A1:E59"/>
  <sheetViews>
    <sheetView topLeftCell="A56" workbookViewId="0">
      <selection sqref="A1:E58"/>
    </sheetView>
  </sheetViews>
  <sheetFormatPr defaultRowHeight="15" x14ac:dyDescent="0.25"/>
  <cols>
    <col min="5" max="5" width="12.140625" bestFit="1" customWidth="1"/>
  </cols>
  <sheetData>
    <row r="1" spans="1:5" ht="30.75" thickBot="1" x14ac:dyDescent="0.3">
      <c r="A1" s="23" t="s">
        <v>1</v>
      </c>
      <c r="B1" s="25" t="s">
        <v>184</v>
      </c>
      <c r="C1" s="24" t="s">
        <v>11</v>
      </c>
      <c r="D1" s="24" t="s">
        <v>341</v>
      </c>
      <c r="E1" s="24" t="s">
        <v>347</v>
      </c>
    </row>
    <row r="2" spans="1:5" ht="135.75" thickBot="1" x14ac:dyDescent="0.3">
      <c r="A2" s="26" t="s">
        <v>2</v>
      </c>
      <c r="B2" s="21" t="s">
        <v>349</v>
      </c>
      <c r="C2" s="21" t="s">
        <v>348</v>
      </c>
      <c r="D2" s="21" t="s">
        <v>350</v>
      </c>
      <c r="E2" s="27">
        <v>2264000</v>
      </c>
    </row>
    <row r="3" spans="1:5" ht="135.75" thickBot="1" x14ac:dyDescent="0.3">
      <c r="A3" s="26" t="s">
        <v>2</v>
      </c>
      <c r="B3" s="21" t="s">
        <v>352</v>
      </c>
      <c r="C3" s="21" t="s">
        <v>351</v>
      </c>
      <c r="D3" s="21" t="s">
        <v>353</v>
      </c>
      <c r="E3" s="27">
        <v>4207093</v>
      </c>
    </row>
    <row r="4" spans="1:5" ht="120.75" thickBot="1" x14ac:dyDescent="0.3">
      <c r="A4" s="26" t="s">
        <v>2</v>
      </c>
      <c r="B4" s="21" t="s">
        <v>355</v>
      </c>
      <c r="C4" s="21" t="s">
        <v>354</v>
      </c>
      <c r="D4" s="21" t="s">
        <v>356</v>
      </c>
      <c r="E4" s="27">
        <v>402257</v>
      </c>
    </row>
    <row r="5" spans="1:5" ht="120.75" thickBot="1" x14ac:dyDescent="0.3">
      <c r="A5" s="26" t="s">
        <v>6</v>
      </c>
      <c r="B5" s="21" t="s">
        <v>358</v>
      </c>
      <c r="C5" s="21" t="s">
        <v>357</v>
      </c>
      <c r="D5" s="21" t="s">
        <v>359</v>
      </c>
      <c r="E5" s="27">
        <v>296000</v>
      </c>
    </row>
    <row r="6" spans="1:5" ht="150.75" thickBot="1" x14ac:dyDescent="0.3">
      <c r="A6" s="26" t="s">
        <v>6</v>
      </c>
      <c r="B6" s="21" t="s">
        <v>361</v>
      </c>
      <c r="C6" s="21" t="s">
        <v>360</v>
      </c>
      <c r="D6" s="21" t="s">
        <v>362</v>
      </c>
      <c r="E6" s="27">
        <v>12016400</v>
      </c>
    </row>
    <row r="7" spans="1:5" ht="150.75" thickBot="1" x14ac:dyDescent="0.3">
      <c r="A7" s="26" t="s">
        <v>6</v>
      </c>
      <c r="B7" s="21" t="s">
        <v>363</v>
      </c>
      <c r="C7" s="21" t="s">
        <v>201</v>
      </c>
      <c r="D7" s="21" t="s">
        <v>364</v>
      </c>
      <c r="E7" s="27">
        <v>1594364</v>
      </c>
    </row>
    <row r="8" spans="1:5" ht="165.75" thickBot="1" x14ac:dyDescent="0.3">
      <c r="A8" s="26" t="s">
        <v>6</v>
      </c>
      <c r="B8" s="21" t="s">
        <v>366</v>
      </c>
      <c r="C8" s="21" t="s">
        <v>365</v>
      </c>
      <c r="D8" s="21" t="s">
        <v>367</v>
      </c>
      <c r="E8" s="27">
        <v>15588800</v>
      </c>
    </row>
    <row r="9" spans="1:5" ht="180.75" thickBot="1" x14ac:dyDescent="0.3">
      <c r="A9" s="26" t="s">
        <v>6</v>
      </c>
      <c r="B9" s="21" t="s">
        <v>369</v>
      </c>
      <c r="C9" s="21" t="s">
        <v>368</v>
      </c>
      <c r="D9" s="21" t="s">
        <v>370</v>
      </c>
      <c r="E9" s="27">
        <v>1280000</v>
      </c>
    </row>
    <row r="10" spans="1:5" ht="90.75" thickBot="1" x14ac:dyDescent="0.3">
      <c r="A10" s="26" t="s">
        <v>3</v>
      </c>
      <c r="B10" s="21" t="s">
        <v>372</v>
      </c>
      <c r="C10" s="21" t="s">
        <v>371</v>
      </c>
      <c r="D10" s="21" t="s">
        <v>373</v>
      </c>
      <c r="E10" s="27">
        <v>1814882</v>
      </c>
    </row>
    <row r="11" spans="1:5" ht="150.75" thickBot="1" x14ac:dyDescent="0.3">
      <c r="A11" s="26" t="s">
        <v>3</v>
      </c>
      <c r="B11" s="21" t="s">
        <v>375</v>
      </c>
      <c r="C11" s="21" t="s">
        <v>374</v>
      </c>
      <c r="D11" s="21" t="s">
        <v>376</v>
      </c>
      <c r="E11" s="27">
        <v>2568000</v>
      </c>
    </row>
    <row r="12" spans="1:5" ht="120.75" thickBot="1" x14ac:dyDescent="0.3">
      <c r="A12" s="26" t="s">
        <v>3</v>
      </c>
      <c r="B12" s="21" t="s">
        <v>377</v>
      </c>
      <c r="C12" s="21" t="s">
        <v>374</v>
      </c>
      <c r="D12" s="21" t="s">
        <v>378</v>
      </c>
      <c r="E12" s="27">
        <v>5721272</v>
      </c>
    </row>
    <row r="13" spans="1:5" ht="105.75" thickBot="1" x14ac:dyDescent="0.3">
      <c r="A13" s="26" t="s">
        <v>3</v>
      </c>
      <c r="B13" s="21" t="s">
        <v>380</v>
      </c>
      <c r="C13" s="21" t="s">
        <v>379</v>
      </c>
      <c r="D13" s="21" t="s">
        <v>381</v>
      </c>
      <c r="E13" s="27">
        <v>34765737</v>
      </c>
    </row>
    <row r="14" spans="1:5" ht="195.75" thickBot="1" x14ac:dyDescent="0.3">
      <c r="A14" s="26" t="s">
        <v>233</v>
      </c>
      <c r="B14" s="21" t="s">
        <v>383</v>
      </c>
      <c r="C14" s="21" t="s">
        <v>382</v>
      </c>
      <c r="D14" s="21" t="s">
        <v>384</v>
      </c>
      <c r="E14" s="27">
        <v>20394000</v>
      </c>
    </row>
    <row r="15" spans="1:5" ht="90.75" thickBot="1" x14ac:dyDescent="0.3">
      <c r="A15" s="26" t="s">
        <v>24</v>
      </c>
      <c r="B15" s="21" t="s">
        <v>385</v>
      </c>
      <c r="C15" s="21" t="s">
        <v>25</v>
      </c>
      <c r="D15" s="21" t="s">
        <v>386</v>
      </c>
      <c r="E15" s="27">
        <v>11000000</v>
      </c>
    </row>
    <row r="16" spans="1:5" ht="150.75" thickBot="1" x14ac:dyDescent="0.3">
      <c r="A16" s="26" t="s">
        <v>14</v>
      </c>
      <c r="B16" s="21" t="s">
        <v>388</v>
      </c>
      <c r="C16" s="21" t="s">
        <v>387</v>
      </c>
      <c r="D16" s="21" t="s">
        <v>389</v>
      </c>
      <c r="E16" s="27">
        <v>12000000</v>
      </c>
    </row>
    <row r="17" spans="1:5" ht="135.75" thickBot="1" x14ac:dyDescent="0.3">
      <c r="A17" s="26" t="s">
        <v>8</v>
      </c>
      <c r="B17" s="21" t="s">
        <v>391</v>
      </c>
      <c r="C17" s="21" t="s">
        <v>390</v>
      </c>
      <c r="D17" s="21" t="s">
        <v>392</v>
      </c>
      <c r="E17" s="27">
        <v>12000000</v>
      </c>
    </row>
    <row r="18" spans="1:5" ht="120.75" thickBot="1" x14ac:dyDescent="0.3">
      <c r="A18" s="26" t="s">
        <v>8</v>
      </c>
      <c r="B18" s="21" t="s">
        <v>394</v>
      </c>
      <c r="C18" s="21" t="s">
        <v>393</v>
      </c>
      <c r="D18" s="21" t="s">
        <v>395</v>
      </c>
      <c r="E18" s="27">
        <v>15844561</v>
      </c>
    </row>
    <row r="19" spans="1:5" ht="90.75" thickBot="1" x14ac:dyDescent="0.3">
      <c r="A19" s="26" t="s">
        <v>26</v>
      </c>
      <c r="B19" s="21" t="s">
        <v>397</v>
      </c>
      <c r="C19" s="21" t="s">
        <v>396</v>
      </c>
      <c r="D19" s="21" t="s">
        <v>398</v>
      </c>
      <c r="E19" s="27">
        <v>384000</v>
      </c>
    </row>
    <row r="20" spans="1:5" ht="195.75" thickBot="1" x14ac:dyDescent="0.3">
      <c r="A20" s="26" t="s">
        <v>9</v>
      </c>
      <c r="B20" s="21" t="s">
        <v>400</v>
      </c>
      <c r="C20" s="21" t="s">
        <v>399</v>
      </c>
      <c r="D20" s="21" t="s">
        <v>401</v>
      </c>
      <c r="E20" s="27">
        <v>13076800</v>
      </c>
    </row>
    <row r="21" spans="1:5" ht="150.75" thickBot="1" x14ac:dyDescent="0.3">
      <c r="A21" s="26" t="s">
        <v>9</v>
      </c>
      <c r="B21" s="21" t="s">
        <v>403</v>
      </c>
      <c r="C21" s="21" t="s">
        <v>402</v>
      </c>
      <c r="D21" s="21" t="s">
        <v>404</v>
      </c>
      <c r="E21" s="27">
        <v>28836080</v>
      </c>
    </row>
    <row r="22" spans="1:5" ht="101.1" customHeight="1" x14ac:dyDescent="0.25">
      <c r="A22" s="41" t="s">
        <v>52</v>
      </c>
      <c r="B22" s="28" t="s">
        <v>405</v>
      </c>
      <c r="C22" s="43" t="s">
        <v>246</v>
      </c>
      <c r="D22" s="43" t="s">
        <v>407</v>
      </c>
      <c r="E22" s="45">
        <v>33000000</v>
      </c>
    </row>
    <row r="23" spans="1:5" ht="45.75" thickBot="1" x14ac:dyDescent="0.3">
      <c r="A23" s="42"/>
      <c r="B23" s="21" t="s">
        <v>406</v>
      </c>
      <c r="C23" s="44"/>
      <c r="D23" s="44"/>
      <c r="E23" s="46"/>
    </row>
    <row r="24" spans="1:5" ht="225.75" thickBot="1" x14ac:dyDescent="0.3">
      <c r="A24" s="26" t="s">
        <v>249</v>
      </c>
      <c r="B24" s="21" t="s">
        <v>409</v>
      </c>
      <c r="C24" s="21" t="s">
        <v>408</v>
      </c>
      <c r="D24" s="21" t="s">
        <v>410</v>
      </c>
      <c r="E24" s="27">
        <v>3265592</v>
      </c>
    </row>
    <row r="25" spans="1:5" ht="105.75" thickBot="1" x14ac:dyDescent="0.3">
      <c r="A25" s="26" t="s">
        <v>249</v>
      </c>
      <c r="B25" s="21" t="s">
        <v>412</v>
      </c>
      <c r="C25" s="21" t="s">
        <v>411</v>
      </c>
      <c r="D25" s="21" t="s">
        <v>413</v>
      </c>
      <c r="E25" s="27">
        <v>7411032</v>
      </c>
    </row>
    <row r="26" spans="1:5" ht="150.75" thickBot="1" x14ac:dyDescent="0.3">
      <c r="A26" s="26" t="s">
        <v>256</v>
      </c>
      <c r="B26" s="21" t="s">
        <v>415</v>
      </c>
      <c r="C26" s="21" t="s">
        <v>414</v>
      </c>
      <c r="D26" s="21" t="s">
        <v>416</v>
      </c>
      <c r="E26" s="27">
        <v>54000000</v>
      </c>
    </row>
    <row r="27" spans="1:5" ht="150.75" thickBot="1" x14ac:dyDescent="0.3">
      <c r="A27" s="26" t="s">
        <v>53</v>
      </c>
      <c r="B27" s="21" t="s">
        <v>418</v>
      </c>
      <c r="C27" s="21" t="s">
        <v>417</v>
      </c>
      <c r="D27" s="21" t="s">
        <v>419</v>
      </c>
      <c r="E27" s="27">
        <v>25000000</v>
      </c>
    </row>
    <row r="28" spans="1:5" ht="75.75" thickBot="1" x14ac:dyDescent="0.3">
      <c r="A28" s="26" t="s">
        <v>263</v>
      </c>
      <c r="B28" s="21" t="s">
        <v>421</v>
      </c>
      <c r="C28" s="21" t="s">
        <v>420</v>
      </c>
      <c r="D28" s="21" t="s">
        <v>373</v>
      </c>
      <c r="E28" s="27">
        <v>6912404</v>
      </c>
    </row>
    <row r="29" spans="1:5" ht="210.75" thickBot="1" x14ac:dyDescent="0.3">
      <c r="A29" s="26" t="s">
        <v>263</v>
      </c>
      <c r="B29" s="21" t="s">
        <v>422</v>
      </c>
      <c r="C29" s="21" t="s">
        <v>264</v>
      </c>
      <c r="D29" s="21" t="s">
        <v>423</v>
      </c>
      <c r="E29" s="27">
        <v>12000000</v>
      </c>
    </row>
    <row r="30" spans="1:5" ht="120.75" thickBot="1" x14ac:dyDescent="0.3">
      <c r="A30" s="26" t="s">
        <v>56</v>
      </c>
      <c r="B30" s="21" t="s">
        <v>425</v>
      </c>
      <c r="C30" s="21" t="s">
        <v>424</v>
      </c>
      <c r="D30" s="21" t="s">
        <v>426</v>
      </c>
      <c r="E30" s="27">
        <v>3607642</v>
      </c>
    </row>
    <row r="31" spans="1:5" ht="60.75" thickBot="1" x14ac:dyDescent="0.3">
      <c r="A31" s="26" t="s">
        <v>275</v>
      </c>
      <c r="B31" s="21" t="s">
        <v>428</v>
      </c>
      <c r="C31" s="21" t="s">
        <v>427</v>
      </c>
      <c r="D31" s="21" t="s">
        <v>313</v>
      </c>
      <c r="E31" s="27">
        <v>1375920</v>
      </c>
    </row>
    <row r="32" spans="1:5" ht="90.75" thickBot="1" x14ac:dyDescent="0.3">
      <c r="A32" s="26" t="s">
        <v>16</v>
      </c>
      <c r="B32" s="21" t="s">
        <v>430</v>
      </c>
      <c r="C32" s="21" t="s">
        <v>429</v>
      </c>
      <c r="D32" s="21" t="s">
        <v>426</v>
      </c>
      <c r="E32" s="27">
        <v>11787275</v>
      </c>
    </row>
    <row r="33" spans="1:5" ht="105.75" thickBot="1" x14ac:dyDescent="0.3">
      <c r="A33" s="26" t="s">
        <v>17</v>
      </c>
      <c r="B33" s="21" t="s">
        <v>432</v>
      </c>
      <c r="C33" s="21" t="s">
        <v>431</v>
      </c>
      <c r="D33" s="21" t="s">
        <v>433</v>
      </c>
      <c r="E33" s="27">
        <v>7768742</v>
      </c>
    </row>
    <row r="34" spans="1:5" ht="105.75" thickBot="1" x14ac:dyDescent="0.3">
      <c r="A34" s="26" t="s">
        <v>18</v>
      </c>
      <c r="B34" s="21" t="s">
        <v>435</v>
      </c>
      <c r="C34" s="21" t="s">
        <v>434</v>
      </c>
      <c r="D34" s="21" t="s">
        <v>426</v>
      </c>
      <c r="E34" s="27">
        <v>7736284</v>
      </c>
    </row>
    <row r="35" spans="1:5" ht="90.75" thickBot="1" x14ac:dyDescent="0.3">
      <c r="A35" s="26" t="s">
        <v>436</v>
      </c>
      <c r="B35" s="21" t="s">
        <v>438</v>
      </c>
      <c r="C35" s="21" t="s">
        <v>437</v>
      </c>
      <c r="D35" s="21" t="s">
        <v>426</v>
      </c>
      <c r="E35" s="27">
        <v>44677500</v>
      </c>
    </row>
    <row r="36" spans="1:5" ht="129.94999999999999" customHeight="1" x14ac:dyDescent="0.25">
      <c r="A36" s="41" t="s">
        <v>287</v>
      </c>
      <c r="B36" s="28" t="s">
        <v>440</v>
      </c>
      <c r="C36" s="43" t="s">
        <v>439</v>
      </c>
      <c r="D36" s="43" t="s">
        <v>442</v>
      </c>
      <c r="E36" s="45">
        <v>2170214</v>
      </c>
    </row>
    <row r="37" spans="1:5" ht="45.75" thickBot="1" x14ac:dyDescent="0.3">
      <c r="A37" s="42"/>
      <c r="B37" s="21" t="s">
        <v>441</v>
      </c>
      <c r="C37" s="44"/>
      <c r="D37" s="44"/>
      <c r="E37" s="46"/>
    </row>
    <row r="38" spans="1:5" ht="45" x14ac:dyDescent="0.25">
      <c r="A38" s="41" t="s">
        <v>287</v>
      </c>
      <c r="B38" s="28" t="s">
        <v>444</v>
      </c>
      <c r="C38" s="43" t="s">
        <v>443</v>
      </c>
      <c r="D38" s="43" t="s">
        <v>413</v>
      </c>
      <c r="E38" s="45">
        <v>3071882</v>
      </c>
    </row>
    <row r="39" spans="1:5" ht="45.75" thickBot="1" x14ac:dyDescent="0.3">
      <c r="A39" s="42"/>
      <c r="B39" s="21" t="s">
        <v>445</v>
      </c>
      <c r="C39" s="44"/>
      <c r="D39" s="44"/>
      <c r="E39" s="46"/>
    </row>
    <row r="40" spans="1:5" ht="75.75" thickBot="1" x14ac:dyDescent="0.3">
      <c r="A40" s="26" t="s">
        <v>291</v>
      </c>
      <c r="B40" s="21" t="s">
        <v>447</v>
      </c>
      <c r="C40" s="21" t="s">
        <v>446</v>
      </c>
      <c r="D40" s="21" t="s">
        <v>448</v>
      </c>
      <c r="E40" s="27">
        <v>115000</v>
      </c>
    </row>
    <row r="41" spans="1:5" ht="72" customHeight="1" x14ac:dyDescent="0.25">
      <c r="A41" s="41" t="s">
        <v>19</v>
      </c>
      <c r="B41" s="28" t="s">
        <v>450</v>
      </c>
      <c r="C41" s="43" t="s">
        <v>449</v>
      </c>
      <c r="D41" s="43" t="s">
        <v>452</v>
      </c>
      <c r="E41" s="45">
        <v>16000000</v>
      </c>
    </row>
    <row r="42" spans="1:5" ht="45.75" thickBot="1" x14ac:dyDescent="0.3">
      <c r="A42" s="42"/>
      <c r="B42" s="21" t="s">
        <v>451</v>
      </c>
      <c r="C42" s="44"/>
      <c r="D42" s="44"/>
      <c r="E42" s="46"/>
    </row>
    <row r="43" spans="1:5" ht="120.75" thickBot="1" x14ac:dyDescent="0.3">
      <c r="A43" s="26" t="s">
        <v>5</v>
      </c>
      <c r="B43" s="21" t="s">
        <v>454</v>
      </c>
      <c r="C43" s="21" t="s">
        <v>453</v>
      </c>
      <c r="D43" s="21" t="s">
        <v>173</v>
      </c>
      <c r="E43" s="27">
        <v>1050000</v>
      </c>
    </row>
    <row r="44" spans="1:5" ht="120.75" thickBot="1" x14ac:dyDescent="0.3">
      <c r="A44" s="26" t="s">
        <v>5</v>
      </c>
      <c r="B44" s="21" t="s">
        <v>455</v>
      </c>
      <c r="C44" s="21" t="s">
        <v>453</v>
      </c>
      <c r="D44" s="21" t="s">
        <v>456</v>
      </c>
      <c r="E44" s="27">
        <v>612000</v>
      </c>
    </row>
    <row r="45" spans="1:5" ht="150.75" thickBot="1" x14ac:dyDescent="0.3">
      <c r="A45" s="26" t="s">
        <v>5</v>
      </c>
      <c r="B45" s="21" t="s">
        <v>457</v>
      </c>
      <c r="C45" s="21" t="s">
        <v>314</v>
      </c>
      <c r="D45" s="21" t="s">
        <v>458</v>
      </c>
      <c r="E45" s="27">
        <v>4632050</v>
      </c>
    </row>
    <row r="46" spans="1:5" ht="72" customHeight="1" x14ac:dyDescent="0.25">
      <c r="A46" s="41" t="s">
        <v>5</v>
      </c>
      <c r="B46" s="28" t="s">
        <v>460</v>
      </c>
      <c r="C46" s="43" t="s">
        <v>459</v>
      </c>
      <c r="D46" s="43" t="s">
        <v>462</v>
      </c>
      <c r="E46" s="45">
        <v>5566583</v>
      </c>
    </row>
    <row r="47" spans="1:5" ht="45.75" thickBot="1" x14ac:dyDescent="0.3">
      <c r="A47" s="42"/>
      <c r="B47" s="21" t="s">
        <v>461</v>
      </c>
      <c r="C47" s="44"/>
      <c r="D47" s="44"/>
      <c r="E47" s="46"/>
    </row>
    <row r="48" spans="1:5" ht="90.75" thickBot="1" x14ac:dyDescent="0.3">
      <c r="A48" s="26" t="s">
        <v>463</v>
      </c>
      <c r="B48" s="21" t="s">
        <v>465</v>
      </c>
      <c r="C48" s="21" t="s">
        <v>464</v>
      </c>
      <c r="D48" s="21" t="s">
        <v>466</v>
      </c>
      <c r="E48" s="27">
        <v>692758</v>
      </c>
    </row>
    <row r="49" spans="1:5" ht="150.75" thickBot="1" x14ac:dyDescent="0.3">
      <c r="A49" s="26" t="s">
        <v>467</v>
      </c>
      <c r="B49" s="21" t="s">
        <v>469</v>
      </c>
      <c r="C49" s="21" t="s">
        <v>468</v>
      </c>
      <c r="D49" s="21" t="s">
        <v>470</v>
      </c>
      <c r="E49" s="27">
        <v>54000000</v>
      </c>
    </row>
    <row r="50" spans="1:5" ht="159" customHeight="1" x14ac:dyDescent="0.25">
      <c r="A50" s="41" t="s">
        <v>467</v>
      </c>
      <c r="B50" s="28" t="s">
        <v>472</v>
      </c>
      <c r="C50" s="43" t="s">
        <v>471</v>
      </c>
      <c r="D50" s="43" t="s">
        <v>474</v>
      </c>
      <c r="E50" s="45">
        <v>12000000</v>
      </c>
    </row>
    <row r="51" spans="1:5" ht="45.75" thickBot="1" x14ac:dyDescent="0.3">
      <c r="A51" s="42"/>
      <c r="B51" s="21" t="s">
        <v>473</v>
      </c>
      <c r="C51" s="44"/>
      <c r="D51" s="44"/>
      <c r="E51" s="46"/>
    </row>
    <row r="52" spans="1:5" ht="135.75" thickBot="1" x14ac:dyDescent="0.3">
      <c r="A52" s="26" t="s">
        <v>7</v>
      </c>
      <c r="B52" s="21" t="s">
        <v>476</v>
      </c>
      <c r="C52" s="21" t="s">
        <v>475</v>
      </c>
      <c r="D52" s="21" t="s">
        <v>477</v>
      </c>
      <c r="E52" s="27">
        <v>20000000</v>
      </c>
    </row>
    <row r="53" spans="1:5" ht="45" x14ac:dyDescent="0.25">
      <c r="A53" s="41" t="s">
        <v>76</v>
      </c>
      <c r="B53" s="28" t="s">
        <v>478</v>
      </c>
      <c r="C53" s="43" t="s">
        <v>328</v>
      </c>
      <c r="D53" s="43" t="s">
        <v>373</v>
      </c>
      <c r="E53" s="45">
        <v>6095770</v>
      </c>
    </row>
    <row r="54" spans="1:5" ht="45.75" thickBot="1" x14ac:dyDescent="0.3">
      <c r="A54" s="42"/>
      <c r="B54" s="21" t="s">
        <v>479</v>
      </c>
      <c r="C54" s="44"/>
      <c r="D54" s="44"/>
      <c r="E54" s="46"/>
    </row>
    <row r="55" spans="1:5" ht="90.75" thickBot="1" x14ac:dyDescent="0.3">
      <c r="A55" s="26" t="s">
        <v>180</v>
      </c>
      <c r="B55" s="21" t="s">
        <v>480</v>
      </c>
      <c r="C55" s="21" t="s">
        <v>182</v>
      </c>
      <c r="D55" s="21" t="s">
        <v>426</v>
      </c>
      <c r="E55" s="27">
        <v>3279616</v>
      </c>
    </row>
    <row r="56" spans="1:5" ht="60.75" thickBot="1" x14ac:dyDescent="0.3">
      <c r="A56" s="26" t="s">
        <v>22</v>
      </c>
      <c r="B56" s="21" t="s">
        <v>482</v>
      </c>
      <c r="C56" s="21" t="s">
        <v>481</v>
      </c>
      <c r="D56" s="21" t="s">
        <v>483</v>
      </c>
      <c r="E56" s="27">
        <v>185368</v>
      </c>
    </row>
    <row r="57" spans="1:5" ht="90.75" thickBot="1" x14ac:dyDescent="0.3">
      <c r="A57" s="26" t="s">
        <v>22</v>
      </c>
      <c r="B57" s="21" t="s">
        <v>485</v>
      </c>
      <c r="C57" s="21" t="s">
        <v>484</v>
      </c>
      <c r="D57" s="21" t="s">
        <v>426</v>
      </c>
      <c r="E57" s="27">
        <v>1876265</v>
      </c>
    </row>
    <row r="58" spans="1:5" ht="90.75" thickBot="1" x14ac:dyDescent="0.3">
      <c r="A58" s="26" t="s">
        <v>22</v>
      </c>
      <c r="B58" s="21" t="s">
        <v>486</v>
      </c>
      <c r="C58" s="21" t="s">
        <v>35</v>
      </c>
      <c r="D58" s="21" t="s">
        <v>487</v>
      </c>
      <c r="E58" s="27">
        <v>5422168</v>
      </c>
    </row>
    <row r="59" spans="1:5" ht="15.75" thickBot="1" x14ac:dyDescent="0.3">
      <c r="A59" s="29"/>
      <c r="B59" s="21"/>
      <c r="C59" s="21"/>
      <c r="D59" s="21" t="s">
        <v>343</v>
      </c>
      <c r="E59" s="27">
        <v>551366311</v>
      </c>
    </row>
  </sheetData>
  <mergeCells count="28">
    <mergeCell ref="A22:A23"/>
    <mergeCell ref="C22:C23"/>
    <mergeCell ref="D22:D23"/>
    <mergeCell ref="E22:E23"/>
    <mergeCell ref="A36:A37"/>
    <mergeCell ref="C36:C37"/>
    <mergeCell ref="D36:D37"/>
    <mergeCell ref="E36:E37"/>
    <mergeCell ref="A38:A39"/>
    <mergeCell ref="C38:C39"/>
    <mergeCell ref="D38:D39"/>
    <mergeCell ref="E38:E39"/>
    <mergeCell ref="A41:A42"/>
    <mergeCell ref="C41:C42"/>
    <mergeCell ref="D41:D42"/>
    <mergeCell ref="E41:E42"/>
    <mergeCell ref="A53:A54"/>
    <mergeCell ref="C53:C54"/>
    <mergeCell ref="D53:D54"/>
    <mergeCell ref="E53:E54"/>
    <mergeCell ref="A46:A47"/>
    <mergeCell ref="C46:C47"/>
    <mergeCell ref="D46:D47"/>
    <mergeCell ref="E46:E47"/>
    <mergeCell ref="A50:A51"/>
    <mergeCell ref="C50:C51"/>
    <mergeCell ref="D50:D51"/>
    <mergeCell ref="E50:E5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5339 Bus Carryover</vt:lpstr>
      <vt:lpstr>Sheet3</vt:lpstr>
      <vt:lpstr>'5339 Bus Carryover'!Print_Area</vt:lpstr>
      <vt:lpstr>'5339 Bus Carryover'!Print_Titles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Prior Year Unobligated Section 5339(b) Buses and Bus Facilities (Competitive) as of September 30, 2022</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Snead, Samuel (FTA)</dc:creator>
  <cp:lastModifiedBy>Ullah, Waseem CTR (FTA)</cp:lastModifiedBy>
  <cp:lastPrinted>2018-04-23T14:20:33Z</cp:lastPrinted>
  <dcterms:created xsi:type="dcterms:W3CDTF">2011-10-18T15:05:05Z</dcterms:created>
  <dcterms:modified xsi:type="dcterms:W3CDTF">2023-01-25T18:54:23Z</dcterms:modified>
</cp:coreProperties>
</file>