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piljin.chun\Desktop\1.4.24 Statistical Summary\FY 2020 Statistical Summary\FAST Act\All Programs\"/>
    </mc:Choice>
  </mc:AlternateContent>
  <xr:revisionPtr revIDLastSave="0" documentId="13_ncr:1_{8087562E-FEDF-40CB-95D4-FC0AE6311523}" xr6:coauthVersionLast="47" xr6:coauthVersionMax="47" xr10:uidLastSave="{00000000-0000-0000-0000-000000000000}"/>
  <bookViews>
    <workbookView xWindow="-98" yWindow="-98" windowWidth="28996" windowHeight="15796" xr2:uid="{00000000-000D-0000-FFFF-FFFF00000000}"/>
  </bookViews>
  <sheets>
    <sheet name="11a by Scope" sheetId="5" r:id="rId1"/>
    <sheet name="Source 11a" sheetId="6" r:id="rId2"/>
    <sheet name="11b by City" sheetId="3" r:id="rId3"/>
    <sheet name="Source 11b" sheetId="7" r:id="rId4"/>
    <sheet name="11c by State" sheetId="4" r:id="rId5"/>
    <sheet name="Source 11c" sheetId="8" r:id="rId6"/>
  </sheets>
  <definedNames>
    <definedName name="_xlnm._FilterDatabase" localSheetId="2" hidden="1">'11b by City'!$A$2:$E$2</definedName>
    <definedName name="_xlnm._FilterDatabase" localSheetId="4" hidden="1">'11c by State'!$A$2:$C$2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5" l="1"/>
  <c r="E78" i="3"/>
  <c r="D78" i="3"/>
  <c r="C78" i="3"/>
  <c r="B58" i="4" l="1"/>
  <c r="C55" i="4" s="1"/>
  <c r="C57" i="4" l="1"/>
  <c r="C56" i="4"/>
  <c r="C7" i="4" l="1"/>
  <c r="C11" i="4"/>
  <c r="C15" i="4"/>
  <c r="C19" i="4"/>
  <c r="C23" i="4"/>
  <c r="C27" i="4"/>
  <c r="C31" i="4"/>
  <c r="C35" i="4"/>
  <c r="C36" i="4"/>
  <c r="C39" i="4"/>
  <c r="C40" i="4"/>
  <c r="C43" i="4"/>
  <c r="C44" i="4"/>
  <c r="C47" i="4"/>
  <c r="C48" i="4"/>
  <c r="C51" i="4"/>
  <c r="C52" i="4"/>
  <c r="C3" i="4"/>
  <c r="C58" i="4"/>
  <c r="C54" i="4"/>
  <c r="C53" i="4"/>
  <c r="C50" i="4"/>
  <c r="C49" i="4"/>
  <c r="C46" i="4"/>
  <c r="C45" i="4"/>
  <c r="C42" i="4"/>
  <c r="C41" i="4"/>
  <c r="C38" i="4"/>
  <c r="C37" i="4"/>
  <c r="C34" i="4"/>
  <c r="C33" i="4"/>
  <c r="C32" i="4"/>
  <c r="C30" i="4"/>
  <c r="C29" i="4"/>
  <c r="C28" i="4"/>
  <c r="C26" i="4"/>
  <c r="C25" i="4"/>
  <c r="C24" i="4"/>
  <c r="C22" i="4"/>
  <c r="C21" i="4"/>
  <c r="C20" i="4"/>
  <c r="C18" i="4"/>
  <c r="C17" i="4"/>
  <c r="C16" i="4"/>
  <c r="C14" i="4"/>
  <c r="C13" i="4"/>
  <c r="C12" i="4"/>
  <c r="C10" i="4"/>
  <c r="C9" i="4"/>
  <c r="C8" i="4"/>
  <c r="C6" i="4"/>
  <c r="C5" i="4"/>
  <c r="C4" i="4"/>
</calcChain>
</file>

<file path=xl/sharedStrings.xml><?xml version="1.0" encoding="utf-8"?>
<sst xmlns="http://schemas.openxmlformats.org/spreadsheetml/2006/main" count="259" uniqueCount="164">
  <si>
    <t>Recipient City</t>
  </si>
  <si>
    <t>Recipient State</t>
  </si>
  <si>
    <t>ANCHORAGE</t>
  </si>
  <si>
    <t>AK</t>
  </si>
  <si>
    <t>OTHER CAPITAL ITEMS (RAIL)</t>
  </si>
  <si>
    <t>RAIL TRANSITWAY LINES</t>
  </si>
  <si>
    <t>AR</t>
  </si>
  <si>
    <t>AZ</t>
  </si>
  <si>
    <t>RAIL - ROLLING STOCK</t>
  </si>
  <si>
    <t>SACRAMENTO</t>
  </si>
  <si>
    <t>CA</t>
  </si>
  <si>
    <t>LOS ANGELES</t>
  </si>
  <si>
    <t>OCEANSIDE</t>
  </si>
  <si>
    <t>SAN DIEGO</t>
  </si>
  <si>
    <t>OAKLAND</t>
  </si>
  <si>
    <t>SAN FRANCISCO</t>
  </si>
  <si>
    <t>SAN CARLOS</t>
  </si>
  <si>
    <t>CO</t>
  </si>
  <si>
    <t>CT</t>
  </si>
  <si>
    <t>WASHINGTON</t>
  </si>
  <si>
    <t>DC</t>
  </si>
  <si>
    <t>FL</t>
  </si>
  <si>
    <t>POMPANO BEACH</t>
  </si>
  <si>
    <t>ATLANTA</t>
  </si>
  <si>
    <t>GA</t>
  </si>
  <si>
    <t>CHICAGO</t>
  </si>
  <si>
    <t>IL</t>
  </si>
  <si>
    <t>IN</t>
  </si>
  <si>
    <t>GRETNA</t>
  </si>
  <si>
    <t>LA</t>
  </si>
  <si>
    <t>NEW ORLEANS</t>
  </si>
  <si>
    <t>MA</t>
  </si>
  <si>
    <t>BOSTON</t>
  </si>
  <si>
    <t>BALTIMORE</t>
  </si>
  <si>
    <t>MD</t>
  </si>
  <si>
    <t>ME</t>
  </si>
  <si>
    <t>MI</t>
  </si>
  <si>
    <t>MINNEAPOLIS</t>
  </si>
  <si>
    <t>MN</t>
  </si>
  <si>
    <t>MO</t>
  </si>
  <si>
    <t>NEWARK</t>
  </si>
  <si>
    <t>NJ</t>
  </si>
  <si>
    <t>NM</t>
  </si>
  <si>
    <t>VA</t>
  </si>
  <si>
    <t>NY</t>
  </si>
  <si>
    <t>DAYTON</t>
  </si>
  <si>
    <t>OH</t>
  </si>
  <si>
    <t>CLEVELAND</t>
  </si>
  <si>
    <t>TOLEDO</t>
  </si>
  <si>
    <t>OR</t>
  </si>
  <si>
    <t>PHILADELPHIA</t>
  </si>
  <si>
    <t>PA</t>
  </si>
  <si>
    <t>HARRISBURG</t>
  </si>
  <si>
    <t>PITTSBURGH</t>
  </si>
  <si>
    <t>SAN JUAN</t>
  </si>
  <si>
    <t>PR</t>
  </si>
  <si>
    <t>PROVIDENCE</t>
  </si>
  <si>
    <t>RI</t>
  </si>
  <si>
    <t>MEMPHIS</t>
  </si>
  <si>
    <t>TN</t>
  </si>
  <si>
    <t>TX</t>
  </si>
  <si>
    <t>UT</t>
  </si>
  <si>
    <t>EVERETT</t>
  </si>
  <si>
    <t>WA</t>
  </si>
  <si>
    <t>SEATTLE</t>
  </si>
  <si>
    <t>OLYMPIA</t>
  </si>
  <si>
    <t>BREMERTON</t>
  </si>
  <si>
    <t>WI</t>
  </si>
  <si>
    <t>MADISON</t>
  </si>
  <si>
    <t>WV</t>
  </si>
  <si>
    <t>Grand Total</t>
  </si>
  <si>
    <t>Total FTA Amount</t>
  </si>
  <si>
    <t>Total  Non-FTA Amount</t>
  </si>
  <si>
    <t>Total Budget Amount</t>
  </si>
  <si>
    <t>Total</t>
  </si>
  <si>
    <t>State</t>
  </si>
  <si>
    <t>%</t>
  </si>
  <si>
    <t>DE</t>
  </si>
  <si>
    <t>HI</t>
  </si>
  <si>
    <t>WY</t>
  </si>
  <si>
    <t>All Other Scopes*</t>
  </si>
  <si>
    <t xml:space="preserve">The Term "Other Capital Items" refers to miscellaneous goods and services that qualify as capital expenses under an FTA funding program. Examples include preventive maintenance, third party contracting, force account, and real estate acquisition, A complete list of Other Capital Items Can be found at https://www.transit.dot.gov/funding/grantee-resources/teamtrams/federal-transit-administration-scope-codes-activity-line-items </t>
  </si>
  <si>
    <t>Budget Scope Name</t>
  </si>
  <si>
    <t>TOTAL</t>
  </si>
  <si>
    <t>This table identifies funds awarded to the cities where FTA recipients are headquarted, however in some cases recipients provide transit service in other portions of the state either idrectly or via subawards to subrecipients. For additional information on the location in which services are being provided, please contact your FTA regional office at https://www.transit.dot.gov/about/regional-offices/regional-offices</t>
  </si>
  <si>
    <t>RAIL - STATION/STOPS/TERMINALS</t>
  </si>
  <si>
    <t>*Scope types included: ELECTRIFCATION/POWER DISTRIB (RAIL), BUS: SUPPORT EQUIP AND FACILITIES, ELECTRIFICATION/POWER DIST (BUS), BUS - STATION/STOPS/TERMINALS, OTHER PROGRAM COSTS, Fixed Guideway Associated Transit Improvements, BUS TRANSITWAYS/LINES, METROPOLITAN PLANNING</t>
  </si>
  <si>
    <t>Miami</t>
  </si>
  <si>
    <t>MARIETTA</t>
  </si>
  <si>
    <t>HONOLULU</t>
  </si>
  <si>
    <t>CAMDEN</t>
  </si>
  <si>
    <t>HAMPTON</t>
  </si>
  <si>
    <t>ALBUQUERQUE</t>
  </si>
  <si>
    <t>AUSTIN</t>
  </si>
  <si>
    <t>BUFFALO</t>
  </si>
  <si>
    <t>DALLAS</t>
  </si>
  <si>
    <t>DOVER</t>
  </si>
  <si>
    <t>Jacksonville</t>
  </si>
  <si>
    <t>KENOSHA</t>
  </si>
  <si>
    <t>LANCASTER</t>
  </si>
  <si>
    <t>NORTH LITTLE ROCK</t>
  </si>
  <si>
    <t>PHOENIX</t>
  </si>
  <si>
    <t>SAN JOSE</t>
  </si>
  <si>
    <t>WOODBRIDGE</t>
  </si>
  <si>
    <t>States with $0 listed do not have recipients that are eligible to receive State of Good Repair Formula program funds or whose recipients were not awarded funds under this program in FY 18</t>
  </si>
  <si>
    <t>SC</t>
  </si>
  <si>
    <t>IA</t>
  </si>
  <si>
    <t>NC</t>
  </si>
  <si>
    <t>KY</t>
  </si>
  <si>
    <t>AL</t>
  </si>
  <si>
    <t>ND</t>
  </si>
  <si>
    <t>ID</t>
  </si>
  <si>
    <t>VT</t>
  </si>
  <si>
    <t>OK</t>
  </si>
  <si>
    <t>NV</t>
  </si>
  <si>
    <t>CHARLOTTE</t>
  </si>
  <si>
    <t>CHATTANOOGA</t>
  </si>
  <si>
    <t>MS</t>
  </si>
  <si>
    <t>NH</t>
  </si>
  <si>
    <t>SD</t>
  </si>
  <si>
    <t>EUGENE</t>
  </si>
  <si>
    <t>NE</t>
  </si>
  <si>
    <t>MT</t>
  </si>
  <si>
    <t>HOUSTON</t>
  </si>
  <si>
    <t>KS</t>
  </si>
  <si>
    <t>OKLAHOMA CITY</t>
  </si>
  <si>
    <t>MP</t>
  </si>
  <si>
    <t>TACOMA</t>
  </si>
  <si>
    <t>VI</t>
  </si>
  <si>
    <t>WAUKESHA</t>
  </si>
  <si>
    <t>GU</t>
  </si>
  <si>
    <t>Step 1</t>
  </si>
  <si>
    <t>Step 2</t>
  </si>
  <si>
    <t>Step 3</t>
  </si>
  <si>
    <t>Copy and paste the pivot table results to a blank excel spreadsheet..</t>
  </si>
  <si>
    <t>Step 4</t>
  </si>
  <si>
    <t>Step 5</t>
  </si>
  <si>
    <t>Using the table create a pie chart using the excel functions.</t>
  </si>
  <si>
    <t>Filter the Total FTA amount from largest to smallest and include the top results for the table.</t>
  </si>
  <si>
    <t>In a pivot table filter for the State of Good Repair formula program (5337) and pivot the Scope Name and Total FTA amount.  All the relevant scopes and amount should populate.</t>
  </si>
  <si>
    <t>Use the Vlookup function in excel to match the Recipient ID on the Details report with the Recipient ID on the Budget ALI report to obtain the city and state.</t>
  </si>
  <si>
    <t>In a pivot table filter for the State of Good Repair formula Program (5337) and include the Recipient City, Recipient State, Total FTA Amount, Total Non-FTA Amount and Total Budget Amount.</t>
  </si>
  <si>
    <t>In the last column calculate the percentage each state receives of the overall amount.</t>
  </si>
  <si>
    <t>In a pivot table filter for the State of Good Repair formula Program (5337) and include the Recipient State and Total FTA Amount.</t>
  </si>
  <si>
    <t>Table 11: FY 20 State of Good Repair Program Funds Awarded by Budget Scope, City and State</t>
  </si>
  <si>
    <t>SUPPORT EQUIP/FACILITIES (RAIL)</t>
  </si>
  <si>
    <t>Denver</t>
  </si>
  <si>
    <t>FORT WORTH</t>
  </si>
  <si>
    <t>LEWISVILLE</t>
  </si>
  <si>
    <t>MORGANTOWN</t>
  </si>
  <si>
    <t>NEW YORK</t>
  </si>
  <si>
    <t>NEWINGTON</t>
  </si>
  <si>
    <t>ORANGE</t>
  </si>
  <si>
    <t>ORLANDO</t>
  </si>
  <si>
    <t>Portland</t>
  </si>
  <si>
    <t>RIVERSIDE</t>
  </si>
  <si>
    <t>SAINT LOUIS</t>
  </si>
  <si>
    <t>SALT LAKE CITY</t>
  </si>
  <si>
    <t>SAVANNAH</t>
  </si>
  <si>
    <t>STOCKTON</t>
  </si>
  <si>
    <t>TALLAHASSEE</t>
  </si>
  <si>
    <t>TAMPA</t>
  </si>
  <si>
    <t>TAUNTON</t>
  </si>
  <si>
    <t>Access TraMS (the last report in that fiscal year, September 30, 20XX) to upload the "Budget by ALI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</si>
</sst>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0.0%"/>
    <numFmt numFmtId="165" formatCode="&quot;$&quot;#,##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sz val="11"/>
      <color theme="1"/>
      <name val="Arial"/>
      <family val="2"/>
    </font>
    <font>
      <b/>
      <sz val="16"/>
      <color theme="1"/>
      <name val="Arial"/>
      <family val="2"/>
    </font>
    <font>
      <i/>
      <sz val="9"/>
      <color theme="1"/>
      <name val="Arial"/>
      <family val="2"/>
    </font>
    <font>
      <i/>
      <sz val="10"/>
      <color theme="1"/>
      <name val="Arial"/>
      <family val="2"/>
    </font>
    <font>
      <i/>
      <sz val="11"/>
      <color theme="1"/>
      <name val="Calibri"/>
      <family val="2"/>
      <scheme val="minor"/>
    </font>
    <font>
      <b/>
      <sz val="10"/>
      <color theme="1"/>
      <name val="Calibri"/>
      <family val="2"/>
      <scheme val="minor"/>
    </font>
  </fonts>
  <fills count="2">
    <fill>
      <patternFill patternType="none"/>
    </fill>
    <fill>
      <patternFill patternType="gray125"/>
    </fill>
  </fills>
  <borders count="17">
    <border>
      <left/>
      <right/>
      <top/>
      <bottom/>
      <diagonal/>
    </border>
    <border>
      <left style="thin">
        <color auto="1"/>
      </left>
      <right style="thin">
        <color auto="1"/>
      </right>
      <top style="thin">
        <color auto="1"/>
      </top>
      <bottom style="thin">
        <color auto="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right/>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dashed">
        <color auto="1"/>
      </right>
      <top style="dashed">
        <color auto="1"/>
      </top>
      <bottom/>
      <diagonal/>
    </border>
    <border>
      <left style="dashed">
        <color auto="1"/>
      </left>
      <right style="dashed">
        <color auto="1"/>
      </right>
      <top style="dashed">
        <color auto="1"/>
      </top>
      <bottom/>
      <diagonal/>
    </border>
    <border>
      <left style="dashed">
        <color auto="1"/>
      </left>
      <right style="medium">
        <color auto="1"/>
      </right>
      <top style="dashed">
        <color auto="1"/>
      </top>
      <bottom/>
      <diagonal/>
    </border>
    <border>
      <left style="dashed">
        <color auto="1"/>
      </left>
      <right style="medium">
        <color auto="1"/>
      </right>
      <top style="dashed">
        <color auto="1"/>
      </top>
      <bottom style="medium">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5">
    <xf numFmtId="0" fontId="0" fillId="0" borderId="0" xfId="0"/>
    <xf numFmtId="44" fontId="0" fillId="0" borderId="0" xfId="0" applyNumberFormat="1"/>
    <xf numFmtId="44" fontId="0" fillId="0" borderId="0" xfId="1" applyFont="1"/>
    <xf numFmtId="164" fontId="0" fillId="0" borderId="0" xfId="2" applyNumberFormat="1" applyFont="1"/>
    <xf numFmtId="0" fontId="2" fillId="0" borderId="0" xfId="0" applyFont="1"/>
    <xf numFmtId="0" fontId="5" fillId="0" borderId="0" xfId="0" applyFont="1"/>
    <xf numFmtId="44" fontId="0" fillId="0" borderId="0" xfId="1" applyFont="1" applyAlignment="1">
      <alignment horizontal="right"/>
    </xf>
    <xf numFmtId="3" fontId="3" fillId="0" borderId="1" xfId="0" applyNumberFormat="1" applyFont="1" applyBorder="1"/>
    <xf numFmtId="3" fontId="4" fillId="0" borderId="1" xfId="0" applyNumberFormat="1" applyFont="1" applyBorder="1" applyAlignment="1">
      <alignment wrapText="1"/>
    </xf>
    <xf numFmtId="165" fontId="4" fillId="0" borderId="1" xfId="1" applyNumberFormat="1" applyFont="1" applyBorder="1" applyAlignment="1">
      <alignment horizontal="left" wrapText="1"/>
    </xf>
    <xf numFmtId="0" fontId="6" fillId="0" borderId="0" xfId="0" applyFont="1" applyFill="1" applyBorder="1" applyAlignment="1">
      <alignment wrapText="1"/>
    </xf>
    <xf numFmtId="3" fontId="3" fillId="0" borderId="1" xfId="1" applyNumberFormat="1" applyFont="1" applyBorder="1" applyAlignment="1">
      <alignment horizontal="left"/>
    </xf>
    <xf numFmtId="5" fontId="3" fillId="0" borderId="2" xfId="1" applyNumberFormat="1" applyFont="1" applyBorder="1" applyAlignment="1">
      <alignment horizontal="left" vertical="center"/>
    </xf>
    <xf numFmtId="5" fontId="3" fillId="0" borderId="3" xfId="1" applyNumberFormat="1" applyFont="1" applyBorder="1" applyAlignment="1">
      <alignment horizontal="left" vertical="center"/>
    </xf>
    <xf numFmtId="5" fontId="3" fillId="0" borderId="4" xfId="1" applyNumberFormat="1" applyFont="1" applyBorder="1" applyAlignment="1">
      <alignment horizontal="left" vertical="center"/>
    </xf>
    <xf numFmtId="5" fontId="4" fillId="0" borderId="5" xfId="1" applyNumberFormat="1" applyFont="1" applyBorder="1" applyAlignment="1">
      <alignment horizontal="left"/>
    </xf>
    <xf numFmtId="5" fontId="4" fillId="0" borderId="6" xfId="1" applyNumberFormat="1" applyFont="1" applyBorder="1" applyAlignment="1">
      <alignment horizontal="left"/>
    </xf>
    <xf numFmtId="5" fontId="4" fillId="0" borderId="7" xfId="1" applyNumberFormat="1" applyFont="1" applyBorder="1" applyAlignment="1">
      <alignment horizontal="left"/>
    </xf>
    <xf numFmtId="5" fontId="3" fillId="0" borderId="8" xfId="1" applyNumberFormat="1" applyFont="1" applyBorder="1" applyAlignment="1">
      <alignment horizontal="left"/>
    </xf>
    <xf numFmtId="5" fontId="3" fillId="0" borderId="9" xfId="1" applyNumberFormat="1" applyFont="1" applyBorder="1" applyAlignment="1">
      <alignment horizontal="left"/>
    </xf>
    <xf numFmtId="0" fontId="5" fillId="0" borderId="0" xfId="0" applyFont="1" applyBorder="1" applyAlignment="1"/>
    <xf numFmtId="0" fontId="0" fillId="0" borderId="0" xfId="0" applyBorder="1"/>
    <xf numFmtId="0" fontId="2" fillId="0" borderId="0" xfId="0" applyFont="1" applyBorder="1"/>
    <xf numFmtId="0" fontId="3" fillId="0" borderId="1" xfId="0" applyFont="1" applyBorder="1" applyAlignment="1">
      <alignment horizontal="center" vertical="center"/>
    </xf>
    <xf numFmtId="44" fontId="3" fillId="0" borderId="1" xfId="0" applyNumberFormat="1" applyFont="1" applyBorder="1" applyAlignment="1">
      <alignment horizontal="center" vertical="center"/>
    </xf>
    <xf numFmtId="164" fontId="3" fillId="0" borderId="1" xfId="2" applyNumberFormat="1" applyFont="1" applyFill="1" applyBorder="1" applyAlignment="1">
      <alignment horizontal="center" vertical="center"/>
    </xf>
    <xf numFmtId="3" fontId="4" fillId="0" borderId="1" xfId="0" applyNumberFormat="1" applyFont="1" applyBorder="1"/>
    <xf numFmtId="165" fontId="4" fillId="0" borderId="1" xfId="0" applyNumberFormat="1" applyFont="1" applyBorder="1" applyAlignment="1">
      <alignment horizontal="left"/>
    </xf>
    <xf numFmtId="164" fontId="4" fillId="0" borderId="1" xfId="2" applyNumberFormat="1" applyFont="1" applyBorder="1"/>
    <xf numFmtId="165" fontId="3" fillId="0" borderId="1" xfId="0" applyNumberFormat="1" applyFont="1" applyBorder="1" applyAlignment="1">
      <alignment horizontal="left"/>
    </xf>
    <xf numFmtId="164" fontId="3" fillId="0" borderId="1" xfId="2" applyNumberFormat="1" applyFont="1" applyBorder="1"/>
    <xf numFmtId="3" fontId="3" fillId="0" borderId="1" xfId="0" applyNumberFormat="1" applyFont="1" applyFill="1" applyBorder="1" applyAlignment="1">
      <alignment wrapText="1"/>
    </xf>
    <xf numFmtId="165" fontId="3" fillId="0" borderId="1" xfId="1" applyNumberFormat="1" applyFont="1" applyBorder="1" applyAlignment="1">
      <alignment horizontal="left"/>
    </xf>
    <xf numFmtId="5" fontId="4" fillId="0" borderId="13" xfId="1" applyNumberFormat="1" applyFont="1" applyBorder="1" applyAlignment="1">
      <alignment horizontal="left"/>
    </xf>
    <xf numFmtId="5" fontId="4" fillId="0" borderId="14" xfId="1" applyNumberFormat="1" applyFont="1" applyBorder="1" applyAlignment="1">
      <alignment horizontal="left"/>
    </xf>
    <xf numFmtId="5" fontId="4" fillId="0" borderId="15" xfId="1" applyNumberFormat="1" applyFont="1" applyBorder="1" applyAlignment="1">
      <alignment horizontal="left"/>
    </xf>
    <xf numFmtId="0" fontId="9" fillId="0" borderId="0" xfId="0" applyFont="1"/>
    <xf numFmtId="0" fontId="0" fillId="0" borderId="1" xfId="0" applyBorder="1"/>
    <xf numFmtId="0" fontId="0" fillId="0" borderId="1" xfId="0" applyBorder="1" applyAlignment="1">
      <alignment wrapText="1"/>
    </xf>
    <xf numFmtId="5" fontId="3" fillId="0" borderId="16" xfId="1" applyNumberFormat="1" applyFont="1" applyBorder="1" applyAlignment="1">
      <alignment horizontal="left"/>
    </xf>
    <xf numFmtId="0" fontId="8" fillId="0" borderId="0" xfId="0" applyFont="1" applyAlignment="1">
      <alignment horizontal="left" wrapText="1"/>
    </xf>
    <xf numFmtId="0" fontId="5" fillId="0" borderId="10" xfId="0" applyFont="1" applyBorder="1" applyAlignment="1">
      <alignment horizontal="center" wrapText="1"/>
    </xf>
    <xf numFmtId="0" fontId="5" fillId="0" borderId="0" xfId="0" applyFont="1" applyBorder="1" applyAlignment="1">
      <alignment horizontal="center" wrapText="1"/>
    </xf>
    <xf numFmtId="3" fontId="7" fillId="0" borderId="11" xfId="0" applyNumberFormat="1" applyFont="1" applyFill="1" applyBorder="1" applyAlignment="1">
      <alignment horizontal="left" wrapText="1"/>
    </xf>
    <xf numFmtId="3" fontId="7" fillId="0" borderId="12" xfId="0" applyNumberFormat="1" applyFont="1" applyFill="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FY 2020 State of Good Repair </a:t>
            </a:r>
            <a:r>
              <a:rPr lang="en-US" baseline="0"/>
              <a:t>Obligations by Scope</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2.5562989354919696E-2"/>
          <c:y val="8.9543355266780478E-2"/>
          <c:w val="0.69249513281318753"/>
          <c:h val="0.88423286850944327"/>
        </c:manualLayout>
      </c:layout>
      <c:pieChart>
        <c:varyColors val="1"/>
        <c:ser>
          <c:idx val="0"/>
          <c:order val="0"/>
          <c:tx>
            <c:strRef>
              <c:f>'11a by Scope'!$B$2</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C131-4D9E-8D7B-64804EA563A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131-4D9E-8D7B-64804EA563A7}"/>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C131-4D9E-8D7B-64804EA563A7}"/>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C131-4D9E-8D7B-64804EA563A7}"/>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C131-4D9E-8D7B-64804EA563A7}"/>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C131-4D9E-8D7B-64804EA563A7}"/>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'11a by Scope'!$A$3:$A$8</c:f>
              <c:strCache>
                <c:ptCount val="6"/>
                <c:pt idx="0">
                  <c:v>OTHER CAPITAL ITEMS (RAIL)</c:v>
                </c:pt>
                <c:pt idx="1">
                  <c:v>RAIL - ROLLING STOCK</c:v>
                </c:pt>
                <c:pt idx="2">
                  <c:v>RAIL TRANSITWAY LINES</c:v>
                </c:pt>
                <c:pt idx="3">
                  <c:v>RAIL - STATION/STOPS/TERMINALS</c:v>
                </c:pt>
                <c:pt idx="4">
                  <c:v>All Other Scopes*</c:v>
                </c:pt>
                <c:pt idx="5">
                  <c:v>SUPPORT EQUIP/FACILITIES (RAIL)</c:v>
                </c:pt>
              </c:strCache>
            </c:strRef>
          </c:cat>
          <c:val>
            <c:numRef>
              <c:f>'11a by Scope'!$B$3:$B$8</c:f>
              <c:numCache>
                <c:formatCode>"$"#,##0</c:formatCode>
                <c:ptCount val="6"/>
                <c:pt idx="0">
                  <c:v>1383596897</c:v>
                </c:pt>
                <c:pt idx="1">
                  <c:v>499472660</c:v>
                </c:pt>
                <c:pt idx="2">
                  <c:v>489291672</c:v>
                </c:pt>
                <c:pt idx="3">
                  <c:v>269626724</c:v>
                </c:pt>
                <c:pt idx="4">
                  <c:v>264631134</c:v>
                </c:pt>
                <c:pt idx="5">
                  <c:v>144209433</c:v>
                </c:pt>
              </c:numCache>
            </c:numRef>
          </c:val>
          <c:extLst>
            <c:ext xmlns:c16="http://schemas.microsoft.com/office/drawing/2014/chart" uri="{C3380CC4-5D6E-409C-BE32-E72D297353CC}">
              <c16:uniqueId val="{00000000-9721-4A8C-991F-260B00E9DD5C}"/>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74032799762511736"/>
          <c:y val="0.13853062608746938"/>
          <c:w val="0.24729571834603611"/>
          <c:h val="0.6409307263558347"/>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297179</xdr:colOff>
      <xdr:row>1</xdr:row>
      <xdr:rowOff>45720</xdr:rowOff>
    </xdr:from>
    <xdr:to>
      <xdr:col>14</xdr:col>
      <xdr:colOff>396240</xdr:colOff>
      <xdr:row>21</xdr:row>
      <xdr:rowOff>53340</xdr:rowOff>
    </xdr:to>
    <xdr:graphicFrame macro="">
      <xdr:nvGraphicFramePr>
        <xdr:cNvPr id="2" name="Chart 1">
          <a:extLst>
            <a:ext uri="{FF2B5EF4-FFF2-40B4-BE49-F238E27FC236}">
              <a16:creationId xmlns:a16="http://schemas.microsoft.com/office/drawing/2014/main" id="{DBA26746-76F8-4AA8-8C39-B6B4D5B654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4"/>
  <sheetViews>
    <sheetView tabSelected="1" workbookViewId="0"/>
  </sheetViews>
  <sheetFormatPr defaultRowHeight="14.25" x14ac:dyDescent="0.45"/>
  <cols>
    <col min="1" max="1" width="42" bestFit="1" customWidth="1"/>
    <col min="2" max="2" width="20.53125" style="2" customWidth="1"/>
    <col min="3" max="3" width="8.796875" style="3"/>
  </cols>
  <sheetData>
    <row r="1" spans="1:17" ht="18.7" customHeight="1" x14ac:dyDescent="0.6">
      <c r="A1" s="5" t="s">
        <v>144</v>
      </c>
      <c r="B1" s="6"/>
      <c r="C1"/>
    </row>
    <row r="2" spans="1:17" ht="20.25" customHeight="1" x14ac:dyDescent="0.45">
      <c r="A2" s="7" t="s">
        <v>82</v>
      </c>
      <c r="B2" s="11" t="s">
        <v>74</v>
      </c>
    </row>
    <row r="3" spans="1:17" x14ac:dyDescent="0.45">
      <c r="A3" s="8" t="s">
        <v>4</v>
      </c>
      <c r="B3" s="9">
        <v>1383596897</v>
      </c>
      <c r="Q3" s="36"/>
    </row>
    <row r="4" spans="1:17" x14ac:dyDescent="0.45">
      <c r="A4" s="8" t="s">
        <v>8</v>
      </c>
      <c r="B4" s="9">
        <v>499472660</v>
      </c>
    </row>
    <row r="5" spans="1:17" x14ac:dyDescent="0.45">
      <c r="A5" s="8" t="s">
        <v>5</v>
      </c>
      <c r="B5" s="9">
        <v>489291672</v>
      </c>
    </row>
    <row r="6" spans="1:17" x14ac:dyDescent="0.45">
      <c r="A6" s="8" t="s">
        <v>85</v>
      </c>
      <c r="B6" s="9">
        <v>269626724</v>
      </c>
    </row>
    <row r="7" spans="1:17" x14ac:dyDescent="0.45">
      <c r="A7" s="8" t="s">
        <v>80</v>
      </c>
      <c r="B7" s="9">
        <v>264631134</v>
      </c>
    </row>
    <row r="8" spans="1:17" x14ac:dyDescent="0.45">
      <c r="A8" s="8" t="s">
        <v>145</v>
      </c>
      <c r="B8" s="9">
        <v>144209433</v>
      </c>
    </row>
    <row r="9" spans="1:17" ht="15" customHeight="1" x14ac:dyDescent="0.45">
      <c r="A9" s="31" t="s">
        <v>83</v>
      </c>
      <c r="B9" s="32">
        <f>SUM(B3:B8)</f>
        <v>3050828520</v>
      </c>
    </row>
    <row r="11" spans="1:17" ht="82.15" x14ac:dyDescent="0.45">
      <c r="A11" s="10" t="s">
        <v>86</v>
      </c>
    </row>
    <row r="13" spans="1:17" ht="103.5" customHeight="1" x14ac:dyDescent="0.45">
      <c r="A13" s="40" t="s">
        <v>81</v>
      </c>
      <c r="B13" s="40"/>
    </row>
    <row r="14" spans="1:17" ht="16.5" customHeight="1" x14ac:dyDescent="0.45"/>
  </sheetData>
  <sortState xmlns:xlrd2="http://schemas.microsoft.com/office/spreadsheetml/2017/richdata2" ref="A2:B6">
    <sortCondition descending="1" ref="B2"/>
  </sortState>
  <mergeCells count="1">
    <mergeCell ref="A13:B1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
  <sheetViews>
    <sheetView workbookViewId="0">
      <selection activeCell="B1" sqref="B1"/>
    </sheetView>
  </sheetViews>
  <sheetFormatPr defaultRowHeight="14.25" x14ac:dyDescent="0.45"/>
  <cols>
    <col min="2" max="2" width="40.796875" customWidth="1"/>
  </cols>
  <sheetData>
    <row r="1" spans="1:2" ht="51" customHeight="1" x14ac:dyDescent="0.45">
      <c r="A1" s="37" t="s">
        <v>131</v>
      </c>
      <c r="B1" s="38" t="s">
        <v>163</v>
      </c>
    </row>
    <row r="2" spans="1:2" ht="63.5" customHeight="1" x14ac:dyDescent="0.45">
      <c r="A2" s="37" t="s">
        <v>132</v>
      </c>
      <c r="B2" s="38" t="s">
        <v>139</v>
      </c>
    </row>
    <row r="3" spans="1:2" ht="40.049999999999997" customHeight="1" x14ac:dyDescent="0.45">
      <c r="A3" s="37" t="s">
        <v>133</v>
      </c>
      <c r="B3" s="38" t="s">
        <v>134</v>
      </c>
    </row>
    <row r="4" spans="1:2" ht="48" customHeight="1" x14ac:dyDescent="0.45">
      <c r="A4" s="37" t="s">
        <v>135</v>
      </c>
      <c r="B4" s="38" t="s">
        <v>138</v>
      </c>
    </row>
    <row r="5" spans="1:2" ht="35.549999999999997" customHeight="1" x14ac:dyDescent="0.45">
      <c r="A5" s="37" t="s">
        <v>136</v>
      </c>
      <c r="B5" s="38" t="s">
        <v>137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9"/>
  <sheetViews>
    <sheetView workbookViewId="0">
      <pane ySplit="2" topLeftCell="A3" activePane="bottomLeft" state="frozen"/>
      <selection pane="bottomLeft" activeCell="J78" sqref="J78"/>
    </sheetView>
  </sheetViews>
  <sheetFormatPr defaultColWidth="8.796875" defaultRowHeight="14.25" x14ac:dyDescent="0.45"/>
  <cols>
    <col min="1" max="1" width="18" style="2" bestFit="1" customWidth="1"/>
    <col min="2" max="2" width="17.796875" style="2" customWidth="1"/>
    <col min="3" max="3" width="19.796875" style="2" bestFit="1" customWidth="1"/>
    <col min="4" max="4" width="27.19921875" style="2" customWidth="1"/>
    <col min="5" max="5" width="24.46484375" style="2" customWidth="1"/>
    <col min="6" max="16384" width="8.796875" style="2"/>
  </cols>
  <sheetData>
    <row r="1" spans="1:7" customFormat="1" ht="41.55" customHeight="1" thickBot="1" x14ac:dyDescent="0.65">
      <c r="A1" s="41" t="s">
        <v>144</v>
      </c>
      <c r="B1" s="41"/>
      <c r="C1" s="41"/>
      <c r="D1" s="41"/>
      <c r="E1" s="41"/>
    </row>
    <row r="2" spans="1:7" ht="28.9" customHeight="1" x14ac:dyDescent="0.45">
      <c r="A2" s="12" t="s">
        <v>0</v>
      </c>
      <c r="B2" s="13" t="s">
        <v>1</v>
      </c>
      <c r="C2" s="13" t="s">
        <v>71</v>
      </c>
      <c r="D2" s="13" t="s">
        <v>72</v>
      </c>
      <c r="E2" s="14" t="s">
        <v>73</v>
      </c>
    </row>
    <row r="3" spans="1:7" ht="18.7" customHeight="1" x14ac:dyDescent="0.45">
      <c r="A3" s="15" t="s">
        <v>92</v>
      </c>
      <c r="B3" s="16" t="s">
        <v>42</v>
      </c>
      <c r="C3" s="16">
        <v>2496842</v>
      </c>
      <c r="D3" s="16">
        <v>624211</v>
      </c>
      <c r="E3" s="17">
        <v>3121053</v>
      </c>
      <c r="G3" s="36"/>
    </row>
    <row r="4" spans="1:7" x14ac:dyDescent="0.45">
      <c r="A4" s="15" t="s">
        <v>2</v>
      </c>
      <c r="B4" s="16" t="s">
        <v>3</v>
      </c>
      <c r="C4" s="16">
        <v>24410882</v>
      </c>
      <c r="D4" s="16">
        <v>6102720</v>
      </c>
      <c r="E4" s="17">
        <v>30513602</v>
      </c>
    </row>
    <row r="5" spans="1:7" x14ac:dyDescent="0.45">
      <c r="A5" s="15" t="s">
        <v>23</v>
      </c>
      <c r="B5" s="16" t="s">
        <v>24</v>
      </c>
      <c r="C5" s="16">
        <v>98210432</v>
      </c>
      <c r="D5" s="16">
        <v>24552609</v>
      </c>
      <c r="E5" s="17">
        <v>122763041</v>
      </c>
    </row>
    <row r="6" spans="1:7" x14ac:dyDescent="0.45">
      <c r="A6" s="15" t="s">
        <v>93</v>
      </c>
      <c r="B6" s="16" t="s">
        <v>60</v>
      </c>
      <c r="C6" s="16">
        <v>2848227</v>
      </c>
      <c r="D6" s="16">
        <v>712610</v>
      </c>
      <c r="E6" s="17">
        <v>3560837</v>
      </c>
    </row>
    <row r="7" spans="1:7" x14ac:dyDescent="0.45">
      <c r="A7" s="15" t="s">
        <v>33</v>
      </c>
      <c r="B7" s="16" t="s">
        <v>34</v>
      </c>
      <c r="C7" s="16">
        <v>110644937</v>
      </c>
      <c r="D7" s="16">
        <v>27661235</v>
      </c>
      <c r="E7" s="17">
        <v>138306172</v>
      </c>
    </row>
    <row r="8" spans="1:7" x14ac:dyDescent="0.45">
      <c r="A8" s="15" t="s">
        <v>32</v>
      </c>
      <c r="B8" s="16" t="s">
        <v>31</v>
      </c>
      <c r="C8" s="16">
        <v>141724500</v>
      </c>
      <c r="D8" s="16">
        <v>35431132</v>
      </c>
      <c r="E8" s="17">
        <v>177155632</v>
      </c>
    </row>
    <row r="9" spans="1:7" x14ac:dyDescent="0.45">
      <c r="A9" s="15" t="s">
        <v>66</v>
      </c>
      <c r="B9" s="16" t="s">
        <v>63</v>
      </c>
      <c r="C9" s="16">
        <v>553095</v>
      </c>
      <c r="D9" s="16">
        <v>0</v>
      </c>
      <c r="E9" s="17">
        <v>553095</v>
      </c>
    </row>
    <row r="10" spans="1:7" x14ac:dyDescent="0.45">
      <c r="A10" s="15" t="s">
        <v>94</v>
      </c>
      <c r="B10" s="16" t="s">
        <v>44</v>
      </c>
      <c r="C10" s="16">
        <v>2903864</v>
      </c>
      <c r="D10" s="16">
        <v>725966</v>
      </c>
      <c r="E10" s="17">
        <v>3629830</v>
      </c>
    </row>
    <row r="11" spans="1:7" x14ac:dyDescent="0.45">
      <c r="A11" s="15" t="s">
        <v>90</v>
      </c>
      <c r="B11" s="16" t="s">
        <v>41</v>
      </c>
      <c r="C11" s="16">
        <v>27094883</v>
      </c>
      <c r="D11" s="16">
        <v>6773722</v>
      </c>
      <c r="E11" s="17">
        <v>33868605</v>
      </c>
    </row>
    <row r="12" spans="1:7" x14ac:dyDescent="0.45">
      <c r="A12" s="15" t="s">
        <v>115</v>
      </c>
      <c r="B12" s="16" t="s">
        <v>107</v>
      </c>
      <c r="C12" s="16">
        <v>4335494</v>
      </c>
      <c r="D12" s="16">
        <v>1083874</v>
      </c>
      <c r="E12" s="17">
        <v>5419368</v>
      </c>
    </row>
    <row r="13" spans="1:7" x14ac:dyDescent="0.45">
      <c r="A13" s="15" t="s">
        <v>116</v>
      </c>
      <c r="B13" s="16" t="s">
        <v>59</v>
      </c>
      <c r="C13" s="16">
        <v>200713</v>
      </c>
      <c r="D13" s="16">
        <v>50178</v>
      </c>
      <c r="E13" s="17">
        <v>250891</v>
      </c>
    </row>
    <row r="14" spans="1:7" x14ac:dyDescent="0.45">
      <c r="A14" s="15" t="s">
        <v>25</v>
      </c>
      <c r="B14" s="16" t="s">
        <v>26</v>
      </c>
      <c r="C14" s="16">
        <v>262533967</v>
      </c>
      <c r="D14" s="16">
        <v>0</v>
      </c>
      <c r="E14" s="17">
        <v>262533967</v>
      </c>
    </row>
    <row r="15" spans="1:7" x14ac:dyDescent="0.45">
      <c r="A15" s="15" t="s">
        <v>47</v>
      </c>
      <c r="B15" s="16" t="s">
        <v>46</v>
      </c>
      <c r="C15" s="16">
        <v>18043818</v>
      </c>
      <c r="D15" s="16">
        <v>4510955</v>
      </c>
      <c r="E15" s="17">
        <v>22554773</v>
      </c>
    </row>
    <row r="16" spans="1:7" x14ac:dyDescent="0.45">
      <c r="A16" s="15" t="s">
        <v>95</v>
      </c>
      <c r="B16" s="16" t="s">
        <v>60</v>
      </c>
      <c r="C16" s="16">
        <v>54097663</v>
      </c>
      <c r="D16" s="16">
        <v>13524416</v>
      </c>
      <c r="E16" s="17">
        <v>67622079</v>
      </c>
    </row>
    <row r="17" spans="1:5" x14ac:dyDescent="0.45">
      <c r="A17" s="15" t="s">
        <v>45</v>
      </c>
      <c r="B17" s="16" t="s">
        <v>46</v>
      </c>
      <c r="C17" s="16">
        <v>12540122</v>
      </c>
      <c r="D17" s="16">
        <v>3135031</v>
      </c>
      <c r="E17" s="17">
        <v>15675153</v>
      </c>
    </row>
    <row r="18" spans="1:5" x14ac:dyDescent="0.45">
      <c r="A18" s="15" t="s">
        <v>146</v>
      </c>
      <c r="B18" s="16" t="s">
        <v>17</v>
      </c>
      <c r="C18" s="16">
        <v>14713863</v>
      </c>
      <c r="D18" s="16">
        <v>3678467</v>
      </c>
      <c r="E18" s="17">
        <v>18392330</v>
      </c>
    </row>
    <row r="19" spans="1:5" x14ac:dyDescent="0.45">
      <c r="A19" s="15" t="s">
        <v>96</v>
      </c>
      <c r="B19" s="16" t="s">
        <v>77</v>
      </c>
      <c r="C19" s="16">
        <v>730973</v>
      </c>
      <c r="D19" s="16">
        <v>598069</v>
      </c>
      <c r="E19" s="17">
        <v>1329042</v>
      </c>
    </row>
    <row r="20" spans="1:5" x14ac:dyDescent="0.45">
      <c r="A20" s="15" t="s">
        <v>120</v>
      </c>
      <c r="B20" s="16" t="s">
        <v>49</v>
      </c>
      <c r="C20" s="16">
        <v>0</v>
      </c>
      <c r="D20" s="16">
        <v>0</v>
      </c>
      <c r="E20" s="17">
        <v>0</v>
      </c>
    </row>
    <row r="21" spans="1:5" x14ac:dyDescent="0.45">
      <c r="A21" s="15" t="s">
        <v>62</v>
      </c>
      <c r="B21" s="16" t="s">
        <v>63</v>
      </c>
      <c r="C21" s="16">
        <v>4948176</v>
      </c>
      <c r="D21" s="16">
        <v>1237044</v>
      </c>
      <c r="E21" s="17">
        <v>6185220</v>
      </c>
    </row>
    <row r="22" spans="1:5" x14ac:dyDescent="0.45">
      <c r="A22" s="15" t="s">
        <v>147</v>
      </c>
      <c r="B22" s="16" t="s">
        <v>60</v>
      </c>
      <c r="C22" s="16">
        <v>7536034</v>
      </c>
      <c r="D22" s="16">
        <v>1884009</v>
      </c>
      <c r="E22" s="17">
        <v>9420043</v>
      </c>
    </row>
    <row r="23" spans="1:5" x14ac:dyDescent="0.45">
      <c r="A23" s="15" t="s">
        <v>28</v>
      </c>
      <c r="B23" s="16" t="s">
        <v>29</v>
      </c>
      <c r="C23" s="16">
        <v>180988</v>
      </c>
      <c r="D23" s="16">
        <v>45247</v>
      </c>
      <c r="E23" s="17">
        <v>226235</v>
      </c>
    </row>
    <row r="24" spans="1:5" x14ac:dyDescent="0.45">
      <c r="A24" s="15" t="s">
        <v>91</v>
      </c>
      <c r="B24" s="16" t="s">
        <v>43</v>
      </c>
      <c r="C24" s="16">
        <v>651638</v>
      </c>
      <c r="D24" s="16">
        <v>1098363</v>
      </c>
      <c r="E24" s="17">
        <v>1750001</v>
      </c>
    </row>
    <row r="25" spans="1:5" x14ac:dyDescent="0.45">
      <c r="A25" s="15" t="s">
        <v>52</v>
      </c>
      <c r="B25" s="16" t="s">
        <v>51</v>
      </c>
      <c r="C25" s="16">
        <v>29019764</v>
      </c>
      <c r="D25" s="16">
        <v>7254941</v>
      </c>
      <c r="E25" s="17">
        <v>36274705</v>
      </c>
    </row>
    <row r="26" spans="1:5" x14ac:dyDescent="0.45">
      <c r="A26" s="15" t="s">
        <v>89</v>
      </c>
      <c r="B26" s="16" t="s">
        <v>78</v>
      </c>
      <c r="C26" s="16">
        <v>2508110</v>
      </c>
      <c r="D26" s="16">
        <v>627027</v>
      </c>
      <c r="E26" s="17">
        <v>3135137</v>
      </c>
    </row>
    <row r="27" spans="1:5" x14ac:dyDescent="0.45">
      <c r="A27" s="15" t="s">
        <v>123</v>
      </c>
      <c r="B27" s="16" t="s">
        <v>60</v>
      </c>
      <c r="C27" s="16">
        <v>6822182</v>
      </c>
      <c r="D27" s="16">
        <v>1705546</v>
      </c>
      <c r="E27" s="17">
        <v>8527728</v>
      </c>
    </row>
    <row r="28" spans="1:5" x14ac:dyDescent="0.45">
      <c r="A28" s="15" t="s">
        <v>97</v>
      </c>
      <c r="B28" s="16" t="s">
        <v>21</v>
      </c>
      <c r="C28" s="16">
        <v>734934</v>
      </c>
      <c r="D28" s="16">
        <v>0</v>
      </c>
      <c r="E28" s="17">
        <v>734934</v>
      </c>
    </row>
    <row r="29" spans="1:5" x14ac:dyDescent="0.45">
      <c r="A29" s="15" t="s">
        <v>98</v>
      </c>
      <c r="B29" s="16" t="s">
        <v>67</v>
      </c>
      <c r="C29" s="16">
        <v>200841</v>
      </c>
      <c r="D29" s="16">
        <v>50210</v>
      </c>
      <c r="E29" s="17">
        <v>251051</v>
      </c>
    </row>
    <row r="30" spans="1:5" x14ac:dyDescent="0.45">
      <c r="A30" s="15" t="s">
        <v>99</v>
      </c>
      <c r="B30" s="16" t="s">
        <v>10</v>
      </c>
      <c r="C30" s="16">
        <v>2400000</v>
      </c>
      <c r="D30" s="16">
        <v>11703906</v>
      </c>
      <c r="E30" s="17">
        <v>14103906</v>
      </c>
    </row>
    <row r="31" spans="1:5" x14ac:dyDescent="0.45">
      <c r="A31" s="15" t="s">
        <v>148</v>
      </c>
      <c r="B31" s="16" t="s">
        <v>60</v>
      </c>
      <c r="C31" s="16">
        <v>2299479</v>
      </c>
      <c r="D31" s="16">
        <v>0</v>
      </c>
      <c r="E31" s="17">
        <v>2299479</v>
      </c>
    </row>
    <row r="32" spans="1:5" x14ac:dyDescent="0.45">
      <c r="A32" s="15" t="s">
        <v>11</v>
      </c>
      <c r="B32" s="16" t="s">
        <v>10</v>
      </c>
      <c r="C32" s="16">
        <v>140581849</v>
      </c>
      <c r="D32" s="16">
        <v>27619610</v>
      </c>
      <c r="E32" s="17">
        <v>168201459</v>
      </c>
    </row>
    <row r="33" spans="1:5" x14ac:dyDescent="0.45">
      <c r="A33" s="15" t="s">
        <v>68</v>
      </c>
      <c r="B33" s="16" t="s">
        <v>59</v>
      </c>
      <c r="C33" s="16">
        <v>5354482</v>
      </c>
      <c r="D33" s="16">
        <v>1338622</v>
      </c>
      <c r="E33" s="17">
        <v>6693104</v>
      </c>
    </row>
    <row r="34" spans="1:5" x14ac:dyDescent="0.45">
      <c r="A34" s="15" t="s">
        <v>68</v>
      </c>
      <c r="B34" s="16" t="s">
        <v>67</v>
      </c>
      <c r="C34" s="16">
        <v>868746</v>
      </c>
      <c r="D34" s="16">
        <v>217187</v>
      </c>
      <c r="E34" s="17">
        <v>1085933</v>
      </c>
    </row>
    <row r="35" spans="1:5" x14ac:dyDescent="0.45">
      <c r="A35" s="15" t="s">
        <v>88</v>
      </c>
      <c r="B35" s="16" t="s">
        <v>24</v>
      </c>
      <c r="C35" s="16">
        <v>444102</v>
      </c>
      <c r="D35" s="16">
        <v>111026</v>
      </c>
      <c r="E35" s="17">
        <v>555128</v>
      </c>
    </row>
    <row r="36" spans="1:5" x14ac:dyDescent="0.45">
      <c r="A36" s="15" t="s">
        <v>58</v>
      </c>
      <c r="B36" s="16" t="s">
        <v>59</v>
      </c>
      <c r="C36" s="16">
        <v>1160000</v>
      </c>
      <c r="D36" s="16">
        <v>290000</v>
      </c>
      <c r="E36" s="17">
        <v>1450000</v>
      </c>
    </row>
    <row r="37" spans="1:5" x14ac:dyDescent="0.45">
      <c r="A37" s="15" t="s">
        <v>87</v>
      </c>
      <c r="B37" s="16" t="s">
        <v>21</v>
      </c>
      <c r="C37" s="16">
        <v>28051405</v>
      </c>
      <c r="D37" s="16">
        <v>0</v>
      </c>
      <c r="E37" s="17">
        <v>28051405</v>
      </c>
    </row>
    <row r="38" spans="1:5" x14ac:dyDescent="0.45">
      <c r="A38" s="15" t="s">
        <v>37</v>
      </c>
      <c r="B38" s="16" t="s">
        <v>38</v>
      </c>
      <c r="C38" s="16">
        <v>21961186</v>
      </c>
      <c r="D38" s="16">
        <v>5012373</v>
      </c>
      <c r="E38" s="17">
        <v>26973559</v>
      </c>
    </row>
    <row r="39" spans="1:5" x14ac:dyDescent="0.45">
      <c r="A39" s="15" t="s">
        <v>149</v>
      </c>
      <c r="B39" s="16" t="s">
        <v>69</v>
      </c>
      <c r="C39" s="16">
        <v>2946883</v>
      </c>
      <c r="D39" s="16">
        <v>737004</v>
      </c>
      <c r="E39" s="17">
        <v>3683887</v>
      </c>
    </row>
    <row r="40" spans="1:5" x14ac:dyDescent="0.45">
      <c r="A40" s="15" t="s">
        <v>30</v>
      </c>
      <c r="B40" s="16" t="s">
        <v>29</v>
      </c>
      <c r="C40" s="16">
        <v>4630681</v>
      </c>
      <c r="D40" s="16">
        <v>1157671</v>
      </c>
      <c r="E40" s="17">
        <v>5788352</v>
      </c>
    </row>
    <row r="41" spans="1:5" x14ac:dyDescent="0.45">
      <c r="A41" s="15" t="s">
        <v>150</v>
      </c>
      <c r="B41" s="16" t="s">
        <v>44</v>
      </c>
      <c r="C41" s="16">
        <v>821254823</v>
      </c>
      <c r="D41" s="16">
        <v>0</v>
      </c>
      <c r="E41" s="17">
        <v>821254823</v>
      </c>
    </row>
    <row r="42" spans="1:5" x14ac:dyDescent="0.45">
      <c r="A42" s="15" t="s">
        <v>40</v>
      </c>
      <c r="B42" s="16" t="s">
        <v>41</v>
      </c>
      <c r="C42" s="16">
        <v>262071800</v>
      </c>
      <c r="D42" s="16">
        <v>1635588</v>
      </c>
      <c r="E42" s="17">
        <v>263707388</v>
      </c>
    </row>
    <row r="43" spans="1:5" x14ac:dyDescent="0.45">
      <c r="A43" s="15" t="s">
        <v>151</v>
      </c>
      <c r="B43" s="16" t="s">
        <v>18</v>
      </c>
      <c r="C43" s="16">
        <v>60506484</v>
      </c>
      <c r="D43" s="16">
        <v>15126621</v>
      </c>
      <c r="E43" s="17">
        <v>75633105</v>
      </c>
    </row>
    <row r="44" spans="1:5" x14ac:dyDescent="0.45">
      <c r="A44" s="15" t="s">
        <v>100</v>
      </c>
      <c r="B44" s="16" t="s">
        <v>6</v>
      </c>
      <c r="C44" s="16">
        <v>327597</v>
      </c>
      <c r="D44" s="16">
        <v>81900</v>
      </c>
      <c r="E44" s="17">
        <v>409497</v>
      </c>
    </row>
    <row r="45" spans="1:5" x14ac:dyDescent="0.45">
      <c r="A45" s="15" t="s">
        <v>14</v>
      </c>
      <c r="B45" s="16" t="s">
        <v>10</v>
      </c>
      <c r="C45" s="16">
        <v>165375930</v>
      </c>
      <c r="D45" s="16">
        <v>88878259</v>
      </c>
      <c r="E45" s="17">
        <v>254254189</v>
      </c>
    </row>
    <row r="46" spans="1:5" x14ac:dyDescent="0.45">
      <c r="A46" s="15" t="s">
        <v>12</v>
      </c>
      <c r="B46" s="16" t="s">
        <v>10</v>
      </c>
      <c r="C46" s="16">
        <v>10545555</v>
      </c>
      <c r="D46" s="16">
        <v>2636390</v>
      </c>
      <c r="E46" s="17">
        <v>13181945</v>
      </c>
    </row>
    <row r="47" spans="1:5" x14ac:dyDescent="0.45">
      <c r="A47" s="15" t="s">
        <v>125</v>
      </c>
      <c r="B47" s="16" t="s">
        <v>113</v>
      </c>
      <c r="C47" s="16">
        <v>1181045</v>
      </c>
      <c r="D47" s="16">
        <v>295262</v>
      </c>
      <c r="E47" s="17">
        <v>1476307</v>
      </c>
    </row>
    <row r="48" spans="1:5" x14ac:dyDescent="0.45">
      <c r="A48" s="15" t="s">
        <v>65</v>
      </c>
      <c r="B48" s="16" t="s">
        <v>63</v>
      </c>
      <c r="C48" s="16">
        <v>7556420</v>
      </c>
      <c r="D48" s="16">
        <v>0</v>
      </c>
      <c r="E48" s="17">
        <v>7556420</v>
      </c>
    </row>
    <row r="49" spans="1:5" x14ac:dyDescent="0.45">
      <c r="A49" s="15" t="s">
        <v>152</v>
      </c>
      <c r="B49" s="16" t="s">
        <v>10</v>
      </c>
      <c r="C49" s="16">
        <v>11819731</v>
      </c>
      <c r="D49" s="16">
        <v>35000</v>
      </c>
      <c r="E49" s="17">
        <v>11854731</v>
      </c>
    </row>
    <row r="50" spans="1:5" x14ac:dyDescent="0.45">
      <c r="A50" s="15" t="s">
        <v>153</v>
      </c>
      <c r="B50" s="16" t="s">
        <v>21</v>
      </c>
      <c r="C50" s="16">
        <v>617206</v>
      </c>
      <c r="D50" s="16">
        <v>0</v>
      </c>
      <c r="E50" s="17">
        <v>617206</v>
      </c>
    </row>
    <row r="51" spans="1:5" x14ac:dyDescent="0.45">
      <c r="A51" s="15" t="s">
        <v>50</v>
      </c>
      <c r="B51" s="16" t="s">
        <v>51</v>
      </c>
      <c r="C51" s="16">
        <v>121491728</v>
      </c>
      <c r="D51" s="16">
        <v>30372935</v>
      </c>
      <c r="E51" s="17">
        <v>151864663</v>
      </c>
    </row>
    <row r="52" spans="1:5" x14ac:dyDescent="0.45">
      <c r="A52" s="15" t="s">
        <v>101</v>
      </c>
      <c r="B52" s="16" t="s">
        <v>7</v>
      </c>
      <c r="C52" s="16">
        <v>12056437</v>
      </c>
      <c r="D52" s="16">
        <v>2714113</v>
      </c>
      <c r="E52" s="17">
        <v>14770550</v>
      </c>
    </row>
    <row r="53" spans="1:5" x14ac:dyDescent="0.45">
      <c r="A53" s="15" t="s">
        <v>53</v>
      </c>
      <c r="B53" s="16" t="s">
        <v>51</v>
      </c>
      <c r="C53" s="16">
        <v>22274973</v>
      </c>
      <c r="D53" s="16">
        <v>5568743</v>
      </c>
      <c r="E53" s="17">
        <v>27843716</v>
      </c>
    </row>
    <row r="54" spans="1:5" x14ac:dyDescent="0.45">
      <c r="A54" s="15" t="s">
        <v>22</v>
      </c>
      <c r="B54" s="16" t="s">
        <v>21</v>
      </c>
      <c r="C54" s="16">
        <v>18886023</v>
      </c>
      <c r="D54" s="16">
        <v>0</v>
      </c>
      <c r="E54" s="17">
        <v>18886023</v>
      </c>
    </row>
    <row r="55" spans="1:5" x14ac:dyDescent="0.45">
      <c r="A55" s="15" t="s">
        <v>154</v>
      </c>
      <c r="B55" s="16" t="s">
        <v>35</v>
      </c>
      <c r="C55" s="16">
        <v>7361273</v>
      </c>
      <c r="D55" s="16">
        <v>1840319</v>
      </c>
      <c r="E55" s="17">
        <v>9201592</v>
      </c>
    </row>
    <row r="56" spans="1:5" x14ac:dyDescent="0.45">
      <c r="A56" s="15" t="s">
        <v>154</v>
      </c>
      <c r="B56" s="16" t="s">
        <v>49</v>
      </c>
      <c r="C56" s="16">
        <v>24836471</v>
      </c>
      <c r="D56" s="16">
        <v>6209118</v>
      </c>
      <c r="E56" s="17">
        <v>31045589</v>
      </c>
    </row>
    <row r="57" spans="1:5" x14ac:dyDescent="0.45">
      <c r="A57" s="15" t="s">
        <v>56</v>
      </c>
      <c r="B57" s="16" t="s">
        <v>57</v>
      </c>
      <c r="C57" s="16">
        <v>8775673</v>
      </c>
      <c r="D57" s="16">
        <v>1218918</v>
      </c>
      <c r="E57" s="17">
        <v>9994591</v>
      </c>
    </row>
    <row r="58" spans="1:5" x14ac:dyDescent="0.45">
      <c r="A58" s="15" t="s">
        <v>155</v>
      </c>
      <c r="B58" s="16" t="s">
        <v>10</v>
      </c>
      <c r="C58" s="16">
        <v>18701750</v>
      </c>
      <c r="D58" s="16">
        <v>0</v>
      </c>
      <c r="E58" s="17">
        <v>18701750</v>
      </c>
    </row>
    <row r="59" spans="1:5" x14ac:dyDescent="0.45">
      <c r="A59" s="15" t="s">
        <v>9</v>
      </c>
      <c r="B59" s="16" t="s">
        <v>10</v>
      </c>
      <c r="C59" s="16">
        <v>12220975</v>
      </c>
      <c r="D59" s="16">
        <v>3055244</v>
      </c>
      <c r="E59" s="17">
        <v>15276219</v>
      </c>
    </row>
    <row r="60" spans="1:5" x14ac:dyDescent="0.45">
      <c r="A60" s="15" t="s">
        <v>156</v>
      </c>
      <c r="B60" s="16" t="s">
        <v>39</v>
      </c>
      <c r="C60" s="16">
        <v>35178085</v>
      </c>
      <c r="D60" s="16">
        <v>8794522</v>
      </c>
      <c r="E60" s="17">
        <v>43972607</v>
      </c>
    </row>
    <row r="61" spans="1:5" x14ac:dyDescent="0.45">
      <c r="A61" s="15" t="s">
        <v>157</v>
      </c>
      <c r="B61" s="16" t="s">
        <v>61</v>
      </c>
      <c r="C61" s="16">
        <v>34299496</v>
      </c>
      <c r="D61" s="16">
        <v>8574875</v>
      </c>
      <c r="E61" s="17">
        <v>42874371</v>
      </c>
    </row>
    <row r="62" spans="1:5" x14ac:dyDescent="0.45">
      <c r="A62" s="15" t="s">
        <v>16</v>
      </c>
      <c r="B62" s="16" t="s">
        <v>10</v>
      </c>
      <c r="C62" s="16">
        <v>14782757</v>
      </c>
      <c r="D62" s="16">
        <v>3455689</v>
      </c>
      <c r="E62" s="17">
        <v>18238446</v>
      </c>
    </row>
    <row r="63" spans="1:5" x14ac:dyDescent="0.45">
      <c r="A63" s="15" t="s">
        <v>13</v>
      </c>
      <c r="B63" s="16" t="s">
        <v>10</v>
      </c>
      <c r="C63" s="16">
        <v>27847798</v>
      </c>
      <c r="D63" s="16">
        <v>6961951</v>
      </c>
      <c r="E63" s="17">
        <v>34809749</v>
      </c>
    </row>
    <row r="64" spans="1:5" x14ac:dyDescent="0.45">
      <c r="A64" s="33" t="s">
        <v>15</v>
      </c>
      <c r="B64" s="34" t="s">
        <v>10</v>
      </c>
      <c r="C64" s="34">
        <v>1991740</v>
      </c>
      <c r="D64" s="34">
        <v>497935</v>
      </c>
      <c r="E64" s="35">
        <v>2489675</v>
      </c>
    </row>
    <row r="65" spans="1:5" x14ac:dyDescent="0.45">
      <c r="A65" s="33" t="s">
        <v>102</v>
      </c>
      <c r="B65" s="34" t="s">
        <v>10</v>
      </c>
      <c r="C65" s="34">
        <v>24539601</v>
      </c>
      <c r="D65" s="34">
        <v>6134900</v>
      </c>
      <c r="E65" s="35">
        <v>30674501</v>
      </c>
    </row>
    <row r="66" spans="1:5" x14ac:dyDescent="0.45">
      <c r="A66" s="33" t="s">
        <v>54</v>
      </c>
      <c r="B66" s="34" t="s">
        <v>55</v>
      </c>
      <c r="C66" s="34">
        <v>9500000</v>
      </c>
      <c r="D66" s="34">
        <v>0</v>
      </c>
      <c r="E66" s="35">
        <v>9500000</v>
      </c>
    </row>
    <row r="67" spans="1:5" x14ac:dyDescent="0.45">
      <c r="A67" s="33" t="s">
        <v>158</v>
      </c>
      <c r="B67" s="34" t="s">
        <v>24</v>
      </c>
      <c r="C67" s="34">
        <v>585351</v>
      </c>
      <c r="D67" s="34">
        <v>146338</v>
      </c>
      <c r="E67" s="35">
        <v>731689</v>
      </c>
    </row>
    <row r="68" spans="1:5" x14ac:dyDescent="0.45">
      <c r="A68" s="33" t="s">
        <v>64</v>
      </c>
      <c r="B68" s="34" t="s">
        <v>63</v>
      </c>
      <c r="C68" s="34">
        <v>66740818</v>
      </c>
      <c r="D68" s="34">
        <v>16050470</v>
      </c>
      <c r="E68" s="35">
        <v>82791288</v>
      </c>
    </row>
    <row r="69" spans="1:5" x14ac:dyDescent="0.45">
      <c r="A69" s="33" t="s">
        <v>159</v>
      </c>
      <c r="B69" s="34" t="s">
        <v>10</v>
      </c>
      <c r="C69" s="34">
        <v>11828847</v>
      </c>
      <c r="D69" s="34">
        <v>2957213</v>
      </c>
      <c r="E69" s="35">
        <v>14786060</v>
      </c>
    </row>
    <row r="70" spans="1:5" x14ac:dyDescent="0.45">
      <c r="A70" s="33" t="s">
        <v>127</v>
      </c>
      <c r="B70" s="34" t="s">
        <v>63</v>
      </c>
      <c r="C70" s="34">
        <v>85135</v>
      </c>
      <c r="D70" s="34">
        <v>21284</v>
      </c>
      <c r="E70" s="35">
        <v>106419</v>
      </c>
    </row>
    <row r="71" spans="1:5" x14ac:dyDescent="0.45">
      <c r="A71" s="33" t="s">
        <v>160</v>
      </c>
      <c r="B71" s="34" t="s">
        <v>21</v>
      </c>
      <c r="C71" s="34">
        <v>14914232</v>
      </c>
      <c r="D71" s="34">
        <v>14914242</v>
      </c>
      <c r="E71" s="35">
        <v>29828474</v>
      </c>
    </row>
    <row r="72" spans="1:5" x14ac:dyDescent="0.45">
      <c r="A72" s="33" t="s">
        <v>161</v>
      </c>
      <c r="B72" s="34" t="s">
        <v>21</v>
      </c>
      <c r="C72" s="34">
        <v>2002889</v>
      </c>
      <c r="D72" s="34">
        <v>0</v>
      </c>
      <c r="E72" s="35">
        <v>2002889</v>
      </c>
    </row>
    <row r="73" spans="1:5" x14ac:dyDescent="0.45">
      <c r="A73" s="33" t="s">
        <v>162</v>
      </c>
      <c r="B73" s="34" t="s">
        <v>31</v>
      </c>
      <c r="C73" s="34">
        <v>391521</v>
      </c>
      <c r="D73" s="34">
        <v>97881</v>
      </c>
      <c r="E73" s="35">
        <v>489402</v>
      </c>
    </row>
    <row r="74" spans="1:5" x14ac:dyDescent="0.45">
      <c r="A74" s="33" t="s">
        <v>48</v>
      </c>
      <c r="B74" s="34" t="s">
        <v>46</v>
      </c>
      <c r="C74" s="34">
        <v>0</v>
      </c>
      <c r="D74" s="34">
        <v>0</v>
      </c>
      <c r="E74" s="35">
        <v>0</v>
      </c>
    </row>
    <row r="75" spans="1:5" x14ac:dyDescent="0.45">
      <c r="A75" s="33" t="s">
        <v>19</v>
      </c>
      <c r="B75" s="34" t="s">
        <v>20</v>
      </c>
      <c r="C75" s="34">
        <v>144846268</v>
      </c>
      <c r="D75" s="34">
        <v>36211567</v>
      </c>
      <c r="E75" s="35">
        <v>181057835</v>
      </c>
    </row>
    <row r="76" spans="1:5" x14ac:dyDescent="0.45">
      <c r="A76" s="33" t="s">
        <v>129</v>
      </c>
      <c r="B76" s="34" t="s">
        <v>67</v>
      </c>
      <c r="C76" s="34">
        <v>320000</v>
      </c>
      <c r="D76" s="34">
        <v>80000</v>
      </c>
      <c r="E76" s="35">
        <v>400000</v>
      </c>
    </row>
    <row r="77" spans="1:5" x14ac:dyDescent="0.45">
      <c r="A77" s="33" t="s">
        <v>103</v>
      </c>
      <c r="B77" s="34" t="s">
        <v>43</v>
      </c>
      <c r="C77" s="34">
        <v>31726333</v>
      </c>
      <c r="D77" s="34">
        <v>12899959</v>
      </c>
      <c r="E77" s="35">
        <v>44626292</v>
      </c>
    </row>
    <row r="78" spans="1:5" ht="14.65" thickBot="1" x14ac:dyDescent="0.5">
      <c r="A78" s="18" t="s">
        <v>70</v>
      </c>
      <c r="B78" s="19"/>
      <c r="C78" s="19">
        <f>SUM(C3:C77)</f>
        <v>3050828520</v>
      </c>
      <c r="D78" s="19">
        <f>SUM(D3:D77)</f>
        <v>468722217</v>
      </c>
      <c r="E78" s="39">
        <f>SUM(E3:E77)</f>
        <v>3519550737</v>
      </c>
    </row>
    <row r="79" spans="1:5" ht="63" customHeight="1" x14ac:dyDescent="0.45">
      <c r="A79" s="40" t="s">
        <v>84</v>
      </c>
      <c r="B79" s="40"/>
      <c r="C79" s="40"/>
      <c r="D79" s="40"/>
      <c r="E79" s="40"/>
    </row>
  </sheetData>
  <autoFilter ref="A2:E2" xr:uid="{00000000-0009-0000-0000-000002000000}"/>
  <sortState xmlns:xlrd2="http://schemas.microsoft.com/office/spreadsheetml/2017/richdata2" ref="A3:E60">
    <sortCondition ref="B2"/>
  </sortState>
  <mergeCells count="2">
    <mergeCell ref="A1:E1"/>
    <mergeCell ref="A79:E7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
  <sheetViews>
    <sheetView workbookViewId="0">
      <selection activeCell="B1" sqref="B1"/>
    </sheetView>
  </sheetViews>
  <sheetFormatPr defaultRowHeight="14.25" x14ac:dyDescent="0.45"/>
  <cols>
    <col min="2" max="2" width="39.33203125" customWidth="1"/>
  </cols>
  <sheetData>
    <row r="1" spans="1:2" ht="52.05" customHeight="1" x14ac:dyDescent="0.45">
      <c r="A1" s="37" t="s">
        <v>131</v>
      </c>
      <c r="B1" s="38" t="s">
        <v>163</v>
      </c>
    </row>
    <row r="2" spans="1:2" ht="65" customHeight="1" x14ac:dyDescent="0.45">
      <c r="A2" s="37" t="s">
        <v>132</v>
      </c>
      <c r="B2" s="38" t="s">
        <v>140</v>
      </c>
    </row>
    <row r="3" spans="1:2" ht="82.05" customHeight="1" x14ac:dyDescent="0.45">
      <c r="A3" s="37" t="s">
        <v>133</v>
      </c>
      <c r="B3" s="38" t="s">
        <v>141</v>
      </c>
    </row>
    <row r="4" spans="1:2" ht="37.5" customHeight="1" x14ac:dyDescent="0.45">
      <c r="A4" s="37" t="s">
        <v>135</v>
      </c>
      <c r="B4" s="38"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9"/>
  <sheetViews>
    <sheetView workbookViewId="0">
      <selection activeCell="G14" sqref="G14"/>
    </sheetView>
  </sheetViews>
  <sheetFormatPr defaultRowHeight="14.25" x14ac:dyDescent="0.45"/>
  <cols>
    <col min="1" max="1" width="13.265625" customWidth="1"/>
    <col min="2" max="2" width="25" style="1" customWidth="1"/>
    <col min="3" max="3" width="8.796875" style="3"/>
    <col min="4" max="4" width="8.796875" style="21"/>
  </cols>
  <sheetData>
    <row r="1" spans="1:4" ht="63.5" customHeight="1" x14ac:dyDescent="0.6">
      <c r="A1" s="42" t="s">
        <v>144</v>
      </c>
      <c r="B1" s="42"/>
      <c r="C1" s="42"/>
      <c r="D1" s="20"/>
    </row>
    <row r="2" spans="1:4" ht="28.9" customHeight="1" x14ac:dyDescent="0.45">
      <c r="A2" s="23" t="s">
        <v>75</v>
      </c>
      <c r="B2" s="24" t="s">
        <v>71</v>
      </c>
      <c r="C2" s="25" t="s">
        <v>76</v>
      </c>
    </row>
    <row r="3" spans="1:4" x14ac:dyDescent="0.45">
      <c r="A3" s="26" t="s">
        <v>3</v>
      </c>
      <c r="B3" s="27">
        <v>24410882</v>
      </c>
      <c r="C3" s="28">
        <f t="shared" ref="C3:C34" si="0">(B3/$B$58)</f>
        <v>8.0013943228772495E-3</v>
      </c>
    </row>
    <row r="4" spans="1:4" x14ac:dyDescent="0.45">
      <c r="A4" s="26" t="s">
        <v>109</v>
      </c>
      <c r="B4" s="27">
        <v>0</v>
      </c>
      <c r="C4" s="28">
        <f t="shared" si="0"/>
        <v>0</v>
      </c>
    </row>
    <row r="5" spans="1:4" x14ac:dyDescent="0.45">
      <c r="A5" s="26" t="s">
        <v>6</v>
      </c>
      <c r="B5" s="27">
        <v>327597</v>
      </c>
      <c r="C5" s="28">
        <f t="shared" si="0"/>
        <v>1.0737968320815356E-4</v>
      </c>
    </row>
    <row r="6" spans="1:4" x14ac:dyDescent="0.45">
      <c r="A6" s="26" t="s">
        <v>7</v>
      </c>
      <c r="B6" s="27">
        <v>12056437</v>
      </c>
      <c r="C6" s="28">
        <f t="shared" si="0"/>
        <v>3.9518566582693411E-3</v>
      </c>
    </row>
    <row r="7" spans="1:4" x14ac:dyDescent="0.45">
      <c r="A7" s="26" t="s">
        <v>10</v>
      </c>
      <c r="B7" s="27">
        <v>442636533</v>
      </c>
      <c r="C7" s="28">
        <f t="shared" si="0"/>
        <v>0.14508731975535616</v>
      </c>
    </row>
    <row r="8" spans="1:4" x14ac:dyDescent="0.45">
      <c r="A8" s="26" t="s">
        <v>17</v>
      </c>
      <c r="B8" s="27">
        <v>14713863</v>
      </c>
      <c r="C8" s="28">
        <f t="shared" si="0"/>
        <v>4.8229072540596288E-3</v>
      </c>
    </row>
    <row r="9" spans="1:4" x14ac:dyDescent="0.45">
      <c r="A9" s="26" t="s">
        <v>18</v>
      </c>
      <c r="B9" s="27">
        <v>60506484</v>
      </c>
      <c r="C9" s="28">
        <f t="shared" si="0"/>
        <v>1.9832803975491878E-2</v>
      </c>
    </row>
    <row r="10" spans="1:4" x14ac:dyDescent="0.45">
      <c r="A10" s="26" t="s">
        <v>20</v>
      </c>
      <c r="B10" s="27">
        <v>144846268</v>
      </c>
      <c r="C10" s="28">
        <f t="shared" si="0"/>
        <v>4.7477682554245955E-2</v>
      </c>
    </row>
    <row r="11" spans="1:4" x14ac:dyDescent="0.45">
      <c r="A11" s="26" t="s">
        <v>77</v>
      </c>
      <c r="B11" s="27">
        <v>730973</v>
      </c>
      <c r="C11" s="28">
        <f t="shared" si="0"/>
        <v>2.3959819282140445E-4</v>
      </c>
    </row>
    <row r="12" spans="1:4" x14ac:dyDescent="0.45">
      <c r="A12" s="26" t="s">
        <v>21</v>
      </c>
      <c r="B12" s="27">
        <v>65206689</v>
      </c>
      <c r="C12" s="28">
        <f t="shared" si="0"/>
        <v>2.137343628871019E-2</v>
      </c>
    </row>
    <row r="13" spans="1:4" x14ac:dyDescent="0.45">
      <c r="A13" s="26" t="s">
        <v>24</v>
      </c>
      <c r="B13" s="27">
        <v>99239885</v>
      </c>
      <c r="C13" s="28">
        <f t="shared" si="0"/>
        <v>3.2528830889518495E-2</v>
      </c>
    </row>
    <row r="14" spans="1:4" x14ac:dyDescent="0.45">
      <c r="A14" s="26" t="s">
        <v>130</v>
      </c>
      <c r="B14" s="27">
        <v>0</v>
      </c>
      <c r="C14" s="28">
        <f t="shared" si="0"/>
        <v>0</v>
      </c>
    </row>
    <row r="15" spans="1:4" x14ac:dyDescent="0.45">
      <c r="A15" s="26" t="s">
        <v>78</v>
      </c>
      <c r="B15" s="27">
        <v>2508110</v>
      </c>
      <c r="C15" s="28">
        <f t="shared" si="0"/>
        <v>8.2210782531952993E-4</v>
      </c>
    </row>
    <row r="16" spans="1:4" x14ac:dyDescent="0.45">
      <c r="A16" s="26" t="s">
        <v>106</v>
      </c>
      <c r="B16" s="27">
        <v>0</v>
      </c>
      <c r="C16" s="28">
        <f t="shared" si="0"/>
        <v>0</v>
      </c>
    </row>
    <row r="17" spans="1:3" x14ac:dyDescent="0.45">
      <c r="A17" s="26" t="s">
        <v>111</v>
      </c>
      <c r="B17" s="27">
        <v>0</v>
      </c>
      <c r="C17" s="28">
        <f t="shared" si="0"/>
        <v>0</v>
      </c>
    </row>
    <row r="18" spans="1:3" x14ac:dyDescent="0.45">
      <c r="A18" s="26" t="s">
        <v>26</v>
      </c>
      <c r="B18" s="27">
        <v>262533967</v>
      </c>
      <c r="C18" s="28">
        <f t="shared" si="0"/>
        <v>8.6053334456175856E-2</v>
      </c>
    </row>
    <row r="19" spans="1:3" x14ac:dyDescent="0.45">
      <c r="A19" s="26" t="s">
        <v>27</v>
      </c>
      <c r="B19" s="27">
        <v>0</v>
      </c>
      <c r="C19" s="28">
        <f t="shared" si="0"/>
        <v>0</v>
      </c>
    </row>
    <row r="20" spans="1:3" x14ac:dyDescent="0.45">
      <c r="A20" s="26" t="s">
        <v>124</v>
      </c>
      <c r="B20" s="27">
        <v>0</v>
      </c>
      <c r="C20" s="28">
        <f t="shared" si="0"/>
        <v>0</v>
      </c>
    </row>
    <row r="21" spans="1:3" x14ac:dyDescent="0.45">
      <c r="A21" s="26" t="s">
        <v>108</v>
      </c>
      <c r="B21" s="27">
        <v>0</v>
      </c>
      <c r="C21" s="28">
        <f t="shared" si="0"/>
        <v>0</v>
      </c>
    </row>
    <row r="22" spans="1:3" x14ac:dyDescent="0.45">
      <c r="A22" s="26" t="s">
        <v>29</v>
      </c>
      <c r="B22" s="27">
        <v>4811669</v>
      </c>
      <c r="C22" s="28">
        <f t="shared" si="0"/>
        <v>1.5771679622294864E-3</v>
      </c>
    </row>
    <row r="23" spans="1:3" x14ac:dyDescent="0.45">
      <c r="A23" s="26" t="s">
        <v>31</v>
      </c>
      <c r="B23" s="27">
        <v>142116021</v>
      </c>
      <c r="C23" s="28">
        <f t="shared" si="0"/>
        <v>4.6582762704735693E-2</v>
      </c>
    </row>
    <row r="24" spans="1:3" x14ac:dyDescent="0.45">
      <c r="A24" s="26" t="s">
        <v>34</v>
      </c>
      <c r="B24" s="27">
        <v>110644937</v>
      </c>
      <c r="C24" s="28">
        <f t="shared" si="0"/>
        <v>3.6267176694677022E-2</v>
      </c>
    </row>
    <row r="25" spans="1:3" x14ac:dyDescent="0.45">
      <c r="A25" s="26" t="s">
        <v>35</v>
      </c>
      <c r="B25" s="27">
        <v>7361273</v>
      </c>
      <c r="C25" s="28">
        <f t="shared" si="0"/>
        <v>2.4128766830854198E-3</v>
      </c>
    </row>
    <row r="26" spans="1:3" x14ac:dyDescent="0.45">
      <c r="A26" s="26" t="s">
        <v>36</v>
      </c>
      <c r="B26" s="27">
        <v>0</v>
      </c>
      <c r="C26" s="28">
        <f t="shared" si="0"/>
        <v>0</v>
      </c>
    </row>
    <row r="27" spans="1:3" x14ac:dyDescent="0.45">
      <c r="A27" s="26" t="s">
        <v>38</v>
      </c>
      <c r="B27" s="27">
        <v>21961186</v>
      </c>
      <c r="C27" s="28">
        <f t="shared" si="0"/>
        <v>7.1984334275202065E-3</v>
      </c>
    </row>
    <row r="28" spans="1:3" x14ac:dyDescent="0.45">
      <c r="A28" s="26" t="s">
        <v>39</v>
      </c>
      <c r="B28" s="27">
        <v>35178085</v>
      </c>
      <c r="C28" s="28">
        <f t="shared" si="0"/>
        <v>1.1530666102465831E-2</v>
      </c>
    </row>
    <row r="29" spans="1:3" x14ac:dyDescent="0.45">
      <c r="A29" s="26" t="s">
        <v>126</v>
      </c>
      <c r="B29" s="27">
        <v>0</v>
      </c>
      <c r="C29" s="28">
        <f t="shared" si="0"/>
        <v>0</v>
      </c>
    </row>
    <row r="30" spans="1:3" x14ac:dyDescent="0.45">
      <c r="A30" s="26" t="s">
        <v>117</v>
      </c>
      <c r="B30" s="27">
        <v>0</v>
      </c>
      <c r="C30" s="28">
        <f t="shared" si="0"/>
        <v>0</v>
      </c>
    </row>
    <row r="31" spans="1:3" x14ac:dyDescent="0.45">
      <c r="A31" s="26" t="s">
        <v>122</v>
      </c>
      <c r="B31" s="27">
        <v>0</v>
      </c>
      <c r="C31" s="28">
        <f t="shared" si="0"/>
        <v>0</v>
      </c>
    </row>
    <row r="32" spans="1:3" x14ac:dyDescent="0.45">
      <c r="A32" s="26" t="s">
        <v>107</v>
      </c>
      <c r="B32" s="27">
        <v>4335494</v>
      </c>
      <c r="C32" s="28">
        <f t="shared" si="0"/>
        <v>1.4210874100521389E-3</v>
      </c>
    </row>
    <row r="33" spans="1:3" x14ac:dyDescent="0.45">
      <c r="A33" s="26" t="s">
        <v>110</v>
      </c>
      <c r="B33" s="27">
        <v>0</v>
      </c>
      <c r="C33" s="28">
        <f t="shared" si="0"/>
        <v>0</v>
      </c>
    </row>
    <row r="34" spans="1:3" x14ac:dyDescent="0.45">
      <c r="A34" s="26" t="s">
        <v>121</v>
      </c>
      <c r="B34" s="27">
        <v>0</v>
      </c>
      <c r="C34" s="28">
        <f t="shared" si="0"/>
        <v>0</v>
      </c>
    </row>
    <row r="35" spans="1:3" x14ac:dyDescent="0.45">
      <c r="A35" s="26" t="s">
        <v>118</v>
      </c>
      <c r="B35" s="27">
        <v>0</v>
      </c>
      <c r="C35" s="28">
        <f t="shared" ref="C35:C57" si="1">(B35/$B$58)</f>
        <v>0</v>
      </c>
    </row>
    <row r="36" spans="1:3" x14ac:dyDescent="0.45">
      <c r="A36" s="26" t="s">
        <v>41</v>
      </c>
      <c r="B36" s="27">
        <v>289166683</v>
      </c>
      <c r="C36" s="28">
        <f t="shared" si="1"/>
        <v>9.4783001110793338E-2</v>
      </c>
    </row>
    <row r="37" spans="1:3" x14ac:dyDescent="0.45">
      <c r="A37" s="26" t="s">
        <v>42</v>
      </c>
      <c r="B37" s="27">
        <v>2496842</v>
      </c>
      <c r="C37" s="28">
        <f t="shared" si="1"/>
        <v>8.1841440239322264E-4</v>
      </c>
    </row>
    <row r="38" spans="1:3" x14ac:dyDescent="0.45">
      <c r="A38" s="26" t="s">
        <v>114</v>
      </c>
      <c r="B38" s="27">
        <v>0</v>
      </c>
      <c r="C38" s="28">
        <f t="shared" si="1"/>
        <v>0</v>
      </c>
    </row>
    <row r="39" spans="1:3" x14ac:dyDescent="0.45">
      <c r="A39" s="26" t="s">
        <v>44</v>
      </c>
      <c r="B39" s="27">
        <v>824158687</v>
      </c>
      <c r="C39" s="28">
        <f t="shared" si="1"/>
        <v>0.27014257982615164</v>
      </c>
    </row>
    <row r="40" spans="1:3" x14ac:dyDescent="0.45">
      <c r="A40" s="26" t="s">
        <v>46</v>
      </c>
      <c r="B40" s="27">
        <v>30583940</v>
      </c>
      <c r="C40" s="28">
        <f t="shared" si="1"/>
        <v>1.0024798116152395E-2</v>
      </c>
    </row>
    <row r="41" spans="1:3" x14ac:dyDescent="0.45">
      <c r="A41" s="26" t="s">
        <v>113</v>
      </c>
      <c r="B41" s="27">
        <v>1181045</v>
      </c>
      <c r="C41" s="28">
        <f t="shared" si="1"/>
        <v>3.8712270855524843E-4</v>
      </c>
    </row>
    <row r="42" spans="1:3" x14ac:dyDescent="0.45">
      <c r="A42" s="26" t="s">
        <v>49</v>
      </c>
      <c r="B42" s="27">
        <v>24836471</v>
      </c>
      <c r="C42" s="28">
        <f t="shared" si="1"/>
        <v>8.1408938054637042E-3</v>
      </c>
    </row>
    <row r="43" spans="1:3" x14ac:dyDescent="0.45">
      <c r="A43" s="26" t="s">
        <v>51</v>
      </c>
      <c r="B43" s="27">
        <v>172786465</v>
      </c>
      <c r="C43" s="28">
        <f t="shared" si="1"/>
        <v>5.6635915085781356E-2</v>
      </c>
    </row>
    <row r="44" spans="1:3" x14ac:dyDescent="0.45">
      <c r="A44" s="26" t="s">
        <v>55</v>
      </c>
      <c r="B44" s="27">
        <v>9500000</v>
      </c>
      <c r="C44" s="28">
        <f t="shared" si="1"/>
        <v>3.1139082179551672E-3</v>
      </c>
    </row>
    <row r="45" spans="1:3" x14ac:dyDescent="0.45">
      <c r="A45" s="26" t="s">
        <v>57</v>
      </c>
      <c r="B45" s="27">
        <v>8775673</v>
      </c>
      <c r="C45" s="28">
        <f t="shared" si="1"/>
        <v>2.8764884497670816E-3</v>
      </c>
    </row>
    <row r="46" spans="1:3" x14ac:dyDescent="0.45">
      <c r="A46" s="26" t="s">
        <v>105</v>
      </c>
      <c r="B46" s="27">
        <v>0</v>
      </c>
      <c r="C46" s="28">
        <f t="shared" si="1"/>
        <v>0</v>
      </c>
    </row>
    <row r="47" spans="1:3" x14ac:dyDescent="0.45">
      <c r="A47" s="26" t="s">
        <v>119</v>
      </c>
      <c r="B47" s="27">
        <v>0</v>
      </c>
      <c r="C47" s="28">
        <f t="shared" si="1"/>
        <v>0</v>
      </c>
    </row>
    <row r="48" spans="1:3" x14ac:dyDescent="0.45">
      <c r="A48" s="26" t="s">
        <v>59</v>
      </c>
      <c r="B48" s="27">
        <v>6715195</v>
      </c>
      <c r="C48" s="28">
        <f t="shared" si="1"/>
        <v>2.2011053574390997E-3</v>
      </c>
    </row>
    <row r="49" spans="1:4" x14ac:dyDescent="0.45">
      <c r="A49" s="26" t="s">
        <v>60</v>
      </c>
      <c r="B49" s="27">
        <v>73603585</v>
      </c>
      <c r="C49" s="28">
        <f t="shared" si="1"/>
        <v>2.4125769284469651E-2</v>
      </c>
    </row>
    <row r="50" spans="1:4" x14ac:dyDescent="0.45">
      <c r="A50" s="26" t="s">
        <v>61</v>
      </c>
      <c r="B50" s="27">
        <v>34299496</v>
      </c>
      <c r="C50" s="28">
        <f t="shared" si="1"/>
        <v>1.1242682364854777E-2</v>
      </c>
    </row>
    <row r="51" spans="1:4" x14ac:dyDescent="0.45">
      <c r="A51" s="26" t="s">
        <v>43</v>
      </c>
      <c r="B51" s="27">
        <v>32377971</v>
      </c>
      <c r="C51" s="28">
        <f t="shared" si="1"/>
        <v>1.0612845260801482E-2</v>
      </c>
    </row>
    <row r="52" spans="1:4" x14ac:dyDescent="0.45">
      <c r="A52" s="26" t="s">
        <v>128</v>
      </c>
      <c r="B52" s="27">
        <v>0</v>
      </c>
      <c r="C52" s="28">
        <f t="shared" si="1"/>
        <v>0</v>
      </c>
    </row>
    <row r="53" spans="1:4" x14ac:dyDescent="0.45">
      <c r="A53" s="26" t="s">
        <v>112</v>
      </c>
      <c r="B53" s="27">
        <v>0</v>
      </c>
      <c r="C53" s="28">
        <f t="shared" si="1"/>
        <v>0</v>
      </c>
    </row>
    <row r="54" spans="1:4" x14ac:dyDescent="0.45">
      <c r="A54" s="26" t="s">
        <v>63</v>
      </c>
      <c r="B54" s="27">
        <v>79883644</v>
      </c>
      <c r="C54" s="28">
        <f t="shared" si="1"/>
        <v>2.6184245845453157E-2</v>
      </c>
    </row>
    <row r="55" spans="1:4" x14ac:dyDescent="0.45">
      <c r="A55" s="26" t="s">
        <v>67</v>
      </c>
      <c r="B55" s="27">
        <v>1389587</v>
      </c>
      <c r="C55" s="28">
        <f t="shared" si="1"/>
        <v>4.5547856619617544E-4</v>
      </c>
    </row>
    <row r="56" spans="1:4" x14ac:dyDescent="0.45">
      <c r="A56" s="26" t="s">
        <v>69</v>
      </c>
      <c r="B56" s="27">
        <v>2946883</v>
      </c>
      <c r="C56" s="28">
        <f t="shared" si="1"/>
        <v>9.6592875695288179E-4</v>
      </c>
    </row>
    <row r="57" spans="1:4" x14ac:dyDescent="0.45">
      <c r="A57" s="26" t="s">
        <v>79</v>
      </c>
      <c r="B57" s="27">
        <v>0</v>
      </c>
      <c r="C57" s="28">
        <f t="shared" si="1"/>
        <v>0</v>
      </c>
    </row>
    <row r="58" spans="1:4" s="4" customFormat="1" x14ac:dyDescent="0.45">
      <c r="A58" s="7" t="s">
        <v>70</v>
      </c>
      <c r="B58" s="29">
        <f>SUM(B3:B57)</f>
        <v>3050828520</v>
      </c>
      <c r="C58" s="30">
        <f>(B58/$B$58)</f>
        <v>1</v>
      </c>
      <c r="D58" s="22"/>
    </row>
    <row r="59" spans="1:4" ht="63" customHeight="1" x14ac:dyDescent="0.45">
      <c r="A59" s="43" t="s">
        <v>104</v>
      </c>
      <c r="B59" s="44"/>
      <c r="C59" s="44"/>
    </row>
  </sheetData>
  <autoFilter ref="A2:C2" xr:uid="{00000000-0009-0000-0000-000004000000}"/>
  <mergeCells count="2">
    <mergeCell ref="A1:C1"/>
    <mergeCell ref="A59:C59"/>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workbookViewId="0">
      <selection activeCell="B1" sqref="B1"/>
    </sheetView>
  </sheetViews>
  <sheetFormatPr defaultRowHeight="14.25" x14ac:dyDescent="0.45"/>
  <cols>
    <col min="2" max="2" width="40.59765625" customWidth="1"/>
  </cols>
  <sheetData>
    <row r="1" spans="1:2" ht="48" customHeight="1" x14ac:dyDescent="0.45">
      <c r="A1" s="37" t="s">
        <v>131</v>
      </c>
      <c r="B1" s="38" t="s">
        <v>163</v>
      </c>
    </row>
    <row r="2" spans="1:2" ht="67.05" customHeight="1" x14ac:dyDescent="0.45">
      <c r="A2" s="37" t="s">
        <v>132</v>
      </c>
      <c r="B2" s="38" t="s">
        <v>140</v>
      </c>
    </row>
    <row r="3" spans="1:2" ht="51" customHeight="1" x14ac:dyDescent="0.45">
      <c r="A3" s="37" t="s">
        <v>133</v>
      </c>
      <c r="B3" s="38" t="s">
        <v>143</v>
      </c>
    </row>
    <row r="4" spans="1:2" ht="36.5" customHeight="1" x14ac:dyDescent="0.45">
      <c r="A4" s="37" t="s">
        <v>135</v>
      </c>
      <c r="B4" s="38" t="s">
        <v>134</v>
      </c>
    </row>
    <row r="5" spans="1:2" ht="34.049999999999997" customHeight="1" x14ac:dyDescent="0.45">
      <c r="A5" s="37" t="s">
        <v>136</v>
      </c>
      <c r="B5" s="38"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11a by Scope</vt:lpstr>
      <vt:lpstr>Source 11a</vt:lpstr>
      <vt:lpstr>11b by City</vt:lpstr>
      <vt:lpstr>Source 11b</vt:lpstr>
      <vt:lpstr>11c by State</vt:lpstr>
      <vt:lpstr>Source 11c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11: FY 20 State of Good Repair Program Funds Awarded by Budget Scope, City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Chun, Piljin (FTA)</cp:lastModifiedBy>
  <dcterms:created xsi:type="dcterms:W3CDTF">2017-10-13T19:31:04Z</dcterms:created>
  <dcterms:modified xsi:type="dcterms:W3CDTF">2024-01-05T15:56:15Z</dcterms:modified>
</cp:coreProperties>
</file>