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81211EE9-36DE-4F1C-83F7-B2B83A8E9414}" xr6:coauthVersionLast="47" xr6:coauthVersionMax="47" xr10:uidLastSave="{00000000-0000-0000-0000-000000000000}"/>
  <bookViews>
    <workbookView xWindow="-98" yWindow="-98" windowWidth="28996" windowHeight="15796" xr2:uid="{00000000-000D-0000-FFFF-FFFF00000000}"/>
  </bookViews>
  <sheets>
    <sheet name="12a by Scope" sheetId="5" r:id="rId1"/>
    <sheet name="Source 12a" sheetId="6" r:id="rId2"/>
    <sheet name="12b by City" sheetId="3" r:id="rId3"/>
    <sheet name="Source 12b" sheetId="7" r:id="rId4"/>
    <sheet name="12c by State" sheetId="4" r:id="rId5"/>
    <sheet name="Source 12c" sheetId="8" r:id="rId6"/>
  </sheets>
  <definedNames>
    <definedName name="_xlnm._FilterDatabase" localSheetId="2" hidden="1">'12b by City'!$A$2:$E$2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D19" i="3"/>
  <c r="E19" i="3"/>
  <c r="B13" i="4"/>
  <c r="C11" i="4" l="1"/>
  <c r="C12" i="4"/>
  <c r="B12" i="5"/>
  <c r="C10" i="4" l="1"/>
  <c r="C9" i="4"/>
  <c r="C8" i="4"/>
  <c r="C7" i="4"/>
  <c r="C6" i="4"/>
  <c r="C5" i="4"/>
  <c r="C4" i="4"/>
  <c r="C3" i="4"/>
  <c r="C13" i="4" l="1"/>
</calcChain>
</file>

<file path=xl/sharedStrings.xml><?xml version="1.0" encoding="utf-8"?>
<sst xmlns="http://schemas.openxmlformats.org/spreadsheetml/2006/main" count="99" uniqueCount="65">
  <si>
    <t>Recipient City</t>
  </si>
  <si>
    <t>Recipient State</t>
  </si>
  <si>
    <t>CA</t>
  </si>
  <si>
    <t>GUIDEWAY &amp; TRACK ELEMENTS</t>
  </si>
  <si>
    <t>SITEWORK &amp; SPECIAL CONDITIONS</t>
  </si>
  <si>
    <t>SYSTEMS</t>
  </si>
  <si>
    <t>VEHICLES</t>
  </si>
  <si>
    <t>PROFESSIONAL SERVICES</t>
  </si>
  <si>
    <t>LOS ANGELES</t>
  </si>
  <si>
    <t>SAN DIEGO</t>
  </si>
  <si>
    <t>OR</t>
  </si>
  <si>
    <t>TX</t>
  </si>
  <si>
    <t>WA</t>
  </si>
  <si>
    <t>Grand Total</t>
  </si>
  <si>
    <t>Total FTA Amount</t>
  </si>
  <si>
    <t>Total  Non-FTA Amount</t>
  </si>
  <si>
    <t>Total Budget Amount</t>
  </si>
  <si>
    <t>Total</t>
  </si>
  <si>
    <t>State</t>
  </si>
  <si>
    <t>%</t>
  </si>
  <si>
    <t>Budget Scope Name</t>
  </si>
  <si>
    <t>ALL OTHER SCOPES</t>
  </si>
  <si>
    <t>TOTAL</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</si>
  <si>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 xml:space="preserve"> </t>
    </r>
  </si>
  <si>
    <t>IL</t>
  </si>
  <si>
    <t>MD</t>
  </si>
  <si>
    <t>SAN CARLOS</t>
  </si>
  <si>
    <t>CHICAGO</t>
  </si>
  <si>
    <t>BALTIMORE</t>
  </si>
  <si>
    <t>SEATTLE</t>
  </si>
  <si>
    <t>NEW START</t>
  </si>
  <si>
    <t>****This table only shows the recipient city or state that received funding under this program in FY 2017</t>
  </si>
  <si>
    <t>BOSTON</t>
  </si>
  <si>
    <t>MA</t>
  </si>
  <si>
    <t>****This table only shows the recipient city or state that received funding under this program in FY 2018</t>
  </si>
  <si>
    <t>****Negative amounts are the result of budget revisions or amendments to grants made in FY 18 that transferred FTA and/or non-FTA funds between budget scope codes.</t>
  </si>
  <si>
    <t>MN</t>
  </si>
  <si>
    <t>MINNEAPOLIS</t>
  </si>
  <si>
    <t>ROW, LAND, EXISTING IMPROVEMENTS</t>
  </si>
  <si>
    <t>Step 1</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</si>
  <si>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</si>
  <si>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</si>
  <si>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</si>
  <si>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</si>
  <si>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</si>
  <si>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</si>
  <si>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</si>
  <si>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New Starts program (5337) and pivot the Scope Name and Total FTA amount.  All the relevant scopes and amount should populate.</t>
  </si>
  <si>
    <t>Use the Vlookup function in excel to match the Recipient ID on the Details report with the Recipient ID on the Budget ALI report to obtain the city and state.</t>
  </si>
  <si>
    <t>In a pivot table filter for the New Starts Program (5309) and include the Recipient City, Recipient State, Total FTA Amount, Total Non-FTA Amount and Total Budget Amount.</t>
  </si>
  <si>
    <t>In the last column calculate the percentage each state receives of the overall amount.</t>
  </si>
  <si>
    <t>In a pivot table filter for the New Starts Program (5309) and include the Recipient State and Total FTA Amount.</t>
  </si>
  <si>
    <t>FL</t>
  </si>
  <si>
    <t>NY</t>
  </si>
  <si>
    <t>Table 12: FY 20 Capital Investment Grant  Program Funds Awarded by Budget Scope, City and State</t>
  </si>
  <si>
    <t>ALBANY</t>
  </si>
  <si>
    <t>EL PASO</t>
  </si>
  <si>
    <t>Jacksonville</t>
  </si>
  <si>
    <t>Miami</t>
  </si>
  <si>
    <t>OAKLAND</t>
  </si>
  <si>
    <t>Portland</t>
  </si>
  <si>
    <t>SAINT PETERSBURG</t>
  </si>
  <si>
    <t>SPOKANE</t>
  </si>
  <si>
    <t>STATIONS, STOPS, TERMINALS, INTERMODAL</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</si>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</sst>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Arial"/>
      <family val="2"/>
    </font>
    <font>
      <i/>
      <sz val="11"/>
      <color theme="1"/>
      <name val="Calibri"/>
      <family val="2"/>
      <scheme val="minor"/>
    </font>
    <font>
      <i/>
      <sz val="11"/>
      <color rgb="FF0070C0"/>
      <name val="Calibri"/>
      <family val="2"/>
      <scheme val="minor"/>
    </font>
    <font>
      <b/>
      <sz val="10"/>
      <color theme="1"/>
      <name val="Calibri"/>
      <family val="2"/>
      <scheme val="minor"/>
    </font>
  </fonts>
  <fills count="2">
    <fill>
      <patternFill patternType="none"/>
    </fill>
    <fill>
      <patternFill patternType="gray125"/>
    </fill>
  </fills>
  <borders count="18">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44" fontId="0" fillId="0" borderId="0" xfId="0" applyNumberFormat="1"/>
    <xf numFmtId="0" fontId="2" fillId="0" borderId="0" xfId="0" applyFont="1"/>
    <xf numFmtId="44" fontId="0" fillId="0" borderId="0" xfId="1" applyFont="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164" fontId="0" fillId="0" borderId="6" xfId="2" applyNumberFormat="1" applyFont="1" applyBorder="1"/>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xf numFmtId="0" fontId="4" fillId="0" borderId="0" xfId="0" applyFont="1"/>
    <xf numFmtId="44" fontId="0" fillId="0" borderId="0" xfId="1" applyFont="1" applyAlignment="1">
      <alignment horizontal="right"/>
    </xf>
    <xf numFmtId="0" fontId="2" fillId="0" borderId="15" xfId="0" applyFont="1" applyBorder="1" applyAlignment="1">
      <alignment horizontal="left"/>
    </xf>
    <xf numFmtId="165" fontId="0" fillId="0" borderId="17" xfId="0" applyNumberFormat="1" applyBorder="1"/>
    <xf numFmtId="165" fontId="2" fillId="0" borderId="17" xfId="0" applyNumberFormat="1" applyFont="1" applyFill="1" applyBorder="1"/>
    <xf numFmtId="3" fontId="0" fillId="0" borderId="4" xfId="0" applyNumberFormat="1" applyBorder="1"/>
    <xf numFmtId="3" fontId="2" fillId="0" borderId="7" xfId="0" applyNumberFormat="1" applyFont="1" applyBorder="1"/>
    <xf numFmtId="3" fontId="0" fillId="0" borderId="4" xfId="0" applyNumberFormat="1" applyBorder="1" applyAlignment="1">
      <alignment horizontal="left"/>
    </xf>
    <xf numFmtId="3" fontId="0" fillId="0" borderId="5" xfId="0" applyNumberFormat="1" applyBorder="1" applyAlignment="1">
      <alignment horizontal="left"/>
    </xf>
    <xf numFmtId="3" fontId="2" fillId="0" borderId="7" xfId="0" applyNumberFormat="1" applyFont="1" applyBorder="1" applyAlignment="1">
      <alignment horizontal="left"/>
    </xf>
    <xf numFmtId="3" fontId="2" fillId="0" borderId="8" xfId="0" applyNumberFormat="1" applyFont="1" applyBorder="1" applyAlignment="1">
      <alignment horizontal="left"/>
    </xf>
    <xf numFmtId="165" fontId="0" fillId="0" borderId="5" xfId="1" applyNumberFormat="1" applyFont="1" applyBorder="1" applyAlignment="1">
      <alignment horizontal="left"/>
    </xf>
    <xf numFmtId="165" fontId="0" fillId="0" borderId="6" xfId="1" applyNumberFormat="1" applyFont="1" applyBorder="1" applyAlignment="1">
      <alignment horizontal="left"/>
    </xf>
    <xf numFmtId="165" fontId="2" fillId="0" borderId="8" xfId="1" applyNumberFormat="1" applyFont="1" applyBorder="1" applyAlignment="1">
      <alignment horizontal="left"/>
    </xf>
    <xf numFmtId="165" fontId="0" fillId="0" borderId="13" xfId="0" applyNumberFormat="1" applyBorder="1"/>
    <xf numFmtId="165" fontId="2" fillId="0" borderId="8" xfId="0" applyNumberFormat="1" applyFont="1" applyBorder="1"/>
    <xf numFmtId="44" fontId="2" fillId="0" borderId="16" xfId="1" applyFont="1" applyBorder="1" applyAlignment="1">
      <alignment horizontal="left"/>
    </xf>
    <xf numFmtId="165" fontId="0" fillId="0" borderId="17" xfId="1" applyNumberFormat="1" applyFont="1" applyBorder="1" applyAlignment="1">
      <alignment horizontal="left"/>
    </xf>
    <xf numFmtId="165" fontId="2" fillId="0" borderId="17" xfId="1" applyNumberFormat="1" applyFont="1" applyBorder="1" applyAlignment="1">
      <alignment horizontal="left"/>
    </xf>
    <xf numFmtId="0" fontId="5" fillId="0" borderId="0" xfId="0" applyFont="1"/>
    <xf numFmtId="9" fontId="2" fillId="0" borderId="9" xfId="0" applyNumberFormat="1" applyFont="1" applyBorder="1"/>
    <xf numFmtId="0" fontId="7" fillId="0" borderId="0" xfId="0" applyFont="1"/>
    <xf numFmtId="0" fontId="0" fillId="0" borderId="17" xfId="0" applyBorder="1"/>
    <xf numFmtId="0" fontId="0" fillId="0" borderId="17" xfId="0" applyBorder="1" applyAlignment="1">
      <alignment wrapText="1"/>
    </xf>
    <xf numFmtId="0" fontId="5" fillId="0" borderId="0" xfId="0" applyFont="1" applyAlignment="1">
      <alignment wrapText="1"/>
    </xf>
    <xf numFmtId="0" fontId="5" fillId="0" borderId="0" xfId="0" applyFont="1" applyAlignment="1"/>
    <xf numFmtId="0" fontId="4" fillId="0" borderId="14" xfId="0" applyFont="1" applyBorder="1" applyAlignment="1">
      <alignment horizontal="center" wrapText="1"/>
    </xf>
    <xf numFmtId="0" fontId="3" fillId="0" borderId="0" xfId="0" applyFont="1" applyBorder="1" applyAlignment="1">
      <alignment horizontal="center"/>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Capital</a:t>
            </a:r>
            <a:r>
              <a:rPr lang="en-US" baseline="0"/>
              <a:t> Investment Grant Program </a:t>
            </a:r>
            <a:r>
              <a:rPr lang="en-US"/>
              <a:t>FY 2020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'12a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28A-4E82-82E7-1AE241AF20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427-41AF-8658-1D5FE72C861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427-41AF-8658-1D5FE72C861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427-41AF-8658-1D5FE72C861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427-41AF-8658-1D5FE72C861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427-41AF-8658-1D5FE72C861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B427-41AF-8658-1D5FE72C861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B427-41AF-8658-1D5FE72C861F}"/>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D4D1-4356-A6E5-25B2C7FEC424}"/>
              </c:ext>
            </c:extLst>
          </c:dPt>
          <c:dLbls>
            <c:dLbl>
              <c:idx val="7"/>
              <c:layout>
                <c:manualLayout>
                  <c:x val="-1.3599406011384782E-2"/>
                  <c:y val="0.194987329170060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427-41AF-8658-1D5FE72C861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'12a by Scope'!$A$3:$A$11</c:f>
              <c:strCache>
                <c:ptCount val="9"/>
                <c:pt idx="0">
                  <c:v>NEW START</c:v>
                </c:pt>
                <c:pt idx="1">
                  <c:v>ALL OTHER SCOPES</c:v>
                </c:pt>
                <c:pt idx="2">
                  <c:v>PROFESSIONAL SERVICES</c:v>
                </c:pt>
                <c:pt idx="3">
                  <c:v>SITEWORK &amp; SPECIAL CONDITIONS</c:v>
                </c:pt>
                <c:pt idx="4">
                  <c:v>STATIONS, STOPS, TERMINALS, INTERMODAL</c:v>
                </c:pt>
                <c:pt idx="5">
                  <c:v>GUIDEWAY &amp; TRACK ELEMENTS</c:v>
                </c:pt>
                <c:pt idx="6">
                  <c:v>VEHICLES</c:v>
                </c:pt>
                <c:pt idx="7">
                  <c:v>ROW, LAND, EXISTING IMPROVEMENTS</c:v>
                </c:pt>
                <c:pt idx="8">
                  <c:v>SYSTEMS</c:v>
                </c:pt>
              </c:strCache>
            </c:strRef>
          </c:cat>
          <c:val>
            <c:numRef>
              <c:f>'12a by Scope'!$B$3:$B$11</c:f>
              <c:numCache>
                <c:formatCode>"$"#,##0</c:formatCode>
                <c:ptCount val="9"/>
                <c:pt idx="0">
                  <c:v>398758206</c:v>
                </c:pt>
                <c:pt idx="1">
                  <c:v>332411709</c:v>
                </c:pt>
                <c:pt idx="2">
                  <c:v>306703777</c:v>
                </c:pt>
                <c:pt idx="3">
                  <c:v>302268109</c:v>
                </c:pt>
                <c:pt idx="4">
                  <c:v>258074814</c:v>
                </c:pt>
                <c:pt idx="5">
                  <c:v>217178088</c:v>
                </c:pt>
                <c:pt idx="6">
                  <c:v>181080472</c:v>
                </c:pt>
                <c:pt idx="7">
                  <c:v>123177503</c:v>
                </c:pt>
                <c:pt idx="8">
                  <c:v>104562046</c:v>
                </c:pt>
              </c:numCache>
            </c:numRef>
          </c:val>
          <c:extLst>
            <c:ext xmlns:c16="http://schemas.microsoft.com/office/drawing/2014/chart" uri="{C3380CC4-5D6E-409C-BE32-E72D297353CC}">
              <c16:uniqueId val="{00000000-328A-4E82-82E7-1AE241AF20E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205740</xdr:colOff>
      <xdr:row>1</xdr:row>
      <xdr:rowOff>53340</xdr:rowOff>
    </xdr:from>
    <xdr:to>
      <xdr:col>13</xdr:col>
      <xdr:colOff>45720</xdr:colOff>
      <xdr:row>24</xdr:row>
      <xdr:rowOff>89535</xdr:rowOff>
    </xdr:to>
    <xdr:graphicFrame macro="">
      <xdr:nvGraphicFramePr>
        <xdr:cNvPr id="2" name="Chart 1">
          <a:extLst>
            <a:ext uri="{FF2B5EF4-FFF2-40B4-BE49-F238E27FC236}">
              <a16:creationId xmlns:a16="http://schemas.microsoft.com/office/drawing/2014/main" id="{C884DB63-96F0-4AA9-99F4-07F36E1C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90" zoomScaleNormal="90" workbookViewId="0">
      <selection activeCell="O11" sqref="O11"/>
    </sheetView>
  </sheetViews>
  <sheetFormatPr defaultRowHeight="14.25" x14ac:dyDescent="0.45"/>
  <cols>
    <col min="1" max="1" width="45.796875" customWidth="1"/>
    <col min="2" max="2" width="21.796875" style="3" customWidth="1"/>
    <col min="3" max="3" width="8.796875" style="4"/>
  </cols>
  <sheetData>
    <row r="1" spans="1:15" ht="21" thickBot="1" x14ac:dyDescent="0.65">
      <c r="A1" s="14" t="s">
        <v>54</v>
      </c>
      <c r="B1" s="15"/>
      <c r="C1"/>
    </row>
    <row r="2" spans="1:15" x14ac:dyDescent="0.45">
      <c r="A2" s="16" t="s">
        <v>20</v>
      </c>
      <c r="B2" s="30" t="s">
        <v>17</v>
      </c>
    </row>
    <row r="3" spans="1:15" x14ac:dyDescent="0.45">
      <c r="A3" s="17" t="s">
        <v>30</v>
      </c>
      <c r="B3" s="31">
        <v>398758206</v>
      </c>
      <c r="O3" s="35"/>
    </row>
    <row r="4" spans="1:15" x14ac:dyDescent="0.45">
      <c r="A4" s="17" t="s">
        <v>21</v>
      </c>
      <c r="B4" s="31">
        <v>332411709</v>
      </c>
    </row>
    <row r="5" spans="1:15" x14ac:dyDescent="0.45">
      <c r="A5" s="17" t="s">
        <v>7</v>
      </c>
      <c r="B5" s="31">
        <v>306703777</v>
      </c>
    </row>
    <row r="6" spans="1:15" x14ac:dyDescent="0.45">
      <c r="A6" s="17" t="s">
        <v>4</v>
      </c>
      <c r="B6" s="31">
        <v>302268109</v>
      </c>
    </row>
    <row r="7" spans="1:15" x14ac:dyDescent="0.45">
      <c r="A7" s="17" t="s">
        <v>63</v>
      </c>
      <c r="B7" s="31">
        <v>258074814</v>
      </c>
    </row>
    <row r="8" spans="1:15" x14ac:dyDescent="0.45">
      <c r="A8" s="17" t="s">
        <v>3</v>
      </c>
      <c r="B8" s="31">
        <v>217178088</v>
      </c>
    </row>
    <row r="9" spans="1:15" x14ac:dyDescent="0.45">
      <c r="A9" s="17" t="s">
        <v>6</v>
      </c>
      <c r="B9" s="31">
        <v>181080472</v>
      </c>
    </row>
    <row r="10" spans="1:15" x14ac:dyDescent="0.45">
      <c r="A10" s="17" t="s">
        <v>38</v>
      </c>
      <c r="B10" s="31">
        <v>123177503</v>
      </c>
    </row>
    <row r="11" spans="1:15" x14ac:dyDescent="0.45">
      <c r="A11" s="17" t="s">
        <v>5</v>
      </c>
      <c r="B11" s="31">
        <v>104562046</v>
      </c>
    </row>
    <row r="12" spans="1:15" x14ac:dyDescent="0.45">
      <c r="A12" s="18" t="s">
        <v>22</v>
      </c>
      <c r="B12" s="32">
        <f>SUM(B3:B11)</f>
        <v>2224214724</v>
      </c>
    </row>
  </sheetData>
  <sortState xmlns:xlrd2="http://schemas.microsoft.com/office/spreadsheetml/2017/richdata2" ref="A2:B8">
    <sortCondition descending="1" ref="B2"/>
  </sortState>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25" x14ac:dyDescent="0.45"/>
  <cols>
    <col min="2" max="2" width="42.46484375" customWidth="1"/>
  </cols>
  <sheetData>
    <row r="1" spans="1:2" ht="47" customHeight="1" x14ac:dyDescent="0.45">
      <c r="A1" s="36" t="s">
        <v>39</v>
      </c>
      <c r="B1" s="37" t="s">
        <v>64</v>
      </c>
    </row>
    <row r="2" spans="1:2" ht="68" customHeight="1" x14ac:dyDescent="0.45">
      <c r="A2" s="36" t="s">
        <v>40</v>
      </c>
      <c r="B2" s="37" t="s">
        <v>47</v>
      </c>
    </row>
    <row r="3" spans="1:2" ht="35.549999999999997" customHeight="1" x14ac:dyDescent="0.45">
      <c r="A3" s="36" t="s">
        <v>41</v>
      </c>
      <c r="B3" s="37" t="s">
        <v>42</v>
      </c>
    </row>
    <row r="4" spans="1:2" ht="37.5" customHeight="1" x14ac:dyDescent="0.45">
      <c r="A4" s="36" t="s">
        <v>43</v>
      </c>
      <c r="B4" s="37" t="s">
        <v>44</v>
      </c>
    </row>
    <row r="5" spans="1:2" ht="35.549999999999997" customHeight="1" x14ac:dyDescent="0.45">
      <c r="A5" s="36" t="s">
        <v>45</v>
      </c>
      <c r="B5" s="37"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zoomScaleNormal="100" workbookViewId="0">
      <pane ySplit="2" topLeftCell="A3" activePane="bottomLeft" state="frozen"/>
      <selection pane="bottomLeft" activeCell="H7" sqref="H7"/>
    </sheetView>
  </sheetViews>
  <sheetFormatPr defaultRowHeight="14.25" x14ac:dyDescent="0.45"/>
  <cols>
    <col min="1" max="1" width="19.265625" customWidth="1"/>
    <col min="2" max="2" width="14.53125" bestFit="1" customWidth="1"/>
    <col min="3" max="3" width="18.46484375" style="3" bestFit="1" customWidth="1"/>
    <col min="4" max="4" width="23.46484375" style="3" bestFit="1" customWidth="1"/>
    <col min="5" max="5" width="21.53125" style="3" bestFit="1" customWidth="1"/>
  </cols>
  <sheetData>
    <row r="1" spans="1:5" ht="44.55" customHeight="1" thickBot="1" x14ac:dyDescent="0.65">
      <c r="A1" s="40" t="s">
        <v>54</v>
      </c>
      <c r="B1" s="40"/>
      <c r="C1" s="40"/>
      <c r="D1" s="40"/>
      <c r="E1" s="40"/>
    </row>
    <row r="2" spans="1:5" ht="28.9" customHeight="1" x14ac:dyDescent="0.45">
      <c r="A2" s="10" t="s">
        <v>0</v>
      </c>
      <c r="B2" s="11" t="s">
        <v>1</v>
      </c>
      <c r="C2" s="12" t="s">
        <v>14</v>
      </c>
      <c r="D2" s="12" t="s">
        <v>15</v>
      </c>
      <c r="E2" s="13" t="s">
        <v>16</v>
      </c>
    </row>
    <row r="3" spans="1:5" x14ac:dyDescent="0.45">
      <c r="A3" s="21" t="s">
        <v>8</v>
      </c>
      <c r="B3" s="22" t="s">
        <v>2</v>
      </c>
      <c r="C3" s="25">
        <v>704900000</v>
      </c>
      <c r="D3" s="25">
        <v>2999267008</v>
      </c>
      <c r="E3" s="26">
        <v>3704167008</v>
      </c>
    </row>
    <row r="4" spans="1:5" x14ac:dyDescent="0.45">
      <c r="A4" s="21" t="s">
        <v>59</v>
      </c>
      <c r="B4" s="22" t="s">
        <v>2</v>
      </c>
      <c r="C4" s="25">
        <v>300000000</v>
      </c>
      <c r="D4" s="25">
        <v>2405720281</v>
      </c>
      <c r="E4" s="26">
        <v>2705720281</v>
      </c>
    </row>
    <row r="5" spans="1:5" x14ac:dyDescent="0.45">
      <c r="A5" s="21" t="s">
        <v>26</v>
      </c>
      <c r="B5" s="22" t="s">
        <v>2</v>
      </c>
      <c r="C5" s="25">
        <v>100000000</v>
      </c>
      <c r="D5" s="25">
        <v>-100000000</v>
      </c>
      <c r="E5" s="26">
        <v>0</v>
      </c>
    </row>
    <row r="6" spans="1:5" x14ac:dyDescent="0.45">
      <c r="A6" s="21" t="s">
        <v>9</v>
      </c>
      <c r="B6" s="22" t="s">
        <v>2</v>
      </c>
      <c r="C6" s="25">
        <v>100000000</v>
      </c>
      <c r="D6" s="25">
        <v>-100000000</v>
      </c>
      <c r="E6" s="26">
        <v>0</v>
      </c>
    </row>
    <row r="7" spans="1:5" x14ac:dyDescent="0.45">
      <c r="A7" s="21" t="s">
        <v>57</v>
      </c>
      <c r="B7" s="22" t="s">
        <v>52</v>
      </c>
      <c r="C7" s="25">
        <v>16495527</v>
      </c>
      <c r="D7" s="25">
        <v>16495527</v>
      </c>
      <c r="E7" s="26">
        <v>32991054</v>
      </c>
    </row>
    <row r="8" spans="1:5" x14ac:dyDescent="0.45">
      <c r="A8" s="21" t="s">
        <v>58</v>
      </c>
      <c r="B8" s="22" t="s">
        <v>52</v>
      </c>
      <c r="C8" s="25">
        <v>99999999</v>
      </c>
      <c r="D8" s="25">
        <v>199940164</v>
      </c>
      <c r="E8" s="26">
        <v>299940163</v>
      </c>
    </row>
    <row r="9" spans="1:5" x14ac:dyDescent="0.45">
      <c r="A9" s="21" t="s">
        <v>61</v>
      </c>
      <c r="B9" s="22" t="s">
        <v>52</v>
      </c>
      <c r="C9" s="25">
        <v>21836000</v>
      </c>
      <c r="D9" s="25">
        <v>22094680</v>
      </c>
      <c r="E9" s="26">
        <v>43930680</v>
      </c>
    </row>
    <row r="10" spans="1:5" x14ac:dyDescent="0.45">
      <c r="A10" s="21" t="s">
        <v>27</v>
      </c>
      <c r="B10" s="22" t="s">
        <v>24</v>
      </c>
      <c r="C10" s="25">
        <v>100000000</v>
      </c>
      <c r="D10" s="25">
        <v>-113294562</v>
      </c>
      <c r="E10" s="26">
        <v>-13294562</v>
      </c>
    </row>
    <row r="11" spans="1:5" x14ac:dyDescent="0.45">
      <c r="A11" s="21" t="s">
        <v>32</v>
      </c>
      <c r="B11" s="22" t="s">
        <v>33</v>
      </c>
      <c r="C11" s="25">
        <v>150000000</v>
      </c>
      <c r="D11" s="25">
        <v>37500000</v>
      </c>
      <c r="E11" s="26">
        <v>187500000</v>
      </c>
    </row>
    <row r="12" spans="1:5" x14ac:dyDescent="0.45">
      <c r="A12" s="21" t="s">
        <v>28</v>
      </c>
      <c r="B12" s="22" t="s">
        <v>25</v>
      </c>
      <c r="C12" s="25">
        <v>120000000</v>
      </c>
      <c r="D12" s="25">
        <v>-119999999</v>
      </c>
      <c r="E12" s="26">
        <v>1</v>
      </c>
    </row>
    <row r="13" spans="1:5" x14ac:dyDescent="0.45">
      <c r="A13" s="21" t="s">
        <v>37</v>
      </c>
      <c r="B13" s="22" t="s">
        <v>36</v>
      </c>
      <c r="C13" s="25">
        <v>15000000</v>
      </c>
      <c r="D13" s="25">
        <v>1988152549</v>
      </c>
      <c r="E13" s="26">
        <v>2003152549</v>
      </c>
    </row>
    <row r="14" spans="1:5" x14ac:dyDescent="0.45">
      <c r="A14" s="21" t="s">
        <v>55</v>
      </c>
      <c r="B14" s="22" t="s">
        <v>53</v>
      </c>
      <c r="C14" s="25">
        <v>26922248</v>
      </c>
      <c r="D14" s="25">
        <v>9341542</v>
      </c>
      <c r="E14" s="26">
        <v>36263790</v>
      </c>
    </row>
    <row r="15" spans="1:5" x14ac:dyDescent="0.45">
      <c r="A15" s="21" t="s">
        <v>60</v>
      </c>
      <c r="B15" s="22" t="s">
        <v>10</v>
      </c>
      <c r="C15" s="25">
        <v>87413950</v>
      </c>
      <c r="D15" s="25">
        <v>55531738</v>
      </c>
      <c r="E15" s="26">
        <v>142945688</v>
      </c>
    </row>
    <row r="16" spans="1:5" x14ac:dyDescent="0.45">
      <c r="A16" s="21" t="s">
        <v>56</v>
      </c>
      <c r="B16" s="22" t="s">
        <v>11</v>
      </c>
      <c r="C16" s="25">
        <v>28222000</v>
      </c>
      <c r="D16" s="25">
        <v>20978774</v>
      </c>
      <c r="E16" s="26">
        <v>49200774</v>
      </c>
    </row>
    <row r="17" spans="1:5" x14ac:dyDescent="0.45">
      <c r="A17" s="21" t="s">
        <v>29</v>
      </c>
      <c r="B17" s="22" t="s">
        <v>12</v>
      </c>
      <c r="C17" s="25">
        <v>300000000</v>
      </c>
      <c r="D17" s="25">
        <v>2860704705</v>
      </c>
      <c r="E17" s="26">
        <v>3160704705</v>
      </c>
    </row>
    <row r="18" spans="1:5" x14ac:dyDescent="0.45">
      <c r="A18" s="21" t="s">
        <v>62</v>
      </c>
      <c r="B18" s="22" t="s">
        <v>12</v>
      </c>
      <c r="C18" s="25">
        <v>53425000</v>
      </c>
      <c r="D18" s="25">
        <v>37216404</v>
      </c>
      <c r="E18" s="26">
        <v>90641404</v>
      </c>
    </row>
    <row r="19" spans="1:5" s="2" customFormat="1" ht="14.65" thickBot="1" x14ac:dyDescent="0.5">
      <c r="A19" s="23" t="s">
        <v>13</v>
      </c>
      <c r="B19" s="24"/>
      <c r="C19" s="27">
        <f>SUM(C3:C18)</f>
        <v>2224214724</v>
      </c>
      <c r="D19" s="27">
        <f>SUM(D3:D18)</f>
        <v>10219648811</v>
      </c>
      <c r="E19" s="27">
        <f>SUM(E3:E18)</f>
        <v>12443863535</v>
      </c>
    </row>
    <row r="20" spans="1:5" ht="74.25" customHeight="1" x14ac:dyDescent="0.45">
      <c r="A20" s="38" t="s">
        <v>23</v>
      </c>
      <c r="B20" s="38"/>
      <c r="C20" s="38"/>
      <c r="D20" s="38"/>
      <c r="E20" s="38"/>
    </row>
    <row r="22" spans="1:5" x14ac:dyDescent="0.45">
      <c r="A22" s="39" t="s">
        <v>34</v>
      </c>
      <c r="B22" s="39"/>
      <c r="C22" s="39"/>
      <c r="D22" s="39"/>
      <c r="E22" s="39"/>
    </row>
    <row r="23" spans="1:5" x14ac:dyDescent="0.45">
      <c r="A23" s="33" t="s">
        <v>35</v>
      </c>
    </row>
  </sheetData>
  <autoFilter ref="A2:E2" xr:uid="{00000000-0009-0000-0000-000002000000}">
    <sortState xmlns:xlrd2="http://schemas.microsoft.com/office/spreadsheetml/2017/richdata2" ref="A3:E18">
      <sortCondition ref="B2"/>
    </sortState>
  </autoFilter>
  <sortState xmlns:xlrd2="http://schemas.microsoft.com/office/spreadsheetml/2017/richdata2" ref="A3:E18">
    <sortCondition ref="B2"/>
  </sortState>
  <mergeCells count="3">
    <mergeCell ref="A20:E20"/>
    <mergeCell ref="A22:E22"/>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36.06640625" customWidth="1"/>
  </cols>
  <sheetData>
    <row r="1" spans="1:2" ht="46.05" customHeight="1" x14ac:dyDescent="0.45">
      <c r="A1" s="36" t="s">
        <v>39</v>
      </c>
      <c r="B1" s="37" t="s">
        <v>64</v>
      </c>
    </row>
    <row r="2" spans="1:2" ht="63" customHeight="1" x14ac:dyDescent="0.45">
      <c r="A2" s="36" t="s">
        <v>40</v>
      </c>
      <c r="B2" s="37" t="s">
        <v>48</v>
      </c>
    </row>
    <row r="3" spans="1:2" ht="82.05" customHeight="1" x14ac:dyDescent="0.45">
      <c r="A3" s="36" t="s">
        <v>41</v>
      </c>
      <c r="B3" s="37" t="s">
        <v>49</v>
      </c>
    </row>
    <row r="4" spans="1:2" ht="38" customHeight="1" x14ac:dyDescent="0.45">
      <c r="A4" s="36" t="s">
        <v>43</v>
      </c>
      <c r="B4" s="37"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F1" sqref="F1"/>
    </sheetView>
  </sheetViews>
  <sheetFormatPr defaultRowHeight="14.25" x14ac:dyDescent="0.45"/>
  <cols>
    <col min="1" max="1" width="13.46484375" customWidth="1"/>
    <col min="2" max="2" width="18.73046875" style="1" customWidth="1"/>
    <col min="3" max="3" width="14.19921875" style="4" customWidth="1"/>
  </cols>
  <sheetData>
    <row r="1" spans="1:5" ht="80.55" customHeight="1" thickBot="1" x14ac:dyDescent="0.65">
      <c r="A1" s="40" t="s">
        <v>54</v>
      </c>
      <c r="B1" s="40"/>
      <c r="C1" s="40"/>
    </row>
    <row r="2" spans="1:5" ht="28.9" customHeight="1" thickBot="1" x14ac:dyDescent="0.6">
      <c r="A2" s="5" t="s">
        <v>18</v>
      </c>
      <c r="B2" s="6" t="s">
        <v>14</v>
      </c>
      <c r="C2" s="7" t="s">
        <v>19</v>
      </c>
      <c r="D2" s="41"/>
      <c r="E2" s="41"/>
    </row>
    <row r="3" spans="1:5" x14ac:dyDescent="0.45">
      <c r="A3" s="19" t="s">
        <v>2</v>
      </c>
      <c r="B3" s="28">
        <v>1204900000</v>
      </c>
      <c r="C3" s="8">
        <f t="shared" ref="C3:C12" si="0">(B3/$B$13)</f>
        <v>0.54171928051673124</v>
      </c>
      <c r="E3" s="35"/>
    </row>
    <row r="4" spans="1:5" x14ac:dyDescent="0.45">
      <c r="A4" s="19" t="s">
        <v>52</v>
      </c>
      <c r="B4" s="28">
        <v>138331526</v>
      </c>
      <c r="C4" s="8">
        <f t="shared" si="0"/>
        <v>6.2193422472820573E-2</v>
      </c>
    </row>
    <row r="5" spans="1:5" x14ac:dyDescent="0.45">
      <c r="A5" s="19" t="s">
        <v>24</v>
      </c>
      <c r="B5" s="28">
        <v>100000000</v>
      </c>
      <c r="C5" s="8">
        <f t="shared" si="0"/>
        <v>4.4959687983793781E-2</v>
      </c>
    </row>
    <row r="6" spans="1:5" x14ac:dyDescent="0.45">
      <c r="A6" s="19" t="s">
        <v>33</v>
      </c>
      <c r="B6" s="28">
        <v>150000000</v>
      </c>
      <c r="C6" s="8">
        <f t="shared" si="0"/>
        <v>6.7439531975690664E-2</v>
      </c>
    </row>
    <row r="7" spans="1:5" x14ac:dyDescent="0.45">
      <c r="A7" s="19" t="s">
        <v>25</v>
      </c>
      <c r="B7" s="28">
        <v>120000000</v>
      </c>
      <c r="C7" s="8">
        <f t="shared" si="0"/>
        <v>5.395162558055254E-2</v>
      </c>
    </row>
    <row r="8" spans="1:5" x14ac:dyDescent="0.45">
      <c r="A8" s="19" t="s">
        <v>36</v>
      </c>
      <c r="B8" s="28">
        <v>15000000</v>
      </c>
      <c r="C8" s="8">
        <f t="shared" si="0"/>
        <v>6.7439531975690675E-3</v>
      </c>
    </row>
    <row r="9" spans="1:5" x14ac:dyDescent="0.45">
      <c r="A9" s="19" t="s">
        <v>53</v>
      </c>
      <c r="B9" s="28">
        <v>26922248</v>
      </c>
      <c r="C9" s="8">
        <f t="shared" si="0"/>
        <v>1.2104158699023161E-2</v>
      </c>
    </row>
    <row r="10" spans="1:5" x14ac:dyDescent="0.45">
      <c r="A10" s="19" t="s">
        <v>10</v>
      </c>
      <c r="B10" s="28">
        <v>87413950</v>
      </c>
      <c r="C10" s="8">
        <f t="shared" si="0"/>
        <v>3.93010391743095E-2</v>
      </c>
    </row>
    <row r="11" spans="1:5" x14ac:dyDescent="0.45">
      <c r="A11" s="19" t="s">
        <v>11</v>
      </c>
      <c r="B11" s="28">
        <v>28222000</v>
      </c>
      <c r="C11" s="8">
        <f t="shared" si="0"/>
        <v>1.2688523142786281E-2</v>
      </c>
    </row>
    <row r="12" spans="1:5" x14ac:dyDescent="0.45">
      <c r="A12" s="19" t="s">
        <v>12</v>
      </c>
      <c r="B12" s="28">
        <v>353425000</v>
      </c>
      <c r="C12" s="8">
        <f t="shared" si="0"/>
        <v>0.15889877725672316</v>
      </c>
    </row>
    <row r="13" spans="1:5" ht="14.65" thickBot="1" x14ac:dyDescent="0.5">
      <c r="A13" s="20" t="s">
        <v>13</v>
      </c>
      <c r="B13" s="29">
        <f>SUM(B3:B12)</f>
        <v>2224214724</v>
      </c>
      <c r="C13" s="34">
        <f>SUM(C3:C12)</f>
        <v>0.99999999999999989</v>
      </c>
    </row>
    <row r="14" spans="1:5" ht="30.75" customHeight="1" x14ac:dyDescent="0.45">
      <c r="D14" s="9"/>
    </row>
    <row r="15" spans="1:5" x14ac:dyDescent="0.45">
      <c r="A15" s="42" t="s">
        <v>31</v>
      </c>
      <c r="B15" s="42"/>
      <c r="C15" s="42"/>
    </row>
  </sheetData>
  <mergeCells count="3">
    <mergeCell ref="D2:E2"/>
    <mergeCell ref="A15:C15"/>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1" sqref="B1"/>
    </sheetView>
  </sheetViews>
  <sheetFormatPr defaultRowHeight="14.25" x14ac:dyDescent="0.45"/>
  <cols>
    <col min="2" max="2" width="35.73046875" customWidth="1"/>
  </cols>
  <sheetData>
    <row r="1" spans="1:2" ht="54.5" customHeight="1" x14ac:dyDescent="0.45">
      <c r="A1" s="36" t="s">
        <v>39</v>
      </c>
      <c r="B1" s="37" t="s">
        <v>64</v>
      </c>
    </row>
    <row r="2" spans="1:2" ht="69.5" customHeight="1" x14ac:dyDescent="0.45">
      <c r="A2" s="36" t="s">
        <v>40</v>
      </c>
      <c r="B2" s="37" t="s">
        <v>48</v>
      </c>
    </row>
    <row r="3" spans="1:2" ht="48.5" customHeight="1" x14ac:dyDescent="0.45">
      <c r="A3" s="36" t="s">
        <v>41</v>
      </c>
      <c r="B3" s="37" t="s">
        <v>51</v>
      </c>
    </row>
    <row r="4" spans="1:2" ht="37.5" customHeight="1" x14ac:dyDescent="0.45">
      <c r="A4" s="36" t="s">
        <v>43</v>
      </c>
      <c r="B4" s="37" t="s">
        <v>42</v>
      </c>
    </row>
    <row r="5" spans="1:2" ht="51.5" customHeight="1" x14ac:dyDescent="0.45">
      <c r="A5" s="36" t="s">
        <v>45</v>
      </c>
      <c r="B5" s="37" t="s">
        <v>50</v>
      </c>
    </row>
    <row r="6" spans="1:2" ht="21" customHeight="1"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12a by Scope</vt:lpstr>
      <vt:lpstr>Source 12a</vt:lpstr>
      <vt:lpstr>12b by City</vt:lpstr>
      <vt:lpstr>Source 12b</vt:lpstr>
      <vt:lpstr>12c by State</vt:lpstr>
      <vt:lpstr>Source 12c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12: FY 20 Capital Investment Grant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2017-10-13T19:18:05Z</dcterms:created>
  <dcterms:modified xsi:type="dcterms:W3CDTF">2024-01-05T16:57:08Z</dcterms:modified>
</cp:coreProperties>
</file>