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ljin.chun\Desktop\1.4.24 Statistical Summary\FY 2020 Statistical Summary\FAST Act\All Programs\"/>
    </mc:Choice>
  </mc:AlternateContent>
  <xr:revisionPtr revIDLastSave="0" documentId="13_ncr:1_{DBA228F7-CF01-4998-A78F-BB8206A9457E}" xr6:coauthVersionLast="47" xr6:coauthVersionMax="47" xr10:uidLastSave="{00000000-0000-0000-0000-000000000000}"/>
  <bookViews>
    <workbookView xWindow="-98" yWindow="-98" windowWidth="28996" windowHeight="15796" xr2:uid="{00000000-000D-0000-FFFF-FFFF00000000}"/>
  </bookViews>
  <sheets>
    <sheet name="17a by scope" sheetId="5" r:id="rId1"/>
    <sheet name="Source 17a" sheetId="6" r:id="rId2"/>
    <sheet name="17b by state" sheetId="4" r:id="rId3"/>
    <sheet name="Source 17b" sheetId="7" r:id="rId4"/>
  </sheets>
  <definedNames>
    <definedName name="_xlnm._FilterDatabase" localSheetId="2" hidden="1">'17b by state'!$A$2:$C$2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4" l="1"/>
  <c r="B8" i="5" l="1"/>
  <c r="C4" i="4" l="1"/>
  <c r="C5" i="4"/>
  <c r="C6" i="4"/>
  <c r="C9" i="4"/>
  <c r="C10" i="4"/>
  <c r="C12" i="4"/>
  <c r="C13" i="4"/>
  <c r="C14" i="4"/>
  <c r="C17" i="4"/>
  <c r="C18" i="4"/>
  <c r="C20" i="4"/>
  <c r="C21" i="4"/>
  <c r="C23" i="4"/>
  <c r="C25" i="4"/>
  <c r="C27" i="4"/>
  <c r="C28" i="4"/>
  <c r="C30" i="4"/>
  <c r="C29" i="4"/>
  <c r="C26" i="4"/>
  <c r="C24" i="4"/>
  <c r="C22" i="4"/>
  <c r="C19" i="4"/>
  <c r="C16" i="4"/>
  <c r="C15" i="4"/>
  <c r="C11" i="4"/>
  <c r="C8" i="4"/>
  <c r="C7" i="4"/>
  <c r="C3" i="4"/>
  <c r="C31" i="4" l="1"/>
</calcChain>
</file>

<file path=xl/sharedStrings.xml><?xml version="1.0" encoding="utf-8"?>
<sst xmlns="http://schemas.openxmlformats.org/spreadsheetml/2006/main" count="64" uniqueCount="58">
  <si>
    <t xml:space="preserve">Scope Name </t>
  </si>
  <si>
    <t>AR</t>
  </si>
  <si>
    <t>CONSOLIDATED PLANNING GRANT</t>
  </si>
  <si>
    <t>AZ</t>
  </si>
  <si>
    <t>STATE PLANNING &amp; RESEARCH</t>
  </si>
  <si>
    <t>METROPOLITAN PLANNING</t>
  </si>
  <si>
    <t>CA</t>
  </si>
  <si>
    <t>GA</t>
  </si>
  <si>
    <t>HI</t>
  </si>
  <si>
    <t>IA</t>
  </si>
  <si>
    <t>KS</t>
  </si>
  <si>
    <t>MA</t>
  </si>
  <si>
    <t>MD</t>
  </si>
  <si>
    <t>ME</t>
  </si>
  <si>
    <t>MI</t>
  </si>
  <si>
    <t>MT</t>
  </si>
  <si>
    <t>NC</t>
  </si>
  <si>
    <t>NM</t>
  </si>
  <si>
    <t>SD</t>
  </si>
  <si>
    <t>VA</t>
  </si>
  <si>
    <t>WI</t>
  </si>
  <si>
    <t>Grand Total</t>
  </si>
  <si>
    <t>Total FTA Amount</t>
  </si>
  <si>
    <t>Total</t>
  </si>
  <si>
    <t>State</t>
  </si>
  <si>
    <t>%</t>
  </si>
  <si>
    <t>Table 17: Statewide and Metropolitan Planning Program Funds Awarded by Budget Scope and State</t>
  </si>
  <si>
    <t>TOTAL</t>
  </si>
  <si>
    <t>KY</t>
  </si>
  <si>
    <t>LA</t>
  </si>
  <si>
    <t>OK</t>
  </si>
  <si>
    <t>WA</t>
  </si>
  <si>
    <t>Table 19: Statewide and Metropolitan Planning Program Funds Awarded by Budget Scope and State</t>
  </si>
  <si>
    <t>IL</t>
  </si>
  <si>
    <t>MN</t>
  </si>
  <si>
    <t>OH</t>
  </si>
  <si>
    <t>PR</t>
  </si>
  <si>
    <t>Step 1</t>
  </si>
  <si>
    <t>Step 2</t>
  </si>
  <si>
    <t>Import the Recipient Details report from TRAMS.</t>
  </si>
  <si>
    <t>Step 3</t>
  </si>
  <si>
    <t>Step 4</t>
  </si>
  <si>
    <t>Step 5</t>
  </si>
  <si>
    <t>Use the Vlookup function in excel to match the Recipient ID with the Recipient ID on the Budget ALI report to obtain the state.</t>
  </si>
  <si>
    <t>Step 6</t>
  </si>
  <si>
    <t>Copy to a separate excel spreadsheet.</t>
  </si>
  <si>
    <t>Copy and paste the pivot table results to a blank excel spreadsheet..</t>
  </si>
  <si>
    <t>Filter the Total FTA amount from largest to smallest and include the top results for the table.</t>
  </si>
  <si>
    <t>Using the table create a pie chart using the excel functions.</t>
  </si>
  <si>
    <t>In a pivot table filter for the Metropolitan and State Planning Program (5303 and 5305) and pivot the Scope Name and Total FTA amount.  All the relevant scopes and amount should populate.</t>
  </si>
  <si>
    <t>In a pivot table filter for the Metropolitan and State Planning program. Include the state and total FTA amount.</t>
  </si>
  <si>
    <t>Do a percentage for each state based on the amount of funding that they receive.</t>
  </si>
  <si>
    <t>FY 2020 Metropolitan and State Planning Obligations by Scope</t>
  </si>
  <si>
    <t>****This table only shows the recipient city or state that received funding under this program in FY 2020.</t>
  </si>
  <si>
    <t>DC</t>
  </si>
  <si>
    <t>VT</t>
  </si>
  <si>
    <t>WV</t>
  </si>
  <si>
    <t>Access TraMS (the last report in that fiscal year, September 30, 20XX) to upload the "Budget by ALI Report"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</si>
</sst>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4" formatCode="_(&quot;$&quot;* #,##0.00_);_(&quot;$&quot;* \(#,##0.00\);_(&quot;$&quot;* &quot;-&quot;??_);_(@_)"/>
    <numFmt numFmtId="164" formatCode="0.0%"/>
    <numFmt numFmtId="165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44" fontId="0" fillId="0" borderId="0" xfId="0" applyNumberFormat="1"/>
    <xf numFmtId="0" fontId="0" fillId="0" borderId="1" xfId="0" applyBorder="1"/>
    <xf numFmtId="0" fontId="2" fillId="0" borderId="3" xfId="0" applyFont="1" applyBorder="1"/>
    <xf numFmtId="164" fontId="0" fillId="0" borderId="0" xfId="1" applyNumberFormat="1" applyFont="1"/>
    <xf numFmtId="0" fontId="2" fillId="0" borderId="6" xfId="0" applyFont="1" applyBorder="1" applyAlignment="1">
      <alignment horizontal="center" vertical="center"/>
    </xf>
    <xf numFmtId="44" fontId="2" fillId="0" borderId="7" xfId="0" applyNumberFormat="1" applyFont="1" applyBorder="1" applyAlignment="1">
      <alignment horizontal="center" vertical="center"/>
    </xf>
    <xf numFmtId="164" fontId="2" fillId="0" borderId="8" xfId="1" applyNumberFormat="1" applyFont="1" applyFill="1" applyBorder="1" applyAlignment="1">
      <alignment horizontal="center" vertical="center"/>
    </xf>
    <xf numFmtId="164" fontId="0" fillId="0" borderId="2" xfId="1" applyNumberFormat="1" applyFont="1" applyBorder="1"/>
    <xf numFmtId="164" fontId="2" fillId="0" borderId="5" xfId="1" applyNumberFormat="1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Fill="1" applyBorder="1" applyAlignment="1">
      <alignment horizontal="left"/>
    </xf>
    <xf numFmtId="0" fontId="4" fillId="0" borderId="0" xfId="0" applyFont="1"/>
    <xf numFmtId="165" fontId="0" fillId="0" borderId="17" xfId="0" applyNumberFormat="1" applyBorder="1"/>
    <xf numFmtId="165" fontId="2" fillId="0" borderId="19" xfId="0" applyNumberFormat="1" applyFont="1" applyBorder="1"/>
    <xf numFmtId="5" fontId="0" fillId="0" borderId="9" xfId="0" applyNumberFormat="1" applyBorder="1" applyAlignment="1">
      <alignment horizontal="left"/>
    </xf>
    <xf numFmtId="5" fontId="2" fillId="0" borderId="4" xfId="0" applyNumberFormat="1" applyFont="1" applyBorder="1" applyAlignment="1">
      <alignment horizontal="left"/>
    </xf>
    <xf numFmtId="0" fontId="5" fillId="0" borderId="0" xfId="0" applyFont="1"/>
    <xf numFmtId="0" fontId="0" fillId="0" borderId="21" xfId="0" applyBorder="1"/>
    <xf numFmtId="0" fontId="0" fillId="0" borderId="21" xfId="0" applyBorder="1" applyAlignment="1">
      <alignment wrapText="1"/>
    </xf>
    <xf numFmtId="165" fontId="0" fillId="0" borderId="0" xfId="0" applyNumberFormat="1"/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20" xfId="0" applyFont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Metropolitan and State Planning</a:t>
            </a:r>
            <a:r>
              <a:rPr lang="en-US" baseline="0"/>
              <a:t> FY 2020 Obligations by Scope</a:t>
            </a:r>
            <a:endParaRPr lang="en-US"/>
          </a:p>
        </c:rich>
      </c:tx>
      <c:layout>
        <c:manualLayout>
          <c:xMode val="edge"/>
          <c:yMode val="edge"/>
          <c:x val="0.16175457387679482"/>
          <c:y val="1.30049740285960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'17a by scope'!$B$4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708-4FA2-9509-AFCEEBF10C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708-4FA2-9509-AFCEEBF10C3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708-4FA2-9509-AFCEEBF10C32}"/>
              </c:ext>
            </c:extLst>
          </c:dPt>
          <c:dLbls>
            <c:dLbl>
              <c:idx val="2"/>
              <c:numFmt formatCode="0.0%" sourceLinked="0"/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0708-4FA2-9509-AFCEEBF10C32}"/>
                </c:ext>
              </c:extLst>
            </c:dLbl>
            <c:numFmt formatCode="0%" sourceLinked="0"/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'17a by scope'!$A$5:$A$7</c:f>
              <c:strCache>
                <c:ptCount val="3"/>
                <c:pt idx="0">
                  <c:v>CONSOLIDATED PLANNING GRANT</c:v>
                </c:pt>
                <c:pt idx="1">
                  <c:v>METROPOLITAN PLANNING</c:v>
                </c:pt>
                <c:pt idx="2">
                  <c:v>STATE PLANNING &amp; RESEARCH</c:v>
                </c:pt>
              </c:strCache>
            </c:strRef>
          </c:cat>
          <c:val>
            <c:numRef>
              <c:f>'17a by scope'!$B$5:$B$7</c:f>
              <c:numCache>
                <c:formatCode>"$"#,##0</c:formatCode>
                <c:ptCount val="3"/>
                <c:pt idx="0">
                  <c:v>97706577</c:v>
                </c:pt>
                <c:pt idx="1">
                  <c:v>19187727</c:v>
                </c:pt>
                <c:pt idx="2">
                  <c:v>7481469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C4-4251-ADA0-63730A3DEDF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531495</xdr:colOff>
      <xdr:row>1</xdr:row>
      <xdr:rowOff>0</xdr:rowOff>
    </xdr:from>
    <xdr:to>
      <xdr:col>13</xdr:col>
      <xdr:colOff>43815</xdr:colOff>
      <xdr:row>24</xdr:row>
      <xdr:rowOff>160020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398DDD9-1DD6-4772-8C3B-911309E644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workbookViewId="0">
      <selection activeCell="A12" sqref="A12"/>
    </sheetView>
  </sheetViews>
  <sheetFormatPr defaultRowHeight="14.25" x14ac:dyDescent="0.45"/>
  <cols>
    <col min="1" max="1" width="35.46484375" customWidth="1"/>
    <col min="2" max="2" width="15" customWidth="1"/>
  </cols>
  <sheetData>
    <row r="1" spans="1:15" s="14" customFormat="1" ht="21.4" thickBot="1" x14ac:dyDescent="0.7">
      <c r="A1" s="14" t="s">
        <v>26</v>
      </c>
    </row>
    <row r="2" spans="1:15" ht="18" customHeight="1" x14ac:dyDescent="0.45">
      <c r="A2" s="23" t="s">
        <v>52</v>
      </c>
      <c r="B2" s="24"/>
      <c r="O2" s="19"/>
    </row>
    <row r="3" spans="1:15" ht="18.75" customHeight="1" thickBot="1" x14ac:dyDescent="0.5">
      <c r="A3" s="25"/>
      <c r="B3" s="26"/>
    </row>
    <row r="4" spans="1:15" x14ac:dyDescent="0.45">
      <c r="A4" s="10" t="s">
        <v>0</v>
      </c>
      <c r="B4" s="11" t="s">
        <v>23</v>
      </c>
    </row>
    <row r="5" spans="1:15" x14ac:dyDescent="0.45">
      <c r="A5" s="12" t="s">
        <v>2</v>
      </c>
      <c r="B5" s="15">
        <v>97706577</v>
      </c>
    </row>
    <row r="6" spans="1:15" x14ac:dyDescent="0.45">
      <c r="A6" s="12" t="s">
        <v>5</v>
      </c>
      <c r="B6" s="15">
        <v>19187727</v>
      </c>
    </row>
    <row r="7" spans="1:15" x14ac:dyDescent="0.45">
      <c r="A7" s="12" t="s">
        <v>4</v>
      </c>
      <c r="B7" s="15">
        <v>7481469</v>
      </c>
    </row>
    <row r="8" spans="1:15" ht="14.65" thickBot="1" x14ac:dyDescent="0.5">
      <c r="A8" s="13" t="s">
        <v>27</v>
      </c>
      <c r="B8" s="16">
        <f>SUM(B5:B7)</f>
        <v>124375773</v>
      </c>
    </row>
    <row r="12" spans="1:15" x14ac:dyDescent="0.45">
      <c r="A12" s="22"/>
    </row>
  </sheetData>
  <mergeCells count="1">
    <mergeCell ref="A2:B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workbookViewId="0">
      <selection activeCell="B1" sqref="B1"/>
    </sheetView>
  </sheetViews>
  <sheetFormatPr defaultRowHeight="14.25" x14ac:dyDescent="0.45"/>
  <cols>
    <col min="2" max="2" width="41.19921875" customWidth="1"/>
  </cols>
  <sheetData>
    <row r="1" spans="1:6" ht="53" customHeight="1" x14ac:dyDescent="0.45">
      <c r="A1" s="20" t="s">
        <v>37</v>
      </c>
      <c r="B1" s="21" t="s">
        <v>57</v>
      </c>
    </row>
    <row r="2" spans="1:6" ht="79.5" customHeight="1" x14ac:dyDescent="0.45">
      <c r="A2" s="20" t="s">
        <v>38</v>
      </c>
      <c r="B2" s="21" t="s">
        <v>49</v>
      </c>
    </row>
    <row r="3" spans="1:6" ht="36.5" customHeight="1" x14ac:dyDescent="0.45">
      <c r="A3" s="20" t="s">
        <v>40</v>
      </c>
      <c r="B3" s="21" t="s">
        <v>46</v>
      </c>
    </row>
    <row r="4" spans="1:6" ht="51" customHeight="1" x14ac:dyDescent="0.45">
      <c r="A4" s="20" t="s">
        <v>41</v>
      </c>
      <c r="B4" s="21" t="s">
        <v>47</v>
      </c>
    </row>
    <row r="5" spans="1:6" ht="34.049999999999997" customHeight="1" x14ac:dyDescent="0.45">
      <c r="A5" s="20" t="s">
        <v>42</v>
      </c>
      <c r="B5" s="21" t="s">
        <v>48</v>
      </c>
    </row>
    <row r="6" spans="1:6" x14ac:dyDescent="0.45">
      <c r="F6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3"/>
  <sheetViews>
    <sheetView zoomScaleNormal="100" workbookViewId="0">
      <selection activeCell="G9" sqref="G9"/>
    </sheetView>
  </sheetViews>
  <sheetFormatPr defaultRowHeight="14.25" x14ac:dyDescent="0.45"/>
  <cols>
    <col min="1" max="1" width="13.265625" customWidth="1"/>
    <col min="2" max="2" width="17.73046875" style="1" customWidth="1"/>
    <col min="3" max="3" width="8.796875" style="4"/>
  </cols>
  <sheetData>
    <row r="1" spans="1:3" s="14" customFormat="1" ht="88.5" customHeight="1" thickBot="1" x14ac:dyDescent="0.7">
      <c r="A1" s="28" t="s">
        <v>32</v>
      </c>
      <c r="B1" s="28"/>
      <c r="C1" s="28"/>
    </row>
    <row r="2" spans="1:3" ht="28.9" customHeight="1" thickBot="1" x14ac:dyDescent="0.5">
      <c r="A2" s="5" t="s">
        <v>24</v>
      </c>
      <c r="B2" s="6" t="s">
        <v>22</v>
      </c>
      <c r="C2" s="7" t="s">
        <v>25</v>
      </c>
    </row>
    <row r="3" spans="1:3" x14ac:dyDescent="0.45">
      <c r="A3" s="2" t="s">
        <v>1</v>
      </c>
      <c r="B3" s="17">
        <v>2487494</v>
      </c>
      <c r="C3" s="8">
        <f t="shared" ref="C3:C30" si="0">(B3/$B$31)</f>
        <v>1.9999827458358793E-2</v>
      </c>
    </row>
    <row r="4" spans="1:3" x14ac:dyDescent="0.45">
      <c r="A4" s="2" t="s">
        <v>3</v>
      </c>
      <c r="B4" s="17">
        <v>3361501</v>
      </c>
      <c r="C4" s="8">
        <f t="shared" si="0"/>
        <v>2.7026975743901508E-2</v>
      </c>
    </row>
    <row r="5" spans="1:3" x14ac:dyDescent="0.45">
      <c r="A5" s="2" t="s">
        <v>6</v>
      </c>
      <c r="B5" s="17">
        <v>74534988</v>
      </c>
      <c r="C5" s="8">
        <f t="shared" si="0"/>
        <v>0.59927256090299841</v>
      </c>
    </row>
    <row r="6" spans="1:3" x14ac:dyDescent="0.45">
      <c r="A6" s="2" t="s">
        <v>54</v>
      </c>
      <c r="B6" s="17">
        <v>1696845</v>
      </c>
      <c r="C6" s="8">
        <f t="shared" si="0"/>
        <v>1.3642890082781637E-2</v>
      </c>
    </row>
    <row r="7" spans="1:3" x14ac:dyDescent="0.45">
      <c r="A7" s="2" t="s">
        <v>7</v>
      </c>
      <c r="B7" s="17">
        <v>3049180</v>
      </c>
      <c r="C7" s="8">
        <f t="shared" si="0"/>
        <v>2.4515867732536625E-2</v>
      </c>
    </row>
    <row r="8" spans="1:3" x14ac:dyDescent="0.45">
      <c r="A8" s="2" t="s">
        <v>8</v>
      </c>
      <c r="B8" s="17">
        <v>317364</v>
      </c>
      <c r="C8" s="8">
        <f t="shared" si="0"/>
        <v>2.5516544930337839E-3</v>
      </c>
    </row>
    <row r="9" spans="1:3" x14ac:dyDescent="0.45">
      <c r="A9" s="2" t="s">
        <v>9</v>
      </c>
      <c r="B9" s="17">
        <v>3290064</v>
      </c>
      <c r="C9" s="8">
        <f t="shared" si="0"/>
        <v>2.6452611474422755E-2</v>
      </c>
    </row>
    <row r="10" spans="1:3" x14ac:dyDescent="0.45">
      <c r="A10" s="2" t="s">
        <v>33</v>
      </c>
      <c r="B10" s="17">
        <v>440976</v>
      </c>
      <c r="C10" s="8">
        <f t="shared" si="0"/>
        <v>3.5455136427574203E-3</v>
      </c>
    </row>
    <row r="11" spans="1:3" x14ac:dyDescent="0.45">
      <c r="A11" s="2" t="s">
        <v>10</v>
      </c>
      <c r="B11" s="17">
        <v>3563620</v>
      </c>
      <c r="C11" s="8">
        <f t="shared" si="0"/>
        <v>2.8652043030920501E-2</v>
      </c>
    </row>
    <row r="12" spans="1:3" x14ac:dyDescent="0.45">
      <c r="A12" s="2" t="s">
        <v>28</v>
      </c>
      <c r="B12" s="17">
        <v>1543537</v>
      </c>
      <c r="C12" s="8">
        <f t="shared" si="0"/>
        <v>1.2410270607926191E-2</v>
      </c>
    </row>
    <row r="13" spans="1:3" x14ac:dyDescent="0.45">
      <c r="A13" s="2" t="s">
        <v>29</v>
      </c>
      <c r="B13" s="17">
        <v>2838237</v>
      </c>
      <c r="C13" s="8">
        <f t="shared" si="0"/>
        <v>2.2819854152785847E-2</v>
      </c>
    </row>
    <row r="14" spans="1:3" x14ac:dyDescent="0.45">
      <c r="A14" s="2" t="s">
        <v>11</v>
      </c>
      <c r="B14" s="17">
        <v>30481</v>
      </c>
      <c r="C14" s="8">
        <f t="shared" si="0"/>
        <v>2.4507184369418952E-4</v>
      </c>
    </row>
    <row r="15" spans="1:3" x14ac:dyDescent="0.45">
      <c r="A15" s="2" t="s">
        <v>12</v>
      </c>
      <c r="B15" s="17">
        <v>14114430</v>
      </c>
      <c r="C15" s="8">
        <f t="shared" si="0"/>
        <v>0.11348214897124699</v>
      </c>
    </row>
    <row r="16" spans="1:3" x14ac:dyDescent="0.45">
      <c r="A16" s="2" t="s">
        <v>13</v>
      </c>
      <c r="B16" s="17">
        <v>122106</v>
      </c>
      <c r="C16" s="8">
        <f t="shared" si="0"/>
        <v>9.8175068226510637E-4</v>
      </c>
    </row>
    <row r="17" spans="1:3" x14ac:dyDescent="0.45">
      <c r="A17" s="2" t="s">
        <v>14</v>
      </c>
      <c r="B17" s="17">
        <v>570864</v>
      </c>
      <c r="C17" s="8">
        <f t="shared" si="0"/>
        <v>4.5898327803759664E-3</v>
      </c>
    </row>
    <row r="18" spans="1:3" x14ac:dyDescent="0.45">
      <c r="A18" s="2" t="s">
        <v>34</v>
      </c>
      <c r="B18" s="17">
        <v>610338</v>
      </c>
      <c r="C18" s="8">
        <f t="shared" si="0"/>
        <v>4.9072097023268348E-3</v>
      </c>
    </row>
    <row r="19" spans="1:3" x14ac:dyDescent="0.45">
      <c r="A19" s="2" t="s">
        <v>15</v>
      </c>
      <c r="B19" s="17">
        <v>517296</v>
      </c>
      <c r="C19" s="8">
        <f t="shared" si="0"/>
        <v>4.159137969739493E-3</v>
      </c>
    </row>
    <row r="20" spans="1:3" x14ac:dyDescent="0.45">
      <c r="A20" s="2" t="s">
        <v>16</v>
      </c>
      <c r="B20" s="17">
        <v>3190848</v>
      </c>
      <c r="C20" s="8">
        <f t="shared" si="0"/>
        <v>2.5654899849346061E-2</v>
      </c>
    </row>
    <row r="21" spans="1:3" x14ac:dyDescent="0.45">
      <c r="A21" s="2" t="s">
        <v>17</v>
      </c>
      <c r="B21" s="17">
        <v>577483</v>
      </c>
      <c r="C21" s="8">
        <f t="shared" si="0"/>
        <v>4.6430505400758392E-3</v>
      </c>
    </row>
    <row r="22" spans="1:3" x14ac:dyDescent="0.45">
      <c r="A22" s="2" t="s">
        <v>35</v>
      </c>
      <c r="B22" s="17">
        <v>1253158</v>
      </c>
      <c r="C22" s="8">
        <f t="shared" si="0"/>
        <v>1.0075579590568656E-2</v>
      </c>
    </row>
    <row r="23" spans="1:3" x14ac:dyDescent="0.45">
      <c r="A23" s="2" t="s">
        <v>30</v>
      </c>
      <c r="B23" s="17">
        <v>854</v>
      </c>
      <c r="C23" s="8">
        <f t="shared" si="0"/>
        <v>6.8662889837878636E-6</v>
      </c>
    </row>
    <row r="24" spans="1:3" x14ac:dyDescent="0.45">
      <c r="A24" s="2" t="s">
        <v>36</v>
      </c>
      <c r="B24" s="17">
        <v>1475000</v>
      </c>
      <c r="C24" s="8">
        <f t="shared" si="0"/>
        <v>1.1859222776448594E-2</v>
      </c>
    </row>
    <row r="25" spans="1:3" x14ac:dyDescent="0.45">
      <c r="A25" s="2" t="s">
        <v>18</v>
      </c>
      <c r="B25" s="17">
        <v>198600</v>
      </c>
      <c r="C25" s="8">
        <f t="shared" si="0"/>
        <v>1.596773995527248E-3</v>
      </c>
    </row>
    <row r="26" spans="1:3" x14ac:dyDescent="0.45">
      <c r="A26" s="2" t="s">
        <v>19</v>
      </c>
      <c r="B26" s="17">
        <v>2937649</v>
      </c>
      <c r="C26" s="8">
        <f t="shared" si="0"/>
        <v>2.361914164746538E-2</v>
      </c>
    </row>
    <row r="27" spans="1:3" x14ac:dyDescent="0.45">
      <c r="A27" s="2" t="s">
        <v>55</v>
      </c>
      <c r="B27" s="17">
        <v>156571</v>
      </c>
      <c r="C27" s="8">
        <f t="shared" si="0"/>
        <v>1.2588544876822594E-3</v>
      </c>
    </row>
    <row r="28" spans="1:3" x14ac:dyDescent="0.45">
      <c r="A28" s="2" t="s">
        <v>31</v>
      </c>
      <c r="B28" s="17">
        <v>516069</v>
      </c>
      <c r="C28" s="8">
        <f t="shared" si="0"/>
        <v>4.1492727044196943E-3</v>
      </c>
    </row>
    <row r="29" spans="1:3" x14ac:dyDescent="0.45">
      <c r="A29" s="2" t="s">
        <v>20</v>
      </c>
      <c r="B29" s="17">
        <v>311556</v>
      </c>
      <c r="C29" s="8">
        <f t="shared" si="0"/>
        <v>2.5049572958231988E-3</v>
      </c>
    </row>
    <row r="30" spans="1:3" x14ac:dyDescent="0.45">
      <c r="A30" s="2" t="s">
        <v>56</v>
      </c>
      <c r="B30" s="17">
        <v>668664</v>
      </c>
      <c r="C30" s="8">
        <f t="shared" si="0"/>
        <v>5.3761595515872691E-3</v>
      </c>
    </row>
    <row r="31" spans="1:3" ht="14.65" thickBot="1" x14ac:dyDescent="0.5">
      <c r="A31" s="3" t="s">
        <v>21</v>
      </c>
      <c r="B31" s="18">
        <f>SUM(B3:B30)</f>
        <v>124375773</v>
      </c>
      <c r="C31" s="9">
        <f>SUM(C3:C30)</f>
        <v>1.0000000000000002</v>
      </c>
    </row>
    <row r="33" spans="1:3" ht="46.05" customHeight="1" x14ac:dyDescent="0.45">
      <c r="A33" s="27" t="s">
        <v>53</v>
      </c>
      <c r="B33" s="27"/>
      <c r="C33" s="27"/>
    </row>
  </sheetData>
  <autoFilter ref="A2:C2" xr:uid="{00000000-0009-0000-0000-000002000000}"/>
  <mergeCells count="2">
    <mergeCell ref="A33:C33"/>
    <mergeCell ref="A1:C1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6"/>
  <sheetViews>
    <sheetView workbookViewId="0">
      <selection activeCell="B1" sqref="B1"/>
    </sheetView>
  </sheetViews>
  <sheetFormatPr defaultRowHeight="14.25" x14ac:dyDescent="0.45"/>
  <cols>
    <col min="2" max="2" width="41.19921875" customWidth="1"/>
  </cols>
  <sheetData>
    <row r="1" spans="1:2" ht="51.5" customHeight="1" x14ac:dyDescent="0.45">
      <c r="A1" s="20" t="s">
        <v>37</v>
      </c>
      <c r="B1" s="21" t="s">
        <v>57</v>
      </c>
    </row>
    <row r="2" spans="1:2" ht="26.55" customHeight="1" x14ac:dyDescent="0.45">
      <c r="A2" s="20" t="s">
        <v>38</v>
      </c>
      <c r="B2" s="21" t="s">
        <v>39</v>
      </c>
    </row>
    <row r="3" spans="1:2" ht="48" customHeight="1" x14ac:dyDescent="0.45">
      <c r="A3" s="20" t="s">
        <v>40</v>
      </c>
      <c r="B3" s="21" t="s">
        <v>43</v>
      </c>
    </row>
    <row r="4" spans="1:2" ht="50" customHeight="1" x14ac:dyDescent="0.45">
      <c r="A4" s="20" t="s">
        <v>41</v>
      </c>
      <c r="B4" s="21" t="s">
        <v>50</v>
      </c>
    </row>
    <row r="5" spans="1:2" ht="24" customHeight="1" x14ac:dyDescent="0.45">
      <c r="A5" s="20" t="s">
        <v>42</v>
      </c>
      <c r="B5" s="21" t="s">
        <v>45</v>
      </c>
    </row>
    <row r="6" spans="1:2" ht="36" customHeight="1" x14ac:dyDescent="0.45">
      <c r="A6" s="20" t="s">
        <v>44</v>
      </c>
      <c r="B6" s="21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17a by scope</vt:lpstr>
      <vt:lpstr>Source 17a</vt:lpstr>
      <vt:lpstr>17b by state</vt:lpstr>
      <vt:lpstr>Source 17b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17: FY 20 Statewide and Metropolitan Planning Program Funds Awarded by Budget Scope and State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USDOT_User</dc:creator>
  <cp:lastModifiedBy>Chun, Piljin (FTA)</cp:lastModifiedBy>
  <dcterms:created xsi:type="dcterms:W3CDTF">2017-10-13T18:36:45Z</dcterms:created>
  <dcterms:modified xsi:type="dcterms:W3CDTF">2024-01-05T17:02:47Z</dcterms:modified>
</cp:coreProperties>
</file>