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ljin.chun\Desktop\1.4.24 Statistical Summary\FY 2020 Statistical Summary\FAST Act\All Programs\"/>
    </mc:Choice>
  </mc:AlternateContent>
  <xr:revisionPtr revIDLastSave="0" documentId="13_ncr:1_{DEB998CC-01DE-4352-921B-5D1AE98653FF}" xr6:coauthVersionLast="47" xr6:coauthVersionMax="47" xr10:uidLastSave="{00000000-0000-0000-0000-000000000000}"/>
  <bookViews>
    <workbookView xWindow="-98" yWindow="-98" windowWidth="28996" windowHeight="15796" xr2:uid="{52E82053-9BDB-4064-B1A6-7AC8218192B7}"/>
  </bookViews>
  <sheets>
    <sheet name="Table 25" sheetId="2" r:id="rId1"/>
    <sheet name="Sourc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44" i="2" l="1"/>
  <c r="P44" i="2"/>
  <c r="N44" i="2"/>
  <c r="L44" i="2"/>
  <c r="J44" i="2"/>
  <c r="H44" i="2"/>
  <c r="F44" i="2"/>
  <c r="D44" i="2"/>
  <c r="B44" i="2"/>
  <c r="V43" i="2"/>
  <c r="U43" i="2"/>
  <c r="S43" i="2"/>
  <c r="Q43" i="2"/>
  <c r="O43" i="2"/>
  <c r="M43" i="2"/>
  <c r="K43" i="2"/>
  <c r="I43" i="2"/>
  <c r="G43" i="2"/>
  <c r="E43" i="2"/>
  <c r="C43" i="2"/>
  <c r="V42" i="2"/>
  <c r="M42" i="2" s="1"/>
  <c r="U42" i="2"/>
  <c r="Q42" i="2"/>
  <c r="E42" i="2"/>
  <c r="C42" i="2"/>
  <c r="V41" i="2"/>
  <c r="U41" i="2" s="1"/>
  <c r="M41" i="2"/>
  <c r="K41" i="2"/>
  <c r="G41" i="2"/>
  <c r="T40" i="2"/>
  <c r="V39" i="2"/>
  <c r="U39" i="2" s="1"/>
  <c r="Q39" i="2"/>
  <c r="O39" i="2"/>
  <c r="M39" i="2"/>
  <c r="K39" i="2"/>
  <c r="I39" i="2"/>
  <c r="G39" i="2"/>
  <c r="V38" i="2"/>
  <c r="U38" i="2"/>
  <c r="Q38" i="2"/>
  <c r="V37" i="2"/>
  <c r="U37" i="2" s="1"/>
  <c r="Q37" i="2"/>
  <c r="O37" i="2"/>
  <c r="M37" i="2"/>
  <c r="K37" i="2"/>
  <c r="I37" i="2"/>
  <c r="G37" i="2"/>
  <c r="V36" i="2"/>
  <c r="U36" i="2"/>
  <c r="Q36" i="2"/>
  <c r="G36" i="2"/>
  <c r="E36" i="2"/>
  <c r="V35" i="2"/>
  <c r="U35" i="2" s="1"/>
  <c r="Q35" i="2"/>
  <c r="O35" i="2"/>
  <c r="M35" i="2"/>
  <c r="K35" i="2"/>
  <c r="I35" i="2"/>
  <c r="G35" i="2"/>
  <c r="V34" i="2"/>
  <c r="Q34" i="2" s="1"/>
  <c r="V33" i="2"/>
  <c r="U33" i="2" s="1"/>
  <c r="Q33" i="2"/>
  <c r="O33" i="2"/>
  <c r="M33" i="2"/>
  <c r="K33" i="2"/>
  <c r="I33" i="2"/>
  <c r="G33" i="2"/>
  <c r="V32" i="2"/>
  <c r="U32" i="2" s="1"/>
  <c r="Q32" i="2"/>
  <c r="G32" i="2"/>
  <c r="V31" i="2"/>
  <c r="U31" i="2" s="1"/>
  <c r="Q31" i="2"/>
  <c r="O31" i="2"/>
  <c r="M31" i="2"/>
  <c r="K31" i="2"/>
  <c r="I31" i="2"/>
  <c r="G31" i="2"/>
  <c r="V30" i="2"/>
  <c r="U30" i="2"/>
  <c r="Q30" i="2"/>
  <c r="G30" i="2"/>
  <c r="E30" i="2"/>
  <c r="V29" i="2"/>
  <c r="U29" i="2" s="1"/>
  <c r="Q29" i="2"/>
  <c r="O29" i="2"/>
  <c r="M29" i="2"/>
  <c r="K29" i="2"/>
  <c r="I29" i="2"/>
  <c r="G29" i="2"/>
  <c r="V28" i="2"/>
  <c r="U28" i="2"/>
  <c r="V27" i="2"/>
  <c r="U27" i="2" s="1"/>
  <c r="Q27" i="2"/>
  <c r="O27" i="2"/>
  <c r="M27" i="2"/>
  <c r="K27" i="2"/>
  <c r="I27" i="2"/>
  <c r="G27" i="2"/>
  <c r="V26" i="2"/>
  <c r="U26" i="2"/>
  <c r="S26" i="2"/>
  <c r="Q26" i="2"/>
  <c r="G26" i="2"/>
  <c r="V25" i="2"/>
  <c r="U25" i="2" s="1"/>
  <c r="Q25" i="2"/>
  <c r="O25" i="2"/>
  <c r="M25" i="2"/>
  <c r="K25" i="2"/>
  <c r="I25" i="2"/>
  <c r="G25" i="2"/>
  <c r="V24" i="2"/>
  <c r="U24" i="2"/>
  <c r="S24" i="2"/>
  <c r="Q24" i="2"/>
  <c r="G24" i="2"/>
  <c r="E24" i="2"/>
  <c r="V23" i="2"/>
  <c r="U23" i="2" s="1"/>
  <c r="Q23" i="2"/>
  <c r="O23" i="2"/>
  <c r="M23" i="2"/>
  <c r="K23" i="2"/>
  <c r="I23" i="2"/>
  <c r="G23" i="2"/>
  <c r="V22" i="2"/>
  <c r="U22" i="2"/>
  <c r="S22" i="2"/>
  <c r="Q22" i="2"/>
  <c r="G22" i="2"/>
  <c r="E22" i="2"/>
  <c r="C22" i="2"/>
  <c r="V21" i="2"/>
  <c r="U21" i="2" s="1"/>
  <c r="Q21" i="2"/>
  <c r="O21" i="2"/>
  <c r="M21" i="2"/>
  <c r="K21" i="2"/>
  <c r="I21" i="2"/>
  <c r="G21" i="2"/>
  <c r="V20" i="2"/>
  <c r="U20" i="2"/>
  <c r="S20" i="2"/>
  <c r="Q20" i="2"/>
  <c r="G20" i="2"/>
  <c r="E20" i="2"/>
  <c r="C20" i="2"/>
  <c r="V19" i="2"/>
  <c r="U19" i="2" s="1"/>
  <c r="Q19" i="2"/>
  <c r="O19" i="2"/>
  <c r="M19" i="2"/>
  <c r="K19" i="2"/>
  <c r="I19" i="2"/>
  <c r="G19" i="2"/>
  <c r="V18" i="2"/>
  <c r="Q18" i="2" s="1"/>
  <c r="V17" i="2"/>
  <c r="U17" i="2" s="1"/>
  <c r="Q17" i="2"/>
  <c r="O17" i="2"/>
  <c r="M17" i="2"/>
  <c r="K17" i="2"/>
  <c r="I17" i="2"/>
  <c r="G17" i="2"/>
  <c r="V16" i="2"/>
  <c r="Q16" i="2" s="1"/>
  <c r="U16" i="2"/>
  <c r="V15" i="2"/>
  <c r="U15" i="2" s="1"/>
  <c r="Q15" i="2"/>
  <c r="O15" i="2"/>
  <c r="M15" i="2"/>
  <c r="K15" i="2"/>
  <c r="I15" i="2"/>
  <c r="G15" i="2"/>
  <c r="V14" i="2"/>
  <c r="U14" i="2"/>
  <c r="S14" i="2"/>
  <c r="V13" i="2"/>
  <c r="U13" i="2" s="1"/>
  <c r="Q13" i="2"/>
  <c r="O13" i="2"/>
  <c r="M13" i="2"/>
  <c r="K13" i="2"/>
  <c r="I13" i="2"/>
  <c r="G13" i="2"/>
  <c r="V12" i="2"/>
  <c r="U12" i="2" s="1"/>
  <c r="S12" i="2"/>
  <c r="Q12" i="2"/>
  <c r="V11" i="2"/>
  <c r="U11" i="2" s="1"/>
  <c r="Q11" i="2"/>
  <c r="O11" i="2"/>
  <c r="M11" i="2"/>
  <c r="K11" i="2"/>
  <c r="I11" i="2"/>
  <c r="G11" i="2"/>
  <c r="V10" i="2"/>
  <c r="G10" i="2" s="1"/>
  <c r="U10" i="2"/>
  <c r="S10" i="2"/>
  <c r="V9" i="2"/>
  <c r="U9" i="2" s="1"/>
  <c r="Q9" i="2"/>
  <c r="O9" i="2"/>
  <c r="M9" i="2"/>
  <c r="K9" i="2"/>
  <c r="I9" i="2"/>
  <c r="G9" i="2"/>
  <c r="V8" i="2"/>
  <c r="U8" i="2"/>
  <c r="V7" i="2"/>
  <c r="U7" i="2" s="1"/>
  <c r="Q7" i="2"/>
  <c r="O7" i="2"/>
  <c r="M7" i="2"/>
  <c r="K7" i="2"/>
  <c r="I7" i="2"/>
  <c r="G7" i="2"/>
  <c r="V6" i="2"/>
  <c r="S6" i="2" s="1"/>
  <c r="V5" i="2"/>
  <c r="U5" i="2" s="1"/>
  <c r="Q5" i="2"/>
  <c r="O5" i="2"/>
  <c r="M5" i="2"/>
  <c r="K5" i="2"/>
  <c r="I5" i="2"/>
  <c r="G5" i="2"/>
  <c r="V4" i="2"/>
  <c r="U4" i="2"/>
  <c r="S4" i="2"/>
  <c r="Q4" i="2"/>
  <c r="O4" i="2"/>
  <c r="I4" i="2"/>
  <c r="G4" i="2"/>
  <c r="E4" i="2"/>
  <c r="C4" i="2"/>
  <c r="V3" i="2"/>
  <c r="Q3" i="2" s="1"/>
  <c r="O3" i="2"/>
  <c r="M3" i="2"/>
  <c r="K3" i="2"/>
  <c r="I3" i="2"/>
  <c r="E6" i="2" l="1"/>
  <c r="O14" i="2"/>
  <c r="M14" i="2"/>
  <c r="I14" i="2"/>
  <c r="K14" i="2"/>
  <c r="C18" i="2"/>
  <c r="O38" i="2"/>
  <c r="M38" i="2"/>
  <c r="K38" i="2"/>
  <c r="I38" i="2"/>
  <c r="S38" i="2"/>
  <c r="C38" i="2"/>
  <c r="O8" i="2"/>
  <c r="M8" i="2"/>
  <c r="K8" i="2"/>
  <c r="O12" i="2"/>
  <c r="M12" i="2"/>
  <c r="K12" i="2"/>
  <c r="I6" i="2"/>
  <c r="G8" i="2"/>
  <c r="E10" i="2"/>
  <c r="C12" i="2"/>
  <c r="C14" i="2"/>
  <c r="E16" i="2"/>
  <c r="G18" i="2"/>
  <c r="O26" i="2"/>
  <c r="M26" i="2"/>
  <c r="I26" i="2"/>
  <c r="K26" i="2"/>
  <c r="E34" i="2"/>
  <c r="O28" i="2"/>
  <c r="M28" i="2"/>
  <c r="I28" i="2"/>
  <c r="K28" i="2"/>
  <c r="S28" i="2"/>
  <c r="C28" i="2"/>
  <c r="E8" i="2"/>
  <c r="C16" i="2"/>
  <c r="U3" i="2"/>
  <c r="E3" i="2"/>
  <c r="S3" i="2"/>
  <c r="C3" i="2"/>
  <c r="Q6" i="2"/>
  <c r="I8" i="2"/>
  <c r="E12" i="2"/>
  <c r="E14" i="2"/>
  <c r="G16" i="2"/>
  <c r="O24" i="2"/>
  <c r="M24" i="2"/>
  <c r="I24" i="2"/>
  <c r="K24" i="2"/>
  <c r="E28" i="2"/>
  <c r="G34" i="2"/>
  <c r="O36" i="2"/>
  <c r="M36" i="2"/>
  <c r="I36" i="2"/>
  <c r="K36" i="2"/>
  <c r="S36" i="2"/>
  <c r="C36" i="2"/>
  <c r="O18" i="2"/>
  <c r="M18" i="2"/>
  <c r="I18" i="2"/>
  <c r="K18" i="2"/>
  <c r="C6" i="2"/>
  <c r="O10" i="2"/>
  <c r="M10" i="2"/>
  <c r="K10" i="2"/>
  <c r="G6" i="2"/>
  <c r="C10" i="2"/>
  <c r="E18" i="2"/>
  <c r="O32" i="2"/>
  <c r="M32" i="2"/>
  <c r="K32" i="2"/>
  <c r="I32" i="2"/>
  <c r="S32" i="2"/>
  <c r="C32" i="2"/>
  <c r="Q8" i="2"/>
  <c r="I10" i="2"/>
  <c r="G12" i="2"/>
  <c r="G14" i="2"/>
  <c r="S18" i="2"/>
  <c r="O22" i="2"/>
  <c r="M22" i="2"/>
  <c r="I22" i="2"/>
  <c r="K22" i="2"/>
  <c r="C26" i="2"/>
  <c r="G28" i="2"/>
  <c r="O30" i="2"/>
  <c r="M30" i="2"/>
  <c r="I30" i="2"/>
  <c r="K30" i="2"/>
  <c r="S30" i="2"/>
  <c r="C30" i="2"/>
  <c r="E38" i="2"/>
  <c r="T44" i="2"/>
  <c r="V40" i="2"/>
  <c r="O6" i="2"/>
  <c r="M6" i="2"/>
  <c r="K6" i="2"/>
  <c r="O34" i="2"/>
  <c r="M34" i="2"/>
  <c r="I34" i="2"/>
  <c r="K34" i="2"/>
  <c r="S34" i="2"/>
  <c r="C34" i="2"/>
  <c r="O16" i="2"/>
  <c r="M16" i="2"/>
  <c r="K16" i="2"/>
  <c r="I16" i="2"/>
  <c r="C8" i="2"/>
  <c r="G3" i="2"/>
  <c r="M4" i="2"/>
  <c r="K4" i="2"/>
  <c r="U6" i="2"/>
  <c r="S8" i="2"/>
  <c r="Q10" i="2"/>
  <c r="I12" i="2"/>
  <c r="Q14" i="2"/>
  <c r="S16" i="2"/>
  <c r="U18" i="2"/>
  <c r="O20" i="2"/>
  <c r="M20" i="2"/>
  <c r="I20" i="2"/>
  <c r="K20" i="2"/>
  <c r="C24" i="2"/>
  <c r="E26" i="2"/>
  <c r="Q28" i="2"/>
  <c r="E32" i="2"/>
  <c r="U34" i="2"/>
  <c r="G38" i="2"/>
  <c r="O42" i="2"/>
  <c r="I41" i="2"/>
  <c r="S42" i="2"/>
  <c r="C5" i="2"/>
  <c r="C7" i="2"/>
  <c r="S7" i="2"/>
  <c r="C9" i="2"/>
  <c r="S9" i="2"/>
  <c r="C11" i="2"/>
  <c r="S11" i="2"/>
  <c r="C13" i="2"/>
  <c r="S13" i="2"/>
  <c r="C15" i="2"/>
  <c r="S15" i="2"/>
  <c r="C17" i="2"/>
  <c r="S17" i="2"/>
  <c r="C19" i="2"/>
  <c r="S19" i="2"/>
  <c r="C21" i="2"/>
  <c r="S21" i="2"/>
  <c r="C23" i="2"/>
  <c r="S23" i="2"/>
  <c r="C25" i="2"/>
  <c r="S25" i="2"/>
  <c r="C27" i="2"/>
  <c r="S27" i="2"/>
  <c r="C29" i="2"/>
  <c r="S29" i="2"/>
  <c r="C31" i="2"/>
  <c r="S31" i="2"/>
  <c r="C33" i="2"/>
  <c r="S33" i="2"/>
  <c r="C35" i="2"/>
  <c r="S35" i="2"/>
  <c r="C37" i="2"/>
  <c r="S37" i="2"/>
  <c r="C39" i="2"/>
  <c r="S39" i="2"/>
  <c r="Q41" i="2"/>
  <c r="I42" i="2"/>
  <c r="O41" i="2"/>
  <c r="G42" i="2"/>
  <c r="S5" i="2"/>
  <c r="E5" i="2"/>
  <c r="E7" i="2"/>
  <c r="E9" i="2"/>
  <c r="E11" i="2"/>
  <c r="E13" i="2"/>
  <c r="E15" i="2"/>
  <c r="E17" i="2"/>
  <c r="E19" i="2"/>
  <c r="E21" i="2"/>
  <c r="E23" i="2"/>
  <c r="E25" i="2"/>
  <c r="E27" i="2"/>
  <c r="E29" i="2"/>
  <c r="E31" i="2"/>
  <c r="E33" i="2"/>
  <c r="E35" i="2"/>
  <c r="E37" i="2"/>
  <c r="E39" i="2"/>
  <c r="C41" i="2"/>
  <c r="S41" i="2"/>
  <c r="K42" i="2"/>
  <c r="E41" i="2"/>
  <c r="O40" i="2" l="1"/>
  <c r="M40" i="2"/>
  <c r="K40" i="2"/>
  <c r="I40" i="2"/>
  <c r="S40" i="2"/>
  <c r="C40" i="2"/>
  <c r="E40" i="2"/>
  <c r="Q40" i="2"/>
  <c r="G40" i="2"/>
  <c r="V44" i="2"/>
  <c r="W40" i="2" s="1"/>
  <c r="U40" i="2"/>
  <c r="U44" i="2" l="1"/>
  <c r="W44" i="2"/>
  <c r="O44" i="2"/>
  <c r="G44" i="2"/>
  <c r="Q44" i="2"/>
  <c r="I44" i="2"/>
  <c r="W43" i="2"/>
  <c r="S44" i="2"/>
  <c r="W21" i="2"/>
  <c r="W33" i="2"/>
  <c r="W11" i="2"/>
  <c r="W29" i="2"/>
  <c r="W7" i="2"/>
  <c r="W35" i="2"/>
  <c r="W31" i="2"/>
  <c r="W23" i="2"/>
  <c r="W13" i="2"/>
  <c r="W5" i="2"/>
  <c r="C44" i="2"/>
  <c r="W37" i="2"/>
  <c r="W25" i="2"/>
  <c r="W9" i="2"/>
  <c r="W27" i="2"/>
  <c r="K44" i="2"/>
  <c r="W39" i="2"/>
  <c r="W15" i="2"/>
  <c r="W17" i="2"/>
  <c r="W19" i="2"/>
  <c r="W4" i="2"/>
  <c r="W8" i="2"/>
  <c r="W26" i="2"/>
  <c r="W28" i="2"/>
  <c r="E44" i="2"/>
  <c r="W20" i="2"/>
  <c r="W18" i="2"/>
  <c r="W3" i="2"/>
  <c r="W42" i="2"/>
  <c r="W38" i="2"/>
  <c r="W30" i="2"/>
  <c r="W41" i="2"/>
  <c r="W12" i="2"/>
  <c r="W34" i="2"/>
  <c r="W24" i="2"/>
  <c r="W22" i="2"/>
  <c r="W36" i="2"/>
  <c r="M44" i="2"/>
  <c r="W6" i="2"/>
  <c r="W32" i="2"/>
  <c r="W16" i="2"/>
  <c r="W14" i="2"/>
  <c r="W10" i="2"/>
</calcChain>
</file>

<file path=xl/sharedStrings.xml><?xml version="1.0" encoding="utf-8"?>
<sst xmlns="http://schemas.openxmlformats.org/spreadsheetml/2006/main" count="88" uniqueCount="67">
  <si>
    <t>State</t>
  </si>
  <si>
    <t>Motor veh</t>
  </si>
  <si>
    <t>Equip</t>
  </si>
  <si>
    <t>Pssnger fac</t>
  </si>
  <si>
    <t>Veh fac</t>
  </si>
  <si>
    <t>New serv</t>
  </si>
  <si>
    <t>Program</t>
  </si>
  <si>
    <t>Rail vehs</t>
  </si>
  <si>
    <t>Rail line</t>
  </si>
  <si>
    <t>Busway</t>
  </si>
  <si>
    <t>Other</t>
  </si>
  <si>
    <t>Total</t>
  </si>
  <si>
    <t>$</t>
  </si>
  <si>
    <t>%</t>
  </si>
  <si>
    <t>AK</t>
  </si>
  <si>
    <t>AL</t>
  </si>
  <si>
    <t>AZ</t>
  </si>
  <si>
    <t>CA</t>
  </si>
  <si>
    <t>CO</t>
  </si>
  <si>
    <t>DC</t>
  </si>
  <si>
    <t>FL</t>
  </si>
  <si>
    <t>GA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</si>
  <si>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</si>
  <si>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</si>
  <si>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</si>
  <si>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</si>
  <si>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</si>
  <si>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</si>
  <si>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</si>
  <si>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</si>
  <si>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</si>
  <si>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</si>
  <si>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</si>
  <si>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</si>
  <si>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</si>
  <si>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MT</t>
  </si>
  <si>
    <t>NC</t>
  </si>
  <si>
    <t>NH</t>
  </si>
  <si>
    <t>NJ</t>
  </si>
  <si>
    <t>NM</t>
  </si>
  <si>
    <t>NV</t>
  </si>
  <si>
    <t>NY</t>
  </si>
  <si>
    <t>OH</t>
  </si>
  <si>
    <t>OR</t>
  </si>
  <si>
    <t>PA</t>
  </si>
  <si>
    <t>RI</t>
  </si>
  <si>
    <t>SC</t>
  </si>
  <si>
    <t>TN</t>
  </si>
  <si>
    <t>TX</t>
  </si>
  <si>
    <t>VA</t>
  </si>
  <si>
    <t>VT</t>
  </si>
  <si>
    <t>WA</t>
  </si>
  <si>
    <t>WI</t>
  </si>
  <si>
    <t>UT</t>
  </si>
  <si>
    <t>WV</t>
  </si>
  <si>
    <t>Source:</t>
  </si>
  <si>
    <t>FTA Standard Guidance for Grants document; FY 2020; page 117</t>
  </si>
  <si>
    <t xml:space="preserve">Procedures: </t>
  </si>
  <si>
    <t>Access TrAMS and generate Obligations / Deobligations by Fiscal Year (dynamic) report.</t>
  </si>
  <si>
    <t>Filter Section Code to 55, 65, 85, and 95.</t>
  </si>
  <si>
    <t>Filter Limitation Code to CX, EX, and SX.</t>
  </si>
  <si>
    <t>Filter Transaction Type to Obligation.</t>
  </si>
  <si>
    <t>Text to Columns the Federal Award ID to a new "state" column.</t>
  </si>
  <si>
    <t>Insert column and title Table 50 Category. Populate based on scope code alignment, based on Scope and ALI Tree, 2016.</t>
  </si>
  <si>
    <t>Pivot by State, Table 50 Category, and Transaction Amount.</t>
  </si>
  <si>
    <t>Populate Table 50 template.</t>
  </si>
  <si>
    <t>TrAMS; Obligations / Deobligations by Fiscal Year, Transaction Fiscal Year 20XX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</si>
</sst>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2" xfId="1" applyNumberFormat="1" applyFont="1" applyBorder="1"/>
    <xf numFmtId="165" fontId="0" fillId="0" borderId="3" xfId="2" applyNumberFormat="1" applyFont="1" applyBorder="1"/>
    <xf numFmtId="0" fontId="0" fillId="0" borderId="9" xfId="0" applyBorder="1" applyAlignment="1">
      <alignment horizontal="left"/>
    </xf>
    <xf numFmtId="164" fontId="0" fillId="0" borderId="10" xfId="1" applyNumberFormat="1" applyFont="1" applyBorder="1"/>
    <xf numFmtId="165" fontId="0" fillId="0" borderId="11" xfId="2" applyNumberFormat="1" applyFont="1" applyBorder="1"/>
    <xf numFmtId="0" fontId="0" fillId="0" borderId="5" xfId="0" applyBorder="1" applyAlignment="1">
      <alignment horizontal="left"/>
    </xf>
    <xf numFmtId="164" fontId="0" fillId="0" borderId="6" xfId="1" applyNumberFormat="1" applyFont="1" applyBorder="1"/>
    <xf numFmtId="165" fontId="0" fillId="0" borderId="7" xfId="2" applyNumberFormat="1" applyFont="1" applyBorder="1"/>
    <xf numFmtId="0" fontId="0" fillId="0" borderId="2" xfId="0" applyBorder="1" applyAlignment="1">
      <alignment horizontal="left"/>
    </xf>
    <xf numFmtId="164" fontId="0" fillId="0" borderId="4" xfId="1" applyNumberFormat="1" applyFont="1" applyBorder="1"/>
    <xf numFmtId="165" fontId="0" fillId="0" borderId="4" xfId="2" applyNumberFormat="1" applyFont="1" applyBorder="1"/>
    <xf numFmtId="166" fontId="0" fillId="0" borderId="4" xfId="0" applyNumberFormat="1" applyBorder="1"/>
    <xf numFmtId="0" fontId="0" fillId="0" borderId="12" xfId="0" applyBorder="1"/>
    <xf numFmtId="164" fontId="1" fillId="0" borderId="13" xfId="1" applyNumberFormat="1" applyFont="1" applyFill="1" applyBorder="1"/>
    <xf numFmtId="165" fontId="0" fillId="0" borderId="14" xfId="2" applyNumberFormat="1" applyFont="1" applyFill="1" applyBorder="1"/>
    <xf numFmtId="165" fontId="0" fillId="0" borderId="14" xfId="2" applyNumberFormat="1" applyFont="1" applyBorder="1"/>
    <xf numFmtId="164" fontId="0" fillId="0" borderId="0" xfId="1" applyNumberFormat="1" applyFont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288FB-19B6-41CE-97B3-36958B0DD53F}">
  <dimension ref="A1:W45"/>
  <sheetViews>
    <sheetView tabSelected="1" workbookViewId="0">
      <selection activeCell="E13" sqref="E13"/>
    </sheetView>
  </sheetViews>
  <sheetFormatPr defaultRowHeight="14.25" x14ac:dyDescent="0.45"/>
  <cols>
    <col min="1" max="1" width="5.265625" bestFit="1" customWidth="1"/>
    <col min="2" max="2" width="12" bestFit="1" customWidth="1"/>
    <col min="3" max="3" width="7.33203125" bestFit="1" customWidth="1"/>
    <col min="4" max="4" width="11" bestFit="1" customWidth="1"/>
    <col min="5" max="5" width="5.796875" bestFit="1" customWidth="1"/>
    <col min="6" max="6" width="12" bestFit="1" customWidth="1"/>
    <col min="7" max="7" width="6.796875" bestFit="1" customWidth="1"/>
    <col min="8" max="8" width="12" bestFit="1" customWidth="1"/>
    <col min="9" max="9" width="6.796875" bestFit="1" customWidth="1"/>
    <col min="10" max="10" width="12" bestFit="1" customWidth="1"/>
    <col min="11" max="11" width="5.796875" bestFit="1" customWidth="1"/>
    <col min="12" max="12" width="11" bestFit="1" customWidth="1"/>
    <col min="13" max="13" width="5.796875" bestFit="1" customWidth="1"/>
    <col min="14" max="14" width="12" bestFit="1" customWidth="1"/>
    <col min="15" max="15" width="5.796875" bestFit="1" customWidth="1"/>
    <col min="16" max="16" width="12" bestFit="1" customWidth="1"/>
    <col min="17" max="17" width="5.796875" bestFit="1" customWidth="1"/>
    <col min="18" max="18" width="11" bestFit="1" customWidth="1"/>
    <col min="19" max="19" width="5.796875" bestFit="1" customWidth="1"/>
    <col min="20" max="20" width="12" bestFit="1" customWidth="1"/>
    <col min="21" max="21" width="6.796875" bestFit="1" customWidth="1"/>
    <col min="22" max="22" width="13.59765625" bestFit="1" customWidth="1"/>
    <col min="23" max="23" width="6.796875" bestFit="1" customWidth="1"/>
  </cols>
  <sheetData>
    <row r="1" spans="1:23" x14ac:dyDescent="0.45">
      <c r="A1" s="1" t="s">
        <v>0</v>
      </c>
      <c r="B1" s="24" t="s">
        <v>1</v>
      </c>
      <c r="C1" s="25"/>
      <c r="D1" s="24" t="s">
        <v>2</v>
      </c>
      <c r="E1" s="25"/>
      <c r="F1" s="24" t="s">
        <v>3</v>
      </c>
      <c r="G1" s="25"/>
      <c r="H1" s="24" t="s">
        <v>4</v>
      </c>
      <c r="I1" s="25"/>
      <c r="J1" s="24" t="s">
        <v>5</v>
      </c>
      <c r="K1" s="25"/>
      <c r="L1" s="24" t="s">
        <v>6</v>
      </c>
      <c r="M1" s="25"/>
      <c r="N1" s="24" t="s">
        <v>7</v>
      </c>
      <c r="O1" s="25"/>
      <c r="P1" s="24" t="s">
        <v>8</v>
      </c>
      <c r="Q1" s="25"/>
      <c r="R1" s="24" t="s">
        <v>9</v>
      </c>
      <c r="S1" s="25"/>
      <c r="T1" s="24" t="s">
        <v>10</v>
      </c>
      <c r="U1" s="25"/>
      <c r="V1" s="26" t="s">
        <v>11</v>
      </c>
      <c r="W1" s="25"/>
    </row>
    <row r="2" spans="1:23" ht="14.65" thickBot="1" x14ac:dyDescent="0.5">
      <c r="A2" s="2"/>
      <c r="B2" s="3" t="s">
        <v>12</v>
      </c>
      <c r="C2" s="4" t="s">
        <v>13</v>
      </c>
      <c r="D2" s="3" t="s">
        <v>12</v>
      </c>
      <c r="E2" s="4" t="s">
        <v>13</v>
      </c>
      <c r="F2" s="3" t="s">
        <v>12</v>
      </c>
      <c r="G2" s="4" t="s">
        <v>13</v>
      </c>
      <c r="H2" s="3" t="s">
        <v>12</v>
      </c>
      <c r="I2" s="4" t="s">
        <v>13</v>
      </c>
      <c r="J2" s="3" t="s">
        <v>12</v>
      </c>
      <c r="K2" s="4" t="s">
        <v>13</v>
      </c>
      <c r="L2" s="3" t="s">
        <v>12</v>
      </c>
      <c r="M2" s="4" t="s">
        <v>13</v>
      </c>
      <c r="N2" s="3" t="s">
        <v>12</v>
      </c>
      <c r="O2" s="4" t="s">
        <v>13</v>
      </c>
      <c r="P2" s="3" t="s">
        <v>12</v>
      </c>
      <c r="Q2" s="4" t="s">
        <v>13</v>
      </c>
      <c r="R2" s="3" t="s">
        <v>12</v>
      </c>
      <c r="S2" s="4" t="s">
        <v>13</v>
      </c>
      <c r="T2" s="3" t="s">
        <v>12</v>
      </c>
      <c r="U2" s="4" t="s">
        <v>13</v>
      </c>
      <c r="V2" s="5" t="s">
        <v>12</v>
      </c>
      <c r="W2" s="4" t="s">
        <v>13</v>
      </c>
    </row>
    <row r="3" spans="1:23" x14ac:dyDescent="0.45">
      <c r="A3" s="6" t="s">
        <v>14</v>
      </c>
      <c r="B3" s="7">
        <v>0</v>
      </c>
      <c r="C3" s="8">
        <f>B3/V3</f>
        <v>0</v>
      </c>
      <c r="D3" s="7">
        <v>0</v>
      </c>
      <c r="E3" s="8">
        <f>D3/V3</f>
        <v>0</v>
      </c>
      <c r="F3" s="7">
        <v>0</v>
      </c>
      <c r="G3" s="8">
        <f>F3/V3</f>
        <v>0</v>
      </c>
      <c r="H3" s="7">
        <v>0</v>
      </c>
      <c r="I3" s="8">
        <f>H3/V3</f>
        <v>0</v>
      </c>
      <c r="J3" s="7">
        <v>0</v>
      </c>
      <c r="K3" s="8">
        <f>J3/V3</f>
        <v>0</v>
      </c>
      <c r="L3" s="7">
        <v>31840</v>
      </c>
      <c r="M3" s="8">
        <f>L3/V3</f>
        <v>9.9987752756414888E-2</v>
      </c>
      <c r="N3" s="7">
        <v>0</v>
      </c>
      <c r="O3" s="8">
        <f>N3/V3</f>
        <v>0</v>
      </c>
      <c r="P3" s="7">
        <v>0</v>
      </c>
      <c r="Q3" s="8">
        <f>P3/V3</f>
        <v>0</v>
      </c>
      <c r="R3" s="7">
        <v>0</v>
      </c>
      <c r="S3" s="8">
        <f>R3/V3</f>
        <v>0</v>
      </c>
      <c r="T3" s="7">
        <v>286599</v>
      </c>
      <c r="U3" s="8">
        <f>T3/V3</f>
        <v>0.90001224724358508</v>
      </c>
      <c r="V3" s="7">
        <f>B3+D3+F3+H3+J3+L3+N3+P3+R3+T3</f>
        <v>318439</v>
      </c>
      <c r="W3" s="8">
        <f t="shared" ref="W3:W44" si="0">V3/$V$44</f>
        <v>1.4797192891389483E-4</v>
      </c>
    </row>
    <row r="4" spans="1:23" x14ac:dyDescent="0.45">
      <c r="A4" s="9" t="s">
        <v>15</v>
      </c>
      <c r="B4" s="10">
        <v>0</v>
      </c>
      <c r="C4" s="11">
        <f t="shared" ref="C4:C43" si="1">B4/V4</f>
        <v>0</v>
      </c>
      <c r="D4" s="10">
        <v>0</v>
      </c>
      <c r="E4" s="11">
        <f t="shared" ref="E4:E43" si="2">D4/V4</f>
        <v>0</v>
      </c>
      <c r="F4" s="10">
        <v>0</v>
      </c>
      <c r="G4" s="11">
        <f t="shared" ref="G4:G43" si="3">F4/V4</f>
        <v>0</v>
      </c>
      <c r="H4" s="10">
        <v>0</v>
      </c>
      <c r="I4" s="11">
        <f t="shared" ref="I4:I43" si="4">H4/V4</f>
        <v>0</v>
      </c>
      <c r="J4" s="10">
        <v>0</v>
      </c>
      <c r="K4" s="11">
        <f t="shared" ref="K4:K43" si="5">J4/V4</f>
        <v>0</v>
      </c>
      <c r="L4" s="10">
        <v>0</v>
      </c>
      <c r="M4" s="11">
        <f t="shared" ref="M4:M43" si="6">L4/V4</f>
        <v>0</v>
      </c>
      <c r="N4" s="10">
        <v>0</v>
      </c>
      <c r="O4" s="11">
        <f t="shared" ref="O4:O43" si="7">N4/V4</f>
        <v>0</v>
      </c>
      <c r="P4" s="10">
        <v>0</v>
      </c>
      <c r="Q4" s="11">
        <f t="shared" ref="Q4:Q43" si="8">P4/V4</f>
        <v>0</v>
      </c>
      <c r="R4" s="10">
        <v>0</v>
      </c>
      <c r="S4" s="11">
        <f t="shared" ref="S4:S43" si="9">R4/V4</f>
        <v>0</v>
      </c>
      <c r="T4" s="10">
        <v>2000000</v>
      </c>
      <c r="U4" s="11">
        <f t="shared" ref="U4:U43" si="10">T4/V4</f>
        <v>1</v>
      </c>
      <c r="V4" s="10">
        <f t="shared" ref="V4:V44" si="11">B4+D4+F4+H4+J4+L4+N4+P4+R4+T4</f>
        <v>2000000</v>
      </c>
      <c r="W4" s="11">
        <f t="shared" si="0"/>
        <v>9.2935808059876359E-4</v>
      </c>
    </row>
    <row r="5" spans="1:23" x14ac:dyDescent="0.45">
      <c r="A5" s="9" t="s">
        <v>16</v>
      </c>
      <c r="B5" s="10">
        <v>2113883</v>
      </c>
      <c r="C5" s="11">
        <f t="shared" si="1"/>
        <v>4.1233844201604711E-2</v>
      </c>
      <c r="D5" s="10">
        <v>0</v>
      </c>
      <c r="E5" s="11">
        <f t="shared" si="2"/>
        <v>0</v>
      </c>
      <c r="F5" s="10">
        <v>0</v>
      </c>
      <c r="G5" s="11">
        <f t="shared" si="3"/>
        <v>0</v>
      </c>
      <c r="H5" s="10">
        <v>9642864</v>
      </c>
      <c r="I5" s="11">
        <f t="shared" si="4"/>
        <v>0.18809572328897237</v>
      </c>
      <c r="J5" s="10">
        <v>0</v>
      </c>
      <c r="K5" s="11">
        <f t="shared" si="5"/>
        <v>0</v>
      </c>
      <c r="L5" s="10">
        <v>200000</v>
      </c>
      <c r="M5" s="11">
        <f t="shared" si="6"/>
        <v>3.9012418569622548E-3</v>
      </c>
      <c r="N5" s="10">
        <v>12168747</v>
      </c>
      <c r="O5" s="11">
        <f t="shared" si="7"/>
        <v>0.23736612571591933</v>
      </c>
      <c r="P5" s="10">
        <v>19668507</v>
      </c>
      <c r="Q5" s="11">
        <f t="shared" si="8"/>
        <v>0.3836580138617755</v>
      </c>
      <c r="R5" s="10">
        <v>0</v>
      </c>
      <c r="S5" s="11">
        <f t="shared" si="9"/>
        <v>0</v>
      </c>
      <c r="T5" s="10">
        <v>7471726</v>
      </c>
      <c r="U5" s="11">
        <f t="shared" si="10"/>
        <v>0.14574505107476579</v>
      </c>
      <c r="V5" s="10">
        <f t="shared" si="11"/>
        <v>51265727</v>
      </c>
      <c r="W5" s="11">
        <f t="shared" si="0"/>
        <v>2.3822108822610103E-2</v>
      </c>
    </row>
    <row r="6" spans="1:23" x14ac:dyDescent="0.45">
      <c r="A6" s="9" t="s">
        <v>17</v>
      </c>
      <c r="B6" s="10">
        <v>221696784</v>
      </c>
      <c r="C6" s="11">
        <f t="shared" si="1"/>
        <v>0.38279339021531095</v>
      </c>
      <c r="D6" s="10">
        <v>16053730</v>
      </c>
      <c r="E6" s="11">
        <f t="shared" si="2"/>
        <v>2.7719219112809699E-2</v>
      </c>
      <c r="F6" s="10">
        <v>34666654</v>
      </c>
      <c r="G6" s="11">
        <f t="shared" si="3"/>
        <v>5.9857277911984363E-2</v>
      </c>
      <c r="H6" s="10">
        <v>63983163</v>
      </c>
      <c r="I6" s="11">
        <f t="shared" si="4"/>
        <v>0.11047671256011023</v>
      </c>
      <c r="J6" s="10">
        <v>0</v>
      </c>
      <c r="K6" s="11">
        <f t="shared" si="5"/>
        <v>0</v>
      </c>
      <c r="L6" s="10">
        <v>0</v>
      </c>
      <c r="M6" s="11">
        <f t="shared" si="6"/>
        <v>0</v>
      </c>
      <c r="N6" s="10">
        <v>104485293</v>
      </c>
      <c r="O6" s="11">
        <f t="shared" si="7"/>
        <v>0.18040983190405727</v>
      </c>
      <c r="P6" s="10">
        <v>23531671</v>
      </c>
      <c r="Q6" s="11">
        <f t="shared" si="8"/>
        <v>4.0631027464617241E-2</v>
      </c>
      <c r="R6" s="10">
        <v>3881319</v>
      </c>
      <c r="S6" s="11">
        <f t="shared" si="9"/>
        <v>6.7016906231580717E-3</v>
      </c>
      <c r="T6" s="10">
        <v>110856590</v>
      </c>
      <c r="U6" s="11">
        <f t="shared" si="10"/>
        <v>0.1914108502079522</v>
      </c>
      <c r="V6" s="10">
        <f t="shared" si="11"/>
        <v>579155204</v>
      </c>
      <c r="W6" s="11">
        <f t="shared" si="0"/>
        <v>0.26912128437911265</v>
      </c>
    </row>
    <row r="7" spans="1:23" ht="14.65" thickBot="1" x14ac:dyDescent="0.5">
      <c r="A7" s="12" t="s">
        <v>18</v>
      </c>
      <c r="B7" s="13">
        <v>5467381</v>
      </c>
      <c r="C7" s="14">
        <f t="shared" si="1"/>
        <v>0.55500720789109015</v>
      </c>
      <c r="D7" s="13">
        <v>0</v>
      </c>
      <c r="E7" s="14">
        <f t="shared" si="2"/>
        <v>0</v>
      </c>
      <c r="F7" s="13">
        <v>0</v>
      </c>
      <c r="G7" s="14">
        <f t="shared" si="3"/>
        <v>0</v>
      </c>
      <c r="H7" s="13">
        <v>1813000</v>
      </c>
      <c r="I7" s="14">
        <f t="shared" si="4"/>
        <v>0.18404206107211962</v>
      </c>
      <c r="J7" s="13">
        <v>0</v>
      </c>
      <c r="K7" s="14">
        <f t="shared" si="5"/>
        <v>0</v>
      </c>
      <c r="L7" s="13">
        <v>0</v>
      </c>
      <c r="M7" s="14">
        <f t="shared" si="6"/>
        <v>0</v>
      </c>
      <c r="N7" s="13">
        <v>0</v>
      </c>
      <c r="O7" s="14">
        <f t="shared" si="7"/>
        <v>0</v>
      </c>
      <c r="P7" s="13">
        <v>0</v>
      </c>
      <c r="Q7" s="14">
        <f t="shared" si="8"/>
        <v>0</v>
      </c>
      <c r="R7" s="13">
        <v>0</v>
      </c>
      <c r="S7" s="14">
        <f t="shared" si="9"/>
        <v>0</v>
      </c>
      <c r="T7" s="13">
        <v>2570628</v>
      </c>
      <c r="U7" s="14">
        <f t="shared" si="10"/>
        <v>0.26095073103679023</v>
      </c>
      <c r="V7" s="13">
        <f t="shared" si="11"/>
        <v>9851009</v>
      </c>
      <c r="W7" s="14">
        <f t="shared" si="0"/>
        <v>4.5775574081005728E-3</v>
      </c>
    </row>
    <row r="8" spans="1:23" x14ac:dyDescent="0.45">
      <c r="A8" s="6" t="s">
        <v>19</v>
      </c>
      <c r="B8" s="7">
        <v>3406418</v>
      </c>
      <c r="C8" s="8">
        <f t="shared" si="1"/>
        <v>0.98948014804942963</v>
      </c>
      <c r="D8" s="7">
        <v>0</v>
      </c>
      <c r="E8" s="8">
        <f t="shared" si="2"/>
        <v>0</v>
      </c>
      <c r="F8" s="7">
        <v>0</v>
      </c>
      <c r="G8" s="8">
        <f t="shared" si="3"/>
        <v>0</v>
      </c>
      <c r="H8" s="7">
        <v>0</v>
      </c>
      <c r="I8" s="8">
        <f t="shared" si="4"/>
        <v>0</v>
      </c>
      <c r="J8" s="7">
        <v>36216</v>
      </c>
      <c r="K8" s="8">
        <f t="shared" si="5"/>
        <v>1.0519851950570406E-2</v>
      </c>
      <c r="L8" s="7">
        <v>0</v>
      </c>
      <c r="M8" s="8">
        <f t="shared" si="6"/>
        <v>0</v>
      </c>
      <c r="N8" s="7">
        <v>0</v>
      </c>
      <c r="O8" s="8">
        <f t="shared" si="7"/>
        <v>0</v>
      </c>
      <c r="P8" s="7">
        <v>0</v>
      </c>
      <c r="Q8" s="8">
        <f t="shared" si="8"/>
        <v>0</v>
      </c>
      <c r="R8" s="7">
        <v>0</v>
      </c>
      <c r="S8" s="8">
        <f t="shared" si="9"/>
        <v>0</v>
      </c>
      <c r="T8" s="7">
        <v>0</v>
      </c>
      <c r="U8" s="8">
        <f t="shared" si="10"/>
        <v>0</v>
      </c>
      <c r="V8" s="7">
        <f t="shared" si="11"/>
        <v>3442634</v>
      </c>
      <c r="W8" s="8">
        <f t="shared" si="0"/>
        <v>1.599719863222022E-3</v>
      </c>
    </row>
    <row r="9" spans="1:23" x14ac:dyDescent="0.45">
      <c r="A9" s="9" t="s">
        <v>20</v>
      </c>
      <c r="B9" s="10">
        <v>25920768</v>
      </c>
      <c r="C9" s="11">
        <f t="shared" si="1"/>
        <v>0.82398053073073396</v>
      </c>
      <c r="D9" s="10">
        <v>0</v>
      </c>
      <c r="E9" s="11">
        <f t="shared" si="2"/>
        <v>0</v>
      </c>
      <c r="F9" s="10">
        <v>281037</v>
      </c>
      <c r="G9" s="11">
        <f t="shared" si="3"/>
        <v>8.9337251278578354E-3</v>
      </c>
      <c r="H9" s="10">
        <v>21000</v>
      </c>
      <c r="I9" s="11">
        <f t="shared" si="4"/>
        <v>6.6755703941123246E-4</v>
      </c>
      <c r="J9" s="10">
        <v>0</v>
      </c>
      <c r="K9" s="11">
        <f t="shared" si="5"/>
        <v>0</v>
      </c>
      <c r="L9" s="10">
        <v>0</v>
      </c>
      <c r="M9" s="11">
        <f t="shared" si="6"/>
        <v>0</v>
      </c>
      <c r="N9" s="10">
        <v>0</v>
      </c>
      <c r="O9" s="11">
        <f t="shared" si="7"/>
        <v>0</v>
      </c>
      <c r="P9" s="10">
        <v>0</v>
      </c>
      <c r="Q9" s="11">
        <f t="shared" si="8"/>
        <v>0</v>
      </c>
      <c r="R9" s="10">
        <v>0</v>
      </c>
      <c r="S9" s="11">
        <f t="shared" si="9"/>
        <v>0</v>
      </c>
      <c r="T9" s="10">
        <v>5235181</v>
      </c>
      <c r="U9" s="11">
        <f t="shared" si="10"/>
        <v>0.16641818710199693</v>
      </c>
      <c r="V9" s="10">
        <f t="shared" si="11"/>
        <v>31457986</v>
      </c>
      <c r="W9" s="11">
        <f t="shared" si="0"/>
        <v>1.4617866744231389E-2</v>
      </c>
    </row>
    <row r="10" spans="1:23" x14ac:dyDescent="0.45">
      <c r="A10" s="9" t="s">
        <v>21</v>
      </c>
      <c r="B10" s="10">
        <v>4442097</v>
      </c>
      <c r="C10" s="11">
        <f t="shared" si="1"/>
        <v>0.1552177226954419</v>
      </c>
      <c r="D10" s="10">
        <v>798785</v>
      </c>
      <c r="E10" s="11">
        <f t="shared" si="2"/>
        <v>2.7911499596537079E-2</v>
      </c>
      <c r="F10" s="10">
        <v>4220000</v>
      </c>
      <c r="G10" s="11">
        <f t="shared" si="3"/>
        <v>0.14745711085884997</v>
      </c>
      <c r="H10" s="10">
        <v>2083841</v>
      </c>
      <c r="I10" s="11">
        <f t="shared" si="4"/>
        <v>7.2814496054316766E-2</v>
      </c>
      <c r="J10" s="10">
        <v>0</v>
      </c>
      <c r="K10" s="11">
        <f t="shared" si="5"/>
        <v>0</v>
      </c>
      <c r="L10" s="10">
        <v>0</v>
      </c>
      <c r="M10" s="11">
        <f t="shared" si="6"/>
        <v>0</v>
      </c>
      <c r="N10" s="10">
        <v>0</v>
      </c>
      <c r="O10" s="11">
        <f t="shared" si="7"/>
        <v>0</v>
      </c>
      <c r="P10" s="10">
        <v>0</v>
      </c>
      <c r="Q10" s="11">
        <f t="shared" si="8"/>
        <v>0</v>
      </c>
      <c r="R10" s="10">
        <v>0</v>
      </c>
      <c r="S10" s="11">
        <f t="shared" si="9"/>
        <v>0</v>
      </c>
      <c r="T10" s="10">
        <v>17073768</v>
      </c>
      <c r="U10" s="11">
        <f t="shared" si="10"/>
        <v>0.59659917079485425</v>
      </c>
      <c r="V10" s="10">
        <f t="shared" si="11"/>
        <v>28618491</v>
      </c>
      <c r="W10" s="11">
        <f t="shared" si="0"/>
        <v>1.3298412932696495E-2</v>
      </c>
    </row>
    <row r="11" spans="1:23" x14ac:dyDescent="0.45">
      <c r="A11" s="9" t="s">
        <v>22</v>
      </c>
      <c r="B11" s="10">
        <v>5609505</v>
      </c>
      <c r="C11" s="11">
        <f t="shared" si="1"/>
        <v>0.71040464850799956</v>
      </c>
      <c r="D11" s="10">
        <v>32595</v>
      </c>
      <c r="E11" s="11">
        <f t="shared" si="2"/>
        <v>4.1279292055392139E-3</v>
      </c>
      <c r="F11" s="10">
        <v>0</v>
      </c>
      <c r="G11" s="11">
        <f t="shared" si="3"/>
        <v>0</v>
      </c>
      <c r="H11" s="10">
        <v>50000</v>
      </c>
      <c r="I11" s="11">
        <f t="shared" si="4"/>
        <v>6.332150951893256E-3</v>
      </c>
      <c r="J11" s="10">
        <v>0</v>
      </c>
      <c r="K11" s="11">
        <f t="shared" si="5"/>
        <v>0</v>
      </c>
      <c r="L11" s="10">
        <v>0</v>
      </c>
      <c r="M11" s="11">
        <f t="shared" si="6"/>
        <v>0</v>
      </c>
      <c r="N11" s="10">
        <v>0</v>
      </c>
      <c r="O11" s="11">
        <f t="shared" si="7"/>
        <v>0</v>
      </c>
      <c r="P11" s="10">
        <v>0</v>
      </c>
      <c r="Q11" s="11">
        <f t="shared" si="8"/>
        <v>0</v>
      </c>
      <c r="R11" s="10">
        <v>0</v>
      </c>
      <c r="S11" s="11">
        <f t="shared" si="9"/>
        <v>0</v>
      </c>
      <c r="T11" s="10">
        <v>2204111</v>
      </c>
      <c r="U11" s="11">
        <f t="shared" si="10"/>
        <v>0.27913527133456795</v>
      </c>
      <c r="V11" s="10">
        <f t="shared" si="11"/>
        <v>7896211</v>
      </c>
      <c r="W11" s="11">
        <f t="shared" si="0"/>
        <v>3.6692037494814216E-3</v>
      </c>
    </row>
    <row r="12" spans="1:23" ht="14.65" thickBot="1" x14ac:dyDescent="0.5">
      <c r="A12" s="12" t="s">
        <v>23</v>
      </c>
      <c r="B12" s="13">
        <v>1674724</v>
      </c>
      <c r="C12" s="14">
        <f t="shared" si="1"/>
        <v>1</v>
      </c>
      <c r="D12" s="13">
        <v>0</v>
      </c>
      <c r="E12" s="14">
        <f t="shared" si="2"/>
        <v>0</v>
      </c>
      <c r="F12" s="13">
        <v>0</v>
      </c>
      <c r="G12" s="14">
        <f t="shared" si="3"/>
        <v>0</v>
      </c>
      <c r="H12" s="13">
        <v>0</v>
      </c>
      <c r="I12" s="14">
        <f t="shared" si="4"/>
        <v>0</v>
      </c>
      <c r="J12" s="13">
        <v>0</v>
      </c>
      <c r="K12" s="14">
        <f t="shared" si="5"/>
        <v>0</v>
      </c>
      <c r="L12" s="13">
        <v>0</v>
      </c>
      <c r="M12" s="14">
        <f t="shared" si="6"/>
        <v>0</v>
      </c>
      <c r="N12" s="13">
        <v>0</v>
      </c>
      <c r="O12" s="14">
        <f t="shared" si="7"/>
        <v>0</v>
      </c>
      <c r="P12" s="13">
        <v>0</v>
      </c>
      <c r="Q12" s="14">
        <f t="shared" si="8"/>
        <v>0</v>
      </c>
      <c r="R12" s="13">
        <v>0</v>
      </c>
      <c r="S12" s="14">
        <f t="shared" si="9"/>
        <v>0</v>
      </c>
      <c r="T12" s="13">
        <v>0</v>
      </c>
      <c r="U12" s="14">
        <f t="shared" si="10"/>
        <v>0</v>
      </c>
      <c r="V12" s="13">
        <f t="shared" si="11"/>
        <v>1674724</v>
      </c>
      <c r="W12" s="14">
        <f t="shared" si="0"/>
        <v>7.782091410863418E-4</v>
      </c>
    </row>
    <row r="13" spans="1:23" x14ac:dyDescent="0.45">
      <c r="A13" s="6" t="s">
        <v>24</v>
      </c>
      <c r="B13" s="7">
        <v>6776000</v>
      </c>
      <c r="C13" s="8">
        <f t="shared" si="1"/>
        <v>0.12989175891230759</v>
      </c>
      <c r="D13" s="7">
        <v>0</v>
      </c>
      <c r="E13" s="8">
        <f t="shared" si="2"/>
        <v>0</v>
      </c>
      <c r="F13" s="7">
        <v>10040512</v>
      </c>
      <c r="G13" s="8">
        <f t="shared" si="3"/>
        <v>0.19247044924145973</v>
      </c>
      <c r="H13" s="7">
        <v>0</v>
      </c>
      <c r="I13" s="8">
        <f t="shared" si="4"/>
        <v>0</v>
      </c>
      <c r="J13" s="7">
        <v>0</v>
      </c>
      <c r="K13" s="8">
        <f t="shared" si="5"/>
        <v>0</v>
      </c>
      <c r="L13" s="7">
        <v>0</v>
      </c>
      <c r="M13" s="8">
        <f t="shared" si="6"/>
        <v>0</v>
      </c>
      <c r="N13" s="7">
        <v>0</v>
      </c>
      <c r="O13" s="8">
        <f t="shared" si="7"/>
        <v>0</v>
      </c>
      <c r="P13" s="7">
        <v>8607753</v>
      </c>
      <c r="Q13" s="8">
        <f t="shared" si="8"/>
        <v>0.16500533905736309</v>
      </c>
      <c r="R13" s="7">
        <v>0</v>
      </c>
      <c r="S13" s="8">
        <f t="shared" si="9"/>
        <v>0</v>
      </c>
      <c r="T13" s="7">
        <v>26742247</v>
      </c>
      <c r="U13" s="8">
        <f t="shared" si="10"/>
        <v>0.5126324527888696</v>
      </c>
      <c r="V13" s="7">
        <f t="shared" si="11"/>
        <v>52166512</v>
      </c>
      <c r="W13" s="8">
        <f t="shared" si="0"/>
        <v>2.4240684731926181E-2</v>
      </c>
    </row>
    <row r="14" spans="1:23" x14ac:dyDescent="0.45">
      <c r="A14" s="9" t="s">
        <v>25</v>
      </c>
      <c r="B14" s="10">
        <v>0</v>
      </c>
      <c r="C14" s="11">
        <f t="shared" si="1"/>
        <v>0</v>
      </c>
      <c r="D14" s="10">
        <v>0</v>
      </c>
      <c r="E14" s="11">
        <f t="shared" si="2"/>
        <v>0</v>
      </c>
      <c r="F14" s="10">
        <v>0</v>
      </c>
      <c r="G14" s="11">
        <f t="shared" si="3"/>
        <v>0</v>
      </c>
      <c r="H14" s="10">
        <v>1924970</v>
      </c>
      <c r="I14" s="11">
        <f t="shared" si="4"/>
        <v>0.25016446132968967</v>
      </c>
      <c r="J14" s="10">
        <v>0</v>
      </c>
      <c r="K14" s="11">
        <f t="shared" si="5"/>
        <v>0</v>
      </c>
      <c r="L14" s="10">
        <v>0</v>
      </c>
      <c r="M14" s="11">
        <f t="shared" si="6"/>
        <v>0</v>
      </c>
      <c r="N14" s="10">
        <v>0</v>
      </c>
      <c r="O14" s="11">
        <f t="shared" si="7"/>
        <v>0</v>
      </c>
      <c r="P14" s="10">
        <v>0</v>
      </c>
      <c r="Q14" s="11">
        <f t="shared" si="8"/>
        <v>0</v>
      </c>
      <c r="R14" s="10">
        <v>0</v>
      </c>
      <c r="S14" s="11">
        <f t="shared" si="9"/>
        <v>0</v>
      </c>
      <c r="T14" s="10">
        <v>5769848</v>
      </c>
      <c r="U14" s="11">
        <f t="shared" si="10"/>
        <v>0.74983553867031039</v>
      </c>
      <c r="V14" s="10">
        <f t="shared" si="11"/>
        <v>7694818</v>
      </c>
      <c r="W14" s="11">
        <f t="shared" si="0"/>
        <v>3.5756206435184081E-3</v>
      </c>
    </row>
    <row r="15" spans="1:23" x14ac:dyDescent="0.45">
      <c r="A15" s="9" t="s">
        <v>26</v>
      </c>
      <c r="B15" s="10">
        <v>0</v>
      </c>
      <c r="C15" s="11">
        <f t="shared" si="1"/>
        <v>0</v>
      </c>
      <c r="D15" s="10">
        <v>0</v>
      </c>
      <c r="E15" s="11">
        <f t="shared" si="2"/>
        <v>0</v>
      </c>
      <c r="F15" s="10">
        <v>0</v>
      </c>
      <c r="G15" s="11">
        <f t="shared" si="3"/>
        <v>0</v>
      </c>
      <c r="H15" s="10">
        <v>49522</v>
      </c>
      <c r="I15" s="11">
        <f t="shared" si="4"/>
        <v>1</v>
      </c>
      <c r="J15" s="10">
        <v>0</v>
      </c>
      <c r="K15" s="11">
        <f t="shared" si="5"/>
        <v>0</v>
      </c>
      <c r="L15" s="10">
        <v>0</v>
      </c>
      <c r="M15" s="11">
        <f t="shared" si="6"/>
        <v>0</v>
      </c>
      <c r="N15" s="10">
        <v>0</v>
      </c>
      <c r="O15" s="11">
        <f t="shared" si="7"/>
        <v>0</v>
      </c>
      <c r="P15" s="10">
        <v>0</v>
      </c>
      <c r="Q15" s="11">
        <f t="shared" si="8"/>
        <v>0</v>
      </c>
      <c r="R15" s="10">
        <v>0</v>
      </c>
      <c r="S15" s="11">
        <f t="shared" si="9"/>
        <v>0</v>
      </c>
      <c r="T15" s="10">
        <v>0</v>
      </c>
      <c r="U15" s="11">
        <f t="shared" si="10"/>
        <v>0</v>
      </c>
      <c r="V15" s="10">
        <f t="shared" si="11"/>
        <v>49522</v>
      </c>
      <c r="W15" s="11">
        <f t="shared" si="0"/>
        <v>2.3011835433705983E-5</v>
      </c>
    </row>
    <row r="16" spans="1:23" x14ac:dyDescent="0.45">
      <c r="A16" s="9" t="s">
        <v>27</v>
      </c>
      <c r="B16" s="10">
        <v>2249325</v>
      </c>
      <c r="C16" s="11">
        <f t="shared" si="1"/>
        <v>0.56810748283169121</v>
      </c>
      <c r="D16" s="10">
        <v>0</v>
      </c>
      <c r="E16" s="11">
        <f t="shared" si="2"/>
        <v>0</v>
      </c>
      <c r="F16" s="10">
        <v>88005</v>
      </c>
      <c r="G16" s="11">
        <f t="shared" si="3"/>
        <v>2.2227245518812527E-2</v>
      </c>
      <c r="H16" s="10">
        <v>0</v>
      </c>
      <c r="I16" s="11">
        <f t="shared" si="4"/>
        <v>0</v>
      </c>
      <c r="J16" s="10">
        <v>0</v>
      </c>
      <c r="K16" s="11">
        <f t="shared" si="5"/>
        <v>0</v>
      </c>
      <c r="L16" s="10">
        <v>0</v>
      </c>
      <c r="M16" s="11">
        <f t="shared" si="6"/>
        <v>0</v>
      </c>
      <c r="N16" s="10">
        <v>0</v>
      </c>
      <c r="O16" s="11">
        <f t="shared" si="7"/>
        <v>0</v>
      </c>
      <c r="P16" s="10">
        <v>0</v>
      </c>
      <c r="Q16" s="11">
        <f t="shared" si="8"/>
        <v>0</v>
      </c>
      <c r="R16" s="10">
        <v>0</v>
      </c>
      <c r="S16" s="11">
        <f t="shared" si="9"/>
        <v>0</v>
      </c>
      <c r="T16" s="10">
        <v>1622000</v>
      </c>
      <c r="U16" s="11">
        <f t="shared" si="10"/>
        <v>0.40966527164949623</v>
      </c>
      <c r="V16" s="10">
        <f t="shared" si="11"/>
        <v>3959330</v>
      </c>
      <c r="W16" s="11">
        <f t="shared" si="0"/>
        <v>1.8398176646285513E-3</v>
      </c>
    </row>
    <row r="17" spans="1:23" ht="14.65" thickBot="1" x14ac:dyDescent="0.5">
      <c r="A17" s="12" t="s">
        <v>28</v>
      </c>
      <c r="B17" s="13">
        <v>0</v>
      </c>
      <c r="C17" s="14">
        <f t="shared" si="1"/>
        <v>0</v>
      </c>
      <c r="D17" s="13">
        <v>0</v>
      </c>
      <c r="E17" s="14">
        <f t="shared" si="2"/>
        <v>0</v>
      </c>
      <c r="F17" s="13">
        <v>0</v>
      </c>
      <c r="G17" s="14">
        <f t="shared" si="3"/>
        <v>0</v>
      </c>
      <c r="H17" s="13">
        <v>0</v>
      </c>
      <c r="I17" s="14">
        <f t="shared" si="4"/>
        <v>0</v>
      </c>
      <c r="J17" s="13">
        <v>0</v>
      </c>
      <c r="K17" s="14">
        <f t="shared" si="5"/>
        <v>0</v>
      </c>
      <c r="L17" s="13">
        <v>0</v>
      </c>
      <c r="M17" s="14">
        <f t="shared" si="6"/>
        <v>0</v>
      </c>
      <c r="N17" s="13">
        <v>0</v>
      </c>
      <c r="O17" s="14">
        <f t="shared" si="7"/>
        <v>0</v>
      </c>
      <c r="P17" s="13">
        <v>0</v>
      </c>
      <c r="Q17" s="14">
        <f t="shared" si="8"/>
        <v>0</v>
      </c>
      <c r="R17" s="13">
        <v>0</v>
      </c>
      <c r="S17" s="14">
        <f t="shared" si="9"/>
        <v>0</v>
      </c>
      <c r="T17" s="13">
        <v>174720</v>
      </c>
      <c r="U17" s="14">
        <f t="shared" si="10"/>
        <v>1</v>
      </c>
      <c r="V17" s="13">
        <f t="shared" si="11"/>
        <v>174720</v>
      </c>
      <c r="W17" s="14">
        <f t="shared" si="0"/>
        <v>8.1188721921107986E-5</v>
      </c>
    </row>
    <row r="18" spans="1:23" x14ac:dyDescent="0.45">
      <c r="A18" s="6" t="s">
        <v>29</v>
      </c>
      <c r="B18" s="7">
        <v>0</v>
      </c>
      <c r="C18" s="8">
        <f t="shared" si="1"/>
        <v>0</v>
      </c>
      <c r="D18" s="7">
        <v>0</v>
      </c>
      <c r="E18" s="8">
        <f t="shared" si="2"/>
        <v>0</v>
      </c>
      <c r="F18" s="7">
        <v>920000</v>
      </c>
      <c r="G18" s="8">
        <f t="shared" si="3"/>
        <v>5.6723190092480995E-2</v>
      </c>
      <c r="H18" s="7">
        <v>0</v>
      </c>
      <c r="I18" s="8">
        <f t="shared" si="4"/>
        <v>0</v>
      </c>
      <c r="J18" s="7">
        <v>0</v>
      </c>
      <c r="K18" s="8">
        <f t="shared" si="5"/>
        <v>0</v>
      </c>
      <c r="L18" s="7">
        <v>0</v>
      </c>
      <c r="M18" s="8">
        <f t="shared" si="6"/>
        <v>0</v>
      </c>
      <c r="N18" s="7">
        <v>0</v>
      </c>
      <c r="O18" s="8">
        <f t="shared" si="7"/>
        <v>0</v>
      </c>
      <c r="P18" s="7">
        <v>14729654</v>
      </c>
      <c r="Q18" s="8">
        <f t="shared" si="8"/>
        <v>0.90816626504181852</v>
      </c>
      <c r="R18" s="7">
        <v>0</v>
      </c>
      <c r="S18" s="8">
        <f t="shared" si="9"/>
        <v>0</v>
      </c>
      <c r="T18" s="7">
        <v>569462</v>
      </c>
      <c r="U18" s="8">
        <f t="shared" si="10"/>
        <v>3.5110544865700449E-2</v>
      </c>
      <c r="V18" s="7">
        <f t="shared" si="11"/>
        <v>16219116</v>
      </c>
      <c r="W18" s="8">
        <f t="shared" si="0"/>
        <v>7.536683257384348E-3</v>
      </c>
    </row>
    <row r="19" spans="1:23" x14ac:dyDescent="0.45">
      <c r="A19" s="9" t="s">
        <v>30</v>
      </c>
      <c r="B19" s="10">
        <v>43250000</v>
      </c>
      <c r="C19" s="11">
        <f t="shared" si="1"/>
        <v>0.63552473036118373</v>
      </c>
      <c r="D19" s="10">
        <v>16847000</v>
      </c>
      <c r="E19" s="11">
        <f t="shared" si="2"/>
        <v>0.24755341346577717</v>
      </c>
      <c r="F19" s="10">
        <v>6287000</v>
      </c>
      <c r="G19" s="11">
        <f t="shared" si="3"/>
        <v>9.2382519763717044E-2</v>
      </c>
      <c r="H19" s="10">
        <v>0</v>
      </c>
      <c r="I19" s="11">
        <f t="shared" si="4"/>
        <v>0</v>
      </c>
      <c r="J19" s="10">
        <v>0</v>
      </c>
      <c r="K19" s="11">
        <f t="shared" si="5"/>
        <v>0</v>
      </c>
      <c r="L19" s="10">
        <v>0</v>
      </c>
      <c r="M19" s="11">
        <f t="shared" si="6"/>
        <v>0</v>
      </c>
      <c r="N19" s="10">
        <v>0</v>
      </c>
      <c r="O19" s="11">
        <f t="shared" si="7"/>
        <v>0</v>
      </c>
      <c r="P19" s="10">
        <v>0</v>
      </c>
      <c r="Q19" s="11">
        <f t="shared" si="8"/>
        <v>0</v>
      </c>
      <c r="R19" s="10">
        <v>0</v>
      </c>
      <c r="S19" s="11">
        <f t="shared" si="9"/>
        <v>0</v>
      </c>
      <c r="T19" s="10">
        <v>1670000</v>
      </c>
      <c r="U19" s="11">
        <f t="shared" si="10"/>
        <v>2.4539336409322009E-2</v>
      </c>
      <c r="V19" s="10">
        <f t="shared" si="11"/>
        <v>68054000</v>
      </c>
      <c r="W19" s="11">
        <f t="shared" si="0"/>
        <v>3.1623267408534127E-2</v>
      </c>
    </row>
    <row r="20" spans="1:23" x14ac:dyDescent="0.45">
      <c r="A20" s="9" t="s">
        <v>31</v>
      </c>
      <c r="B20" s="10">
        <v>240000</v>
      </c>
      <c r="C20" s="11">
        <f t="shared" si="1"/>
        <v>6.3570467068114173E-2</v>
      </c>
      <c r="D20" s="10">
        <v>0</v>
      </c>
      <c r="E20" s="11">
        <f t="shared" si="2"/>
        <v>0</v>
      </c>
      <c r="F20" s="10">
        <v>0</v>
      </c>
      <c r="G20" s="11">
        <f t="shared" si="3"/>
        <v>0</v>
      </c>
      <c r="H20" s="10">
        <v>0</v>
      </c>
      <c r="I20" s="11">
        <f t="shared" si="4"/>
        <v>0</v>
      </c>
      <c r="J20" s="10">
        <v>0</v>
      </c>
      <c r="K20" s="11">
        <f t="shared" si="5"/>
        <v>0</v>
      </c>
      <c r="L20" s="10">
        <v>0</v>
      </c>
      <c r="M20" s="11">
        <f t="shared" si="6"/>
        <v>0</v>
      </c>
      <c r="N20" s="10">
        <v>0</v>
      </c>
      <c r="O20" s="11">
        <f t="shared" si="7"/>
        <v>0</v>
      </c>
      <c r="P20" s="10">
        <v>0</v>
      </c>
      <c r="Q20" s="11">
        <f t="shared" si="8"/>
        <v>0</v>
      </c>
      <c r="R20" s="10">
        <v>0</v>
      </c>
      <c r="S20" s="11">
        <f t="shared" si="9"/>
        <v>0</v>
      </c>
      <c r="T20" s="10">
        <v>3535338</v>
      </c>
      <c r="U20" s="11">
        <f t="shared" si="10"/>
        <v>0.9364295329318858</v>
      </c>
      <c r="V20" s="10">
        <f t="shared" si="11"/>
        <v>3775338</v>
      </c>
      <c r="W20" s="11">
        <f t="shared" si="0"/>
        <v>1.7543204386457874E-3</v>
      </c>
    </row>
    <row r="21" spans="1:23" x14ac:dyDescent="0.45">
      <c r="A21" s="9" t="s">
        <v>32</v>
      </c>
      <c r="B21" s="10">
        <v>14263219</v>
      </c>
      <c r="C21" s="11">
        <f t="shared" si="1"/>
        <v>0.81349762504888579</v>
      </c>
      <c r="D21" s="10">
        <v>0</v>
      </c>
      <c r="E21" s="11">
        <f t="shared" si="2"/>
        <v>0</v>
      </c>
      <c r="F21" s="10">
        <v>0</v>
      </c>
      <c r="G21" s="11">
        <f t="shared" si="3"/>
        <v>0</v>
      </c>
      <c r="H21" s="10">
        <v>1795485</v>
      </c>
      <c r="I21" s="11">
        <f t="shared" si="4"/>
        <v>0.1024048486748257</v>
      </c>
      <c r="J21" s="10">
        <v>0</v>
      </c>
      <c r="K21" s="11">
        <f t="shared" si="5"/>
        <v>0</v>
      </c>
      <c r="L21" s="10">
        <v>0</v>
      </c>
      <c r="M21" s="11">
        <f t="shared" si="6"/>
        <v>0</v>
      </c>
      <c r="N21" s="10">
        <v>0</v>
      </c>
      <c r="O21" s="11">
        <f t="shared" si="7"/>
        <v>0</v>
      </c>
      <c r="P21" s="10">
        <v>0</v>
      </c>
      <c r="Q21" s="11">
        <f t="shared" si="8"/>
        <v>0</v>
      </c>
      <c r="R21" s="10">
        <v>0</v>
      </c>
      <c r="S21" s="11">
        <f t="shared" si="9"/>
        <v>0</v>
      </c>
      <c r="T21" s="10">
        <v>1474499</v>
      </c>
      <c r="U21" s="11">
        <f t="shared" si="10"/>
        <v>8.4097526276288484E-2</v>
      </c>
      <c r="V21" s="10">
        <f t="shared" si="11"/>
        <v>17533203</v>
      </c>
      <c r="W21" s="11">
        <f t="shared" si="0"/>
        <v>8.1473119434142417E-3</v>
      </c>
    </row>
    <row r="22" spans="1:23" ht="14.65" thickBot="1" x14ac:dyDescent="0.5">
      <c r="A22" s="12" t="s">
        <v>33</v>
      </c>
      <c r="B22" s="13">
        <v>12351575</v>
      </c>
      <c r="C22" s="14">
        <f t="shared" si="1"/>
        <v>0.35418092827787273</v>
      </c>
      <c r="D22" s="13">
        <v>0</v>
      </c>
      <c r="E22" s="14">
        <f t="shared" si="2"/>
        <v>0</v>
      </c>
      <c r="F22" s="13">
        <v>7000000</v>
      </c>
      <c r="G22" s="14">
        <f t="shared" si="3"/>
        <v>0.20072472522290552</v>
      </c>
      <c r="H22" s="13">
        <v>7172000</v>
      </c>
      <c r="I22" s="14">
        <f t="shared" si="4"/>
        <v>0.20565681847123976</v>
      </c>
      <c r="J22" s="13">
        <v>0</v>
      </c>
      <c r="K22" s="14">
        <f t="shared" si="5"/>
        <v>0</v>
      </c>
      <c r="L22" s="13">
        <v>0</v>
      </c>
      <c r="M22" s="14">
        <f t="shared" si="6"/>
        <v>0</v>
      </c>
      <c r="N22" s="13">
        <v>0</v>
      </c>
      <c r="O22" s="14">
        <f t="shared" si="7"/>
        <v>0</v>
      </c>
      <c r="P22" s="13">
        <v>0</v>
      </c>
      <c r="Q22" s="14">
        <f t="shared" si="8"/>
        <v>0</v>
      </c>
      <c r="R22" s="13">
        <v>0</v>
      </c>
      <c r="S22" s="14">
        <f t="shared" si="9"/>
        <v>0</v>
      </c>
      <c r="T22" s="13">
        <v>8350056</v>
      </c>
      <c r="U22" s="14">
        <f t="shared" si="10"/>
        <v>0.23943752802798193</v>
      </c>
      <c r="V22" s="13">
        <f t="shared" si="11"/>
        <v>34873631</v>
      </c>
      <c r="W22" s="14">
        <f t="shared" si="0"/>
        <v>1.6205045384834769E-2</v>
      </c>
    </row>
    <row r="23" spans="1:23" x14ac:dyDescent="0.45">
      <c r="A23" s="6" t="s">
        <v>34</v>
      </c>
      <c r="B23" s="7">
        <v>20898088</v>
      </c>
      <c r="C23" s="8">
        <f t="shared" si="1"/>
        <v>0.94288384895676147</v>
      </c>
      <c r="D23" s="7">
        <v>0</v>
      </c>
      <c r="E23" s="8">
        <f t="shared" si="2"/>
        <v>0</v>
      </c>
      <c r="F23" s="7">
        <v>248609</v>
      </c>
      <c r="G23" s="8">
        <f t="shared" si="3"/>
        <v>1.1216787430758809E-2</v>
      </c>
      <c r="H23" s="7">
        <v>0</v>
      </c>
      <c r="I23" s="8">
        <f t="shared" si="4"/>
        <v>0</v>
      </c>
      <c r="J23" s="7">
        <v>0</v>
      </c>
      <c r="K23" s="8">
        <f t="shared" si="5"/>
        <v>0</v>
      </c>
      <c r="L23" s="7">
        <v>0</v>
      </c>
      <c r="M23" s="8">
        <f t="shared" si="6"/>
        <v>0</v>
      </c>
      <c r="N23" s="7">
        <v>0</v>
      </c>
      <c r="O23" s="8">
        <f t="shared" si="7"/>
        <v>0</v>
      </c>
      <c r="P23" s="7">
        <v>0</v>
      </c>
      <c r="Q23" s="8">
        <f t="shared" si="8"/>
        <v>0</v>
      </c>
      <c r="R23" s="7">
        <v>0</v>
      </c>
      <c r="S23" s="8">
        <f t="shared" si="9"/>
        <v>0</v>
      </c>
      <c r="T23" s="7">
        <v>1017314</v>
      </c>
      <c r="U23" s="8">
        <f t="shared" si="10"/>
        <v>4.5899363612479711E-2</v>
      </c>
      <c r="V23" s="7">
        <f t="shared" si="11"/>
        <v>22164011</v>
      </c>
      <c r="W23" s="8">
        <f t="shared" si="0"/>
        <v>1.0299151360664942E-2</v>
      </c>
    </row>
    <row r="24" spans="1:23" x14ac:dyDescent="0.45">
      <c r="A24" s="9" t="s">
        <v>35</v>
      </c>
      <c r="B24" s="10">
        <v>0</v>
      </c>
      <c r="C24" s="11">
        <f t="shared" si="1"/>
        <v>0</v>
      </c>
      <c r="D24" s="10">
        <v>0</v>
      </c>
      <c r="E24" s="11">
        <f t="shared" si="2"/>
        <v>0</v>
      </c>
      <c r="F24" s="10">
        <v>0</v>
      </c>
      <c r="G24" s="11">
        <f t="shared" si="3"/>
        <v>0</v>
      </c>
      <c r="H24" s="10">
        <v>0</v>
      </c>
      <c r="I24" s="11">
        <f t="shared" si="4"/>
        <v>0</v>
      </c>
      <c r="J24" s="10">
        <v>0</v>
      </c>
      <c r="K24" s="11">
        <f t="shared" si="5"/>
        <v>0</v>
      </c>
      <c r="L24" s="10">
        <v>0</v>
      </c>
      <c r="M24" s="11">
        <f t="shared" si="6"/>
        <v>0</v>
      </c>
      <c r="N24" s="10">
        <v>0</v>
      </c>
      <c r="O24" s="11">
        <f t="shared" si="7"/>
        <v>0</v>
      </c>
      <c r="P24" s="10">
        <v>0</v>
      </c>
      <c r="Q24" s="11">
        <f t="shared" si="8"/>
        <v>0</v>
      </c>
      <c r="R24" s="10">
        <v>0</v>
      </c>
      <c r="S24" s="11">
        <f t="shared" si="9"/>
        <v>0</v>
      </c>
      <c r="T24" s="10">
        <v>292000</v>
      </c>
      <c r="U24" s="11">
        <f t="shared" si="10"/>
        <v>1</v>
      </c>
      <c r="V24" s="10">
        <f t="shared" si="11"/>
        <v>292000</v>
      </c>
      <c r="W24" s="11">
        <f t="shared" si="0"/>
        <v>1.3568627976741948E-4</v>
      </c>
    </row>
    <row r="25" spans="1:23" x14ac:dyDescent="0.45">
      <c r="A25" s="9" t="s">
        <v>36</v>
      </c>
      <c r="B25" s="10">
        <v>5705040</v>
      </c>
      <c r="C25" s="11">
        <f t="shared" si="1"/>
        <v>0.54031641389254093</v>
      </c>
      <c r="D25" s="10">
        <v>0</v>
      </c>
      <c r="E25" s="11">
        <f t="shared" si="2"/>
        <v>0</v>
      </c>
      <c r="F25" s="10">
        <v>151347</v>
      </c>
      <c r="G25" s="11">
        <f t="shared" si="3"/>
        <v>1.4333864143528248E-2</v>
      </c>
      <c r="H25" s="10">
        <v>0</v>
      </c>
      <c r="I25" s="11">
        <f t="shared" si="4"/>
        <v>0</v>
      </c>
      <c r="J25" s="10">
        <v>0</v>
      </c>
      <c r="K25" s="11">
        <f t="shared" si="5"/>
        <v>0</v>
      </c>
      <c r="L25" s="10">
        <v>0</v>
      </c>
      <c r="M25" s="11">
        <f t="shared" si="6"/>
        <v>0</v>
      </c>
      <c r="N25" s="10">
        <v>0</v>
      </c>
      <c r="O25" s="11">
        <f t="shared" si="7"/>
        <v>0</v>
      </c>
      <c r="P25" s="10">
        <v>0</v>
      </c>
      <c r="Q25" s="11">
        <f t="shared" si="8"/>
        <v>0</v>
      </c>
      <c r="R25" s="10">
        <v>0</v>
      </c>
      <c r="S25" s="11">
        <f t="shared" si="9"/>
        <v>0</v>
      </c>
      <c r="T25" s="10">
        <v>4702315</v>
      </c>
      <c r="U25" s="11">
        <f t="shared" si="10"/>
        <v>0.4453497219639308</v>
      </c>
      <c r="V25" s="10">
        <f t="shared" si="11"/>
        <v>10558702</v>
      </c>
      <c r="W25" s="11">
        <f t="shared" si="0"/>
        <v>4.9064075121671626E-3</v>
      </c>
    </row>
    <row r="26" spans="1:23" x14ac:dyDescent="0.45">
      <c r="A26" s="9" t="s">
        <v>37</v>
      </c>
      <c r="B26" s="10">
        <v>1250000</v>
      </c>
      <c r="C26" s="11">
        <f t="shared" si="1"/>
        <v>0.40167095115681234</v>
      </c>
      <c r="D26" s="10">
        <v>0</v>
      </c>
      <c r="E26" s="11">
        <f t="shared" si="2"/>
        <v>0</v>
      </c>
      <c r="F26" s="10">
        <v>0</v>
      </c>
      <c r="G26" s="11">
        <f t="shared" si="3"/>
        <v>0</v>
      </c>
      <c r="H26" s="10">
        <v>0</v>
      </c>
      <c r="I26" s="11">
        <f t="shared" si="4"/>
        <v>0</v>
      </c>
      <c r="J26" s="10">
        <v>0</v>
      </c>
      <c r="K26" s="11">
        <f t="shared" si="5"/>
        <v>0</v>
      </c>
      <c r="L26" s="10">
        <v>0</v>
      </c>
      <c r="M26" s="11">
        <f t="shared" si="6"/>
        <v>0</v>
      </c>
      <c r="N26" s="10">
        <v>0</v>
      </c>
      <c r="O26" s="11">
        <f t="shared" si="7"/>
        <v>0</v>
      </c>
      <c r="P26" s="10">
        <v>0</v>
      </c>
      <c r="Q26" s="11">
        <f t="shared" si="8"/>
        <v>0</v>
      </c>
      <c r="R26" s="10">
        <v>0</v>
      </c>
      <c r="S26" s="11">
        <f t="shared" si="9"/>
        <v>0</v>
      </c>
      <c r="T26" s="10">
        <v>1862000</v>
      </c>
      <c r="U26" s="11">
        <f t="shared" si="10"/>
        <v>0.59832904884318761</v>
      </c>
      <c r="V26" s="10">
        <f t="shared" si="11"/>
        <v>3112000</v>
      </c>
      <c r="W26" s="11">
        <f t="shared" si="0"/>
        <v>1.4460811734116762E-3</v>
      </c>
    </row>
    <row r="27" spans="1:23" ht="14.65" thickBot="1" x14ac:dyDescent="0.5">
      <c r="A27" s="12" t="s">
        <v>38</v>
      </c>
      <c r="B27" s="13">
        <v>0</v>
      </c>
      <c r="C27" s="14">
        <f t="shared" si="1"/>
        <v>0</v>
      </c>
      <c r="D27" s="13">
        <v>0</v>
      </c>
      <c r="E27" s="14">
        <f t="shared" si="2"/>
        <v>0</v>
      </c>
      <c r="F27" s="13">
        <v>4279649</v>
      </c>
      <c r="G27" s="14">
        <f t="shared" si="3"/>
        <v>2.7179104667187429E-2</v>
      </c>
      <c r="H27" s="13">
        <v>0</v>
      </c>
      <c r="I27" s="14">
        <f t="shared" si="4"/>
        <v>0</v>
      </c>
      <c r="J27" s="13">
        <v>0</v>
      </c>
      <c r="K27" s="14">
        <f t="shared" si="5"/>
        <v>0</v>
      </c>
      <c r="L27" s="13">
        <v>0</v>
      </c>
      <c r="M27" s="14">
        <f t="shared" si="6"/>
        <v>0</v>
      </c>
      <c r="N27" s="13">
        <v>150620000</v>
      </c>
      <c r="O27" s="14">
        <f t="shared" si="7"/>
        <v>0.95655432138751817</v>
      </c>
      <c r="P27" s="13">
        <v>0</v>
      </c>
      <c r="Q27" s="14">
        <f t="shared" si="8"/>
        <v>0</v>
      </c>
      <c r="R27" s="13">
        <v>0</v>
      </c>
      <c r="S27" s="14">
        <f t="shared" si="9"/>
        <v>0</v>
      </c>
      <c r="T27" s="13">
        <v>2561351</v>
      </c>
      <c r="U27" s="14">
        <f t="shared" si="10"/>
        <v>1.6266573945294391E-2</v>
      </c>
      <c r="V27" s="13">
        <f t="shared" si="11"/>
        <v>157461000</v>
      </c>
      <c r="W27" s="14">
        <f t="shared" si="0"/>
        <v>7.3168826364580955E-2</v>
      </c>
    </row>
    <row r="28" spans="1:23" x14ac:dyDescent="0.45">
      <c r="A28" s="6" t="s">
        <v>39</v>
      </c>
      <c r="B28" s="7">
        <v>0</v>
      </c>
      <c r="C28" s="8">
        <f t="shared" si="1"/>
        <v>0</v>
      </c>
      <c r="D28" s="7">
        <v>0</v>
      </c>
      <c r="E28" s="8">
        <f t="shared" si="2"/>
        <v>0</v>
      </c>
      <c r="F28" s="7">
        <v>768960</v>
      </c>
      <c r="G28" s="8">
        <f t="shared" si="3"/>
        <v>0.5599632400328276</v>
      </c>
      <c r="H28" s="7">
        <v>0</v>
      </c>
      <c r="I28" s="8">
        <f t="shared" si="4"/>
        <v>0</v>
      </c>
      <c r="J28" s="7">
        <v>0</v>
      </c>
      <c r="K28" s="8">
        <f t="shared" si="5"/>
        <v>0</v>
      </c>
      <c r="L28" s="7">
        <v>0</v>
      </c>
      <c r="M28" s="8">
        <f t="shared" si="6"/>
        <v>0</v>
      </c>
      <c r="N28" s="7">
        <v>0</v>
      </c>
      <c r="O28" s="8">
        <f t="shared" si="7"/>
        <v>0</v>
      </c>
      <c r="P28" s="7">
        <v>0</v>
      </c>
      <c r="Q28" s="8">
        <f t="shared" si="8"/>
        <v>0</v>
      </c>
      <c r="R28" s="7">
        <v>0</v>
      </c>
      <c r="S28" s="8">
        <f t="shared" si="9"/>
        <v>0</v>
      </c>
      <c r="T28" s="7">
        <v>604273</v>
      </c>
      <c r="U28" s="8">
        <f t="shared" si="10"/>
        <v>0.44003675996717234</v>
      </c>
      <c r="V28" s="7">
        <f t="shared" si="11"/>
        <v>1373233</v>
      </c>
      <c r="W28" s="8">
        <f t="shared" si="0"/>
        <v>6.3811259254744094E-4</v>
      </c>
    </row>
    <row r="29" spans="1:23" x14ac:dyDescent="0.45">
      <c r="A29" s="9" t="s">
        <v>40</v>
      </c>
      <c r="B29" s="10">
        <v>11794000</v>
      </c>
      <c r="C29" s="11">
        <f t="shared" si="1"/>
        <v>0.53100295941627318</v>
      </c>
      <c r="D29" s="10">
        <v>0</v>
      </c>
      <c r="E29" s="11">
        <f t="shared" si="2"/>
        <v>0</v>
      </c>
      <c r="F29" s="10">
        <v>457221</v>
      </c>
      <c r="G29" s="11">
        <f t="shared" si="3"/>
        <v>2.0585526887168713E-2</v>
      </c>
      <c r="H29" s="10">
        <v>0</v>
      </c>
      <c r="I29" s="11">
        <f t="shared" si="4"/>
        <v>0</v>
      </c>
      <c r="J29" s="10">
        <v>0</v>
      </c>
      <c r="K29" s="11">
        <f t="shared" si="5"/>
        <v>0</v>
      </c>
      <c r="L29" s="10">
        <v>0</v>
      </c>
      <c r="M29" s="11">
        <f t="shared" si="6"/>
        <v>0</v>
      </c>
      <c r="N29" s="10">
        <v>0</v>
      </c>
      <c r="O29" s="11">
        <f t="shared" si="7"/>
        <v>0</v>
      </c>
      <c r="P29" s="10">
        <v>0</v>
      </c>
      <c r="Q29" s="11">
        <f t="shared" si="8"/>
        <v>0</v>
      </c>
      <c r="R29" s="10">
        <v>0</v>
      </c>
      <c r="S29" s="11">
        <f t="shared" si="9"/>
        <v>0</v>
      </c>
      <c r="T29" s="10">
        <v>9959578</v>
      </c>
      <c r="U29" s="11">
        <f t="shared" si="10"/>
        <v>0.44841151369655813</v>
      </c>
      <c r="V29" s="10">
        <f t="shared" si="11"/>
        <v>22210799</v>
      </c>
      <c r="W29" s="11">
        <f t="shared" si="0"/>
        <v>1.0320892763602468E-2</v>
      </c>
    </row>
    <row r="30" spans="1:23" x14ac:dyDescent="0.45">
      <c r="A30" s="9" t="s">
        <v>41</v>
      </c>
      <c r="B30" s="10">
        <v>21560000</v>
      </c>
      <c r="C30" s="11">
        <f t="shared" si="1"/>
        <v>4.4906402092253425E-2</v>
      </c>
      <c r="D30" s="10">
        <v>0</v>
      </c>
      <c r="E30" s="11">
        <f t="shared" si="2"/>
        <v>0</v>
      </c>
      <c r="F30" s="10">
        <v>292356604</v>
      </c>
      <c r="G30" s="11">
        <f t="shared" si="3"/>
        <v>0.60893706927410507</v>
      </c>
      <c r="H30" s="10">
        <v>0</v>
      </c>
      <c r="I30" s="11">
        <f t="shared" si="4"/>
        <v>0</v>
      </c>
      <c r="J30" s="10">
        <v>815000</v>
      </c>
      <c r="K30" s="11">
        <f t="shared" si="5"/>
        <v>1.6975286505188562E-3</v>
      </c>
      <c r="L30" s="10">
        <v>61064</v>
      </c>
      <c r="M30" s="11">
        <f t="shared" si="6"/>
        <v>1.271875944972803E-4</v>
      </c>
      <c r="N30" s="10">
        <v>0</v>
      </c>
      <c r="O30" s="11">
        <f t="shared" si="7"/>
        <v>0</v>
      </c>
      <c r="P30" s="10">
        <v>0</v>
      </c>
      <c r="Q30" s="11">
        <f t="shared" si="8"/>
        <v>0</v>
      </c>
      <c r="R30" s="10">
        <v>0</v>
      </c>
      <c r="S30" s="11">
        <f t="shared" si="9"/>
        <v>0</v>
      </c>
      <c r="T30" s="10">
        <v>165317049</v>
      </c>
      <c r="U30" s="11">
        <f t="shared" si="10"/>
        <v>0.34433181238862531</v>
      </c>
      <c r="V30" s="10">
        <f t="shared" si="11"/>
        <v>480109717</v>
      </c>
      <c r="W30" s="11">
        <f t="shared" si="0"/>
        <v>0.22309692253396779</v>
      </c>
    </row>
    <row r="31" spans="1:23" x14ac:dyDescent="0.45">
      <c r="A31" s="9" t="s">
        <v>42</v>
      </c>
      <c r="B31" s="10">
        <v>46830616</v>
      </c>
      <c r="C31" s="11">
        <f t="shared" si="1"/>
        <v>0.70990584707631632</v>
      </c>
      <c r="D31" s="10">
        <v>817840</v>
      </c>
      <c r="E31" s="11">
        <f t="shared" si="2"/>
        <v>1.2397645975293055E-2</v>
      </c>
      <c r="F31" s="10">
        <v>0</v>
      </c>
      <c r="G31" s="11">
        <f t="shared" si="3"/>
        <v>0</v>
      </c>
      <c r="H31" s="10">
        <v>1534560</v>
      </c>
      <c r="I31" s="11">
        <f t="shared" si="4"/>
        <v>2.3262412706453229E-2</v>
      </c>
      <c r="J31" s="10">
        <v>0</v>
      </c>
      <c r="K31" s="11">
        <f t="shared" si="5"/>
        <v>0</v>
      </c>
      <c r="L31" s="10">
        <v>0</v>
      </c>
      <c r="M31" s="11">
        <f t="shared" si="6"/>
        <v>0</v>
      </c>
      <c r="N31" s="10">
        <v>9600000</v>
      </c>
      <c r="O31" s="11">
        <f t="shared" si="7"/>
        <v>0.14552651051894419</v>
      </c>
      <c r="P31" s="10">
        <v>369302</v>
      </c>
      <c r="Q31" s="11">
        <f t="shared" si="8"/>
        <v>5.5982532695486595E-3</v>
      </c>
      <c r="R31" s="10">
        <v>0</v>
      </c>
      <c r="S31" s="11">
        <f t="shared" si="9"/>
        <v>0</v>
      </c>
      <c r="T31" s="10">
        <v>6815044</v>
      </c>
      <c r="U31" s="11">
        <f t="shared" si="10"/>
        <v>0.10330933045344454</v>
      </c>
      <c r="V31" s="10">
        <f t="shared" si="11"/>
        <v>65967362</v>
      </c>
      <c r="W31" s="11">
        <f t="shared" si="0"/>
        <v>3.0653650465241905E-2</v>
      </c>
    </row>
    <row r="32" spans="1:23" ht="14.65" thickBot="1" x14ac:dyDescent="0.5">
      <c r="A32" s="12" t="s">
        <v>43</v>
      </c>
      <c r="B32" s="13">
        <v>2513425</v>
      </c>
      <c r="C32" s="14">
        <f t="shared" si="1"/>
        <v>4.757013994441802E-2</v>
      </c>
      <c r="D32" s="13">
        <v>0</v>
      </c>
      <c r="E32" s="14">
        <f t="shared" si="2"/>
        <v>0</v>
      </c>
      <c r="F32" s="13">
        <v>600000</v>
      </c>
      <c r="G32" s="14">
        <f t="shared" si="3"/>
        <v>1.135585265788747E-2</v>
      </c>
      <c r="H32" s="13">
        <v>500000</v>
      </c>
      <c r="I32" s="14">
        <f t="shared" si="4"/>
        <v>9.4632105482395576E-3</v>
      </c>
      <c r="J32" s="13">
        <v>0</v>
      </c>
      <c r="K32" s="14">
        <f t="shared" si="5"/>
        <v>0</v>
      </c>
      <c r="L32" s="13">
        <v>2500000</v>
      </c>
      <c r="M32" s="14">
        <f t="shared" si="6"/>
        <v>4.7316052741197788E-2</v>
      </c>
      <c r="N32" s="13">
        <v>0</v>
      </c>
      <c r="O32" s="14">
        <f t="shared" si="7"/>
        <v>0</v>
      </c>
      <c r="P32" s="13">
        <v>0</v>
      </c>
      <c r="Q32" s="14">
        <f t="shared" si="8"/>
        <v>0</v>
      </c>
      <c r="R32" s="13">
        <v>0</v>
      </c>
      <c r="S32" s="14">
        <f t="shared" si="9"/>
        <v>0</v>
      </c>
      <c r="T32" s="13">
        <v>46722766</v>
      </c>
      <c r="U32" s="14">
        <f t="shared" si="10"/>
        <v>0.88429474410825715</v>
      </c>
      <c r="V32" s="13">
        <f t="shared" si="11"/>
        <v>52836191</v>
      </c>
      <c r="W32" s="14">
        <f t="shared" si="0"/>
        <v>2.4551870526954834E-2</v>
      </c>
    </row>
    <row r="33" spans="1:23" x14ac:dyDescent="0.45">
      <c r="A33" s="6" t="s">
        <v>44</v>
      </c>
      <c r="B33" s="7">
        <v>28052080</v>
      </c>
      <c r="C33" s="8">
        <f t="shared" si="1"/>
        <v>0.92118764957927335</v>
      </c>
      <c r="D33" s="7">
        <v>0</v>
      </c>
      <c r="E33" s="8">
        <f t="shared" si="2"/>
        <v>0</v>
      </c>
      <c r="F33" s="7">
        <v>2400000</v>
      </c>
      <c r="G33" s="8">
        <f t="shared" si="3"/>
        <v>7.8812350420726596E-2</v>
      </c>
      <c r="H33" s="7">
        <v>0</v>
      </c>
      <c r="I33" s="8">
        <f t="shared" si="4"/>
        <v>0</v>
      </c>
      <c r="J33" s="7">
        <v>0</v>
      </c>
      <c r="K33" s="8">
        <f t="shared" si="5"/>
        <v>0</v>
      </c>
      <c r="L33" s="7">
        <v>0</v>
      </c>
      <c r="M33" s="8">
        <f t="shared" si="6"/>
        <v>0</v>
      </c>
      <c r="N33" s="7">
        <v>0</v>
      </c>
      <c r="O33" s="8">
        <f t="shared" si="7"/>
        <v>0</v>
      </c>
      <c r="P33" s="7">
        <v>0</v>
      </c>
      <c r="Q33" s="8">
        <f t="shared" si="8"/>
        <v>0</v>
      </c>
      <c r="R33" s="7">
        <v>0</v>
      </c>
      <c r="S33" s="8">
        <f t="shared" si="9"/>
        <v>0</v>
      </c>
      <c r="T33" s="7">
        <v>0</v>
      </c>
      <c r="U33" s="8">
        <f t="shared" si="10"/>
        <v>0</v>
      </c>
      <c r="V33" s="7">
        <f t="shared" si="11"/>
        <v>30452080</v>
      </c>
      <c r="W33" s="8">
        <f t="shared" si="0"/>
        <v>1.4150443309519999E-2</v>
      </c>
    </row>
    <row r="34" spans="1:23" x14ac:dyDescent="0.45">
      <c r="A34" s="9" t="s">
        <v>45</v>
      </c>
      <c r="B34" s="10">
        <v>0</v>
      </c>
      <c r="C34" s="11">
        <f t="shared" si="1"/>
        <v>0</v>
      </c>
      <c r="D34" s="10">
        <v>0</v>
      </c>
      <c r="E34" s="11">
        <f t="shared" si="2"/>
        <v>0</v>
      </c>
      <c r="F34" s="10">
        <v>0</v>
      </c>
      <c r="G34" s="11">
        <f t="shared" si="3"/>
        <v>0</v>
      </c>
      <c r="H34" s="10">
        <v>2900000</v>
      </c>
      <c r="I34" s="11">
        <f t="shared" si="4"/>
        <v>0.25777777777777777</v>
      </c>
      <c r="J34" s="10">
        <v>0</v>
      </c>
      <c r="K34" s="11">
        <f t="shared" si="5"/>
        <v>0</v>
      </c>
      <c r="L34" s="10">
        <v>0</v>
      </c>
      <c r="M34" s="11">
        <f t="shared" si="6"/>
        <v>0</v>
      </c>
      <c r="N34" s="10">
        <v>0</v>
      </c>
      <c r="O34" s="11">
        <f t="shared" si="7"/>
        <v>0</v>
      </c>
      <c r="P34" s="10">
        <v>0</v>
      </c>
      <c r="Q34" s="11">
        <f t="shared" si="8"/>
        <v>0</v>
      </c>
      <c r="R34" s="10">
        <v>0</v>
      </c>
      <c r="S34" s="11">
        <f t="shared" si="9"/>
        <v>0</v>
      </c>
      <c r="T34" s="10">
        <v>8350000</v>
      </c>
      <c r="U34" s="11">
        <f t="shared" si="10"/>
        <v>0.74222222222222223</v>
      </c>
      <c r="V34" s="10">
        <f t="shared" si="11"/>
        <v>11250000</v>
      </c>
      <c r="W34" s="11">
        <f t="shared" si="0"/>
        <v>5.2276392033680447E-3</v>
      </c>
    </row>
    <row r="35" spans="1:23" x14ac:dyDescent="0.45">
      <c r="A35" s="9" t="s">
        <v>46</v>
      </c>
      <c r="B35" s="10">
        <v>1185000</v>
      </c>
      <c r="C35" s="11">
        <f t="shared" si="1"/>
        <v>0.30980392156862746</v>
      </c>
      <c r="D35" s="10">
        <v>0</v>
      </c>
      <c r="E35" s="11">
        <f t="shared" si="2"/>
        <v>0</v>
      </c>
      <c r="F35" s="10">
        <v>373888</v>
      </c>
      <c r="G35" s="11">
        <f t="shared" si="3"/>
        <v>9.7748496732026138E-2</v>
      </c>
      <c r="H35" s="10">
        <v>1315000</v>
      </c>
      <c r="I35" s="11">
        <f t="shared" si="4"/>
        <v>0.34379084967320261</v>
      </c>
      <c r="J35" s="10">
        <v>0</v>
      </c>
      <c r="K35" s="11">
        <f t="shared" si="5"/>
        <v>0</v>
      </c>
      <c r="L35" s="10">
        <v>0</v>
      </c>
      <c r="M35" s="11">
        <f t="shared" si="6"/>
        <v>0</v>
      </c>
      <c r="N35" s="10">
        <v>0</v>
      </c>
      <c r="O35" s="11">
        <f t="shared" si="7"/>
        <v>0</v>
      </c>
      <c r="P35" s="10">
        <v>0</v>
      </c>
      <c r="Q35" s="11">
        <f t="shared" si="8"/>
        <v>0</v>
      </c>
      <c r="R35" s="10">
        <v>0</v>
      </c>
      <c r="S35" s="11">
        <f t="shared" si="9"/>
        <v>0</v>
      </c>
      <c r="T35" s="10">
        <v>951112</v>
      </c>
      <c r="U35" s="11">
        <f t="shared" si="10"/>
        <v>0.2486567320261438</v>
      </c>
      <c r="V35" s="10">
        <f t="shared" si="11"/>
        <v>3825000</v>
      </c>
      <c r="W35" s="11">
        <f t="shared" si="0"/>
        <v>1.7773973291451352E-3</v>
      </c>
    </row>
    <row r="36" spans="1:23" x14ac:dyDescent="0.45">
      <c r="A36" s="9" t="s">
        <v>47</v>
      </c>
      <c r="B36" s="10">
        <v>10673207</v>
      </c>
      <c r="C36" s="11">
        <f t="shared" si="1"/>
        <v>0.65452235328632169</v>
      </c>
      <c r="D36" s="10">
        <v>0</v>
      </c>
      <c r="E36" s="11">
        <f t="shared" si="2"/>
        <v>0</v>
      </c>
      <c r="F36" s="10">
        <v>2770846</v>
      </c>
      <c r="G36" s="11">
        <f t="shared" si="3"/>
        <v>0.16991899852724596</v>
      </c>
      <c r="H36" s="10">
        <v>1281484</v>
      </c>
      <c r="I36" s="11">
        <f t="shared" si="4"/>
        <v>7.8585557590962918E-2</v>
      </c>
      <c r="J36" s="10">
        <v>0</v>
      </c>
      <c r="K36" s="11">
        <f t="shared" si="5"/>
        <v>0</v>
      </c>
      <c r="L36" s="10">
        <v>0</v>
      </c>
      <c r="M36" s="11">
        <f t="shared" si="6"/>
        <v>0</v>
      </c>
      <c r="N36" s="10">
        <v>0</v>
      </c>
      <c r="O36" s="11">
        <f t="shared" si="7"/>
        <v>0</v>
      </c>
      <c r="P36" s="10">
        <v>0</v>
      </c>
      <c r="Q36" s="11">
        <f t="shared" si="8"/>
        <v>0</v>
      </c>
      <c r="R36" s="10">
        <v>0</v>
      </c>
      <c r="S36" s="11">
        <f t="shared" si="9"/>
        <v>0</v>
      </c>
      <c r="T36" s="10">
        <v>1581327</v>
      </c>
      <c r="U36" s="11">
        <f t="shared" si="10"/>
        <v>9.6973090595469491E-2</v>
      </c>
      <c r="V36" s="10">
        <f t="shared" si="11"/>
        <v>16306864</v>
      </c>
      <c r="W36" s="11">
        <f t="shared" si="0"/>
        <v>7.5774579138125379E-3</v>
      </c>
    </row>
    <row r="37" spans="1:23" ht="14.65" thickBot="1" x14ac:dyDescent="0.5">
      <c r="A37" s="12" t="s">
        <v>48</v>
      </c>
      <c r="B37" s="13">
        <v>20794267</v>
      </c>
      <c r="C37" s="14">
        <f t="shared" si="1"/>
        <v>9.4135932306404713E-2</v>
      </c>
      <c r="D37" s="13">
        <v>2225170</v>
      </c>
      <c r="E37" s="14">
        <f t="shared" si="2"/>
        <v>1.0073375151441624E-2</v>
      </c>
      <c r="F37" s="13">
        <v>18594999</v>
      </c>
      <c r="G37" s="14">
        <f t="shared" si="3"/>
        <v>8.4179815864712293E-2</v>
      </c>
      <c r="H37" s="13">
        <v>18458008</v>
      </c>
      <c r="I37" s="14">
        <f t="shared" si="4"/>
        <v>8.3559655726218998E-2</v>
      </c>
      <c r="J37" s="13">
        <v>0</v>
      </c>
      <c r="K37" s="14">
        <f t="shared" si="5"/>
        <v>0</v>
      </c>
      <c r="L37" s="13">
        <v>10000000</v>
      </c>
      <c r="M37" s="14">
        <f t="shared" si="6"/>
        <v>4.5270137344300097E-2</v>
      </c>
      <c r="N37" s="13">
        <v>2300000</v>
      </c>
      <c r="O37" s="14">
        <f t="shared" si="7"/>
        <v>1.0412131589189022E-2</v>
      </c>
      <c r="P37" s="13">
        <v>115100000</v>
      </c>
      <c r="Q37" s="14">
        <f t="shared" si="8"/>
        <v>0.5210592808328941</v>
      </c>
      <c r="R37" s="13">
        <v>0</v>
      </c>
      <c r="S37" s="14">
        <f t="shared" si="9"/>
        <v>0</v>
      </c>
      <c r="T37" s="13">
        <v>33423727</v>
      </c>
      <c r="U37" s="14">
        <f t="shared" si="10"/>
        <v>0.15130967118483915</v>
      </c>
      <c r="V37" s="13">
        <f t="shared" si="11"/>
        <v>220896171</v>
      </c>
      <c r="W37" s="14">
        <f t="shared" si="0"/>
        <v>0.10264582074608813</v>
      </c>
    </row>
    <row r="38" spans="1:23" x14ac:dyDescent="0.45">
      <c r="A38" s="6" t="s">
        <v>53</v>
      </c>
      <c r="B38" s="7">
        <v>0</v>
      </c>
      <c r="C38" s="8">
        <f t="shared" si="1"/>
        <v>0</v>
      </c>
      <c r="D38" s="7">
        <v>0</v>
      </c>
      <c r="E38" s="8">
        <f t="shared" si="2"/>
        <v>0</v>
      </c>
      <c r="F38" s="7">
        <v>0</v>
      </c>
      <c r="G38" s="8">
        <f t="shared" si="3"/>
        <v>0</v>
      </c>
      <c r="H38" s="7">
        <v>0</v>
      </c>
      <c r="I38" s="8">
        <f t="shared" si="4"/>
        <v>0</v>
      </c>
      <c r="J38" s="7">
        <v>0</v>
      </c>
      <c r="K38" s="8">
        <f t="shared" si="5"/>
        <v>0</v>
      </c>
      <c r="L38" s="7">
        <v>0</v>
      </c>
      <c r="M38" s="8">
        <f t="shared" si="6"/>
        <v>0</v>
      </c>
      <c r="N38" s="7">
        <v>2360053</v>
      </c>
      <c r="O38" s="8">
        <f t="shared" si="7"/>
        <v>0.41759482109117907</v>
      </c>
      <c r="P38" s="7">
        <v>0</v>
      </c>
      <c r="Q38" s="8">
        <f t="shared" si="8"/>
        <v>0</v>
      </c>
      <c r="R38" s="7">
        <v>1500000</v>
      </c>
      <c r="S38" s="8">
        <f t="shared" si="9"/>
        <v>0.26541447655487765</v>
      </c>
      <c r="T38" s="7">
        <v>1791485</v>
      </c>
      <c r="U38" s="8">
        <f t="shared" si="10"/>
        <v>0.31699070235394328</v>
      </c>
      <c r="V38" s="7">
        <f t="shared" si="11"/>
        <v>5651538</v>
      </c>
      <c r="W38" s="8">
        <f t="shared" si="0"/>
        <v>2.6261512540554873E-3</v>
      </c>
    </row>
    <row r="39" spans="1:23" x14ac:dyDescent="0.45">
      <c r="A39" s="9" t="s">
        <v>49</v>
      </c>
      <c r="B39" s="10">
        <v>10208482</v>
      </c>
      <c r="C39" s="11">
        <f t="shared" si="1"/>
        <v>0.61130812744525931</v>
      </c>
      <c r="D39" s="10">
        <v>263561</v>
      </c>
      <c r="E39" s="11">
        <f t="shared" si="2"/>
        <v>1.5782658124645757E-2</v>
      </c>
      <c r="F39" s="10">
        <v>684800</v>
      </c>
      <c r="G39" s="11">
        <f t="shared" si="3"/>
        <v>4.1007449067796131E-2</v>
      </c>
      <c r="H39" s="10">
        <v>4025185</v>
      </c>
      <c r="I39" s="11">
        <f t="shared" si="4"/>
        <v>0.24103762978381565</v>
      </c>
      <c r="J39" s="10">
        <v>0</v>
      </c>
      <c r="K39" s="11">
        <f t="shared" si="5"/>
        <v>0</v>
      </c>
      <c r="L39" s="10">
        <v>0</v>
      </c>
      <c r="M39" s="11">
        <f t="shared" si="6"/>
        <v>0</v>
      </c>
      <c r="N39" s="10">
        <v>0</v>
      </c>
      <c r="O39" s="11">
        <f t="shared" si="7"/>
        <v>0</v>
      </c>
      <c r="P39" s="10">
        <v>0</v>
      </c>
      <c r="Q39" s="11">
        <f t="shared" si="8"/>
        <v>0</v>
      </c>
      <c r="R39" s="10">
        <v>0</v>
      </c>
      <c r="S39" s="11">
        <f t="shared" si="9"/>
        <v>0</v>
      </c>
      <c r="T39" s="10">
        <v>1517377</v>
      </c>
      <c r="U39" s="11">
        <f t="shared" si="10"/>
        <v>9.0864135578483191E-2</v>
      </c>
      <c r="V39" s="10">
        <f t="shared" si="11"/>
        <v>16699405</v>
      </c>
      <c r="W39" s="11">
        <f t="shared" si="0"/>
        <v>7.7598634889706978E-3</v>
      </c>
    </row>
    <row r="40" spans="1:23" x14ac:dyDescent="0.45">
      <c r="A40" s="9" t="s">
        <v>50</v>
      </c>
      <c r="B40" s="10">
        <v>1549032</v>
      </c>
      <c r="C40" s="11">
        <f t="shared" si="1"/>
        <v>5.1220521115876681E-2</v>
      </c>
      <c r="D40" s="10">
        <v>0</v>
      </c>
      <c r="E40" s="11">
        <f t="shared" si="2"/>
        <v>0</v>
      </c>
      <c r="F40" s="10">
        <v>1250000</v>
      </c>
      <c r="G40" s="11">
        <f t="shared" si="3"/>
        <v>4.1332684795953763E-2</v>
      </c>
      <c r="H40" s="10">
        <v>560398</v>
      </c>
      <c r="I40" s="11">
        <f t="shared" si="4"/>
        <v>1.8530203115426316E-2</v>
      </c>
      <c r="J40" s="10">
        <v>0</v>
      </c>
      <c r="K40" s="11">
        <f t="shared" si="5"/>
        <v>0</v>
      </c>
      <c r="L40" s="10">
        <v>16672644</v>
      </c>
      <c r="M40" s="11">
        <f t="shared" si="6"/>
        <v>0.55130011133371981</v>
      </c>
      <c r="N40" s="10">
        <v>0</v>
      </c>
      <c r="O40" s="11">
        <f t="shared" si="7"/>
        <v>0</v>
      </c>
      <c r="P40" s="10">
        <v>0</v>
      </c>
      <c r="Q40" s="11">
        <f t="shared" si="8"/>
        <v>0</v>
      </c>
      <c r="R40" s="10">
        <v>0</v>
      </c>
      <c r="S40" s="11">
        <f t="shared" si="9"/>
        <v>0</v>
      </c>
      <c r="T40" s="10">
        <f>10138636+71700</f>
        <v>10210336</v>
      </c>
      <c r="U40" s="11">
        <f t="shared" si="10"/>
        <v>0.33761647963902347</v>
      </c>
      <c r="V40" s="10">
        <f t="shared" si="11"/>
        <v>30242410</v>
      </c>
      <c r="W40" s="11">
        <f t="shared" si="0"/>
        <v>1.4053014055140426E-2</v>
      </c>
    </row>
    <row r="41" spans="1:23" x14ac:dyDescent="0.45">
      <c r="A41" s="9" t="s">
        <v>51</v>
      </c>
      <c r="B41" s="10">
        <v>5425000</v>
      </c>
      <c r="C41" s="11">
        <f t="shared" si="1"/>
        <v>7.5024672399409062E-2</v>
      </c>
      <c r="D41" s="10">
        <v>1183676</v>
      </c>
      <c r="E41" s="11">
        <f t="shared" si="2"/>
        <v>1.6369567581021736E-2</v>
      </c>
      <c r="F41" s="10">
        <v>46705000</v>
      </c>
      <c r="G41" s="11">
        <f t="shared" si="3"/>
        <v>0.64590365426993557</v>
      </c>
      <c r="H41" s="10">
        <v>1048816</v>
      </c>
      <c r="I41" s="11">
        <f t="shared" si="4"/>
        <v>1.4504530287052279E-2</v>
      </c>
      <c r="J41" s="10">
        <v>1718683</v>
      </c>
      <c r="K41" s="11">
        <f t="shared" si="5"/>
        <v>2.3768410881738908E-2</v>
      </c>
      <c r="L41" s="10">
        <v>0</v>
      </c>
      <c r="M41" s="11">
        <f t="shared" si="6"/>
        <v>0</v>
      </c>
      <c r="N41" s="10">
        <v>0</v>
      </c>
      <c r="O41" s="11">
        <f t="shared" si="7"/>
        <v>0</v>
      </c>
      <c r="P41" s="10">
        <v>8490506</v>
      </c>
      <c r="Q41" s="11">
        <f t="shared" si="8"/>
        <v>0.11741888131893402</v>
      </c>
      <c r="R41" s="10">
        <v>0</v>
      </c>
      <c r="S41" s="11">
        <f t="shared" si="9"/>
        <v>0</v>
      </c>
      <c r="T41" s="10">
        <v>7737865</v>
      </c>
      <c r="U41" s="11">
        <f t="shared" si="10"/>
        <v>0.10701028326190846</v>
      </c>
      <c r="V41" s="10">
        <f t="shared" si="11"/>
        <v>72309546</v>
      </c>
      <c r="W41" s="11">
        <f t="shared" si="0"/>
        <v>3.3600730439763998E-2</v>
      </c>
    </row>
    <row r="42" spans="1:23" ht="14.65" thickBot="1" x14ac:dyDescent="0.5">
      <c r="A42" s="9" t="s">
        <v>52</v>
      </c>
      <c r="B42" s="10">
        <v>0</v>
      </c>
      <c r="C42" s="11">
        <f t="shared" si="1"/>
        <v>0</v>
      </c>
      <c r="D42" s="10">
        <v>0</v>
      </c>
      <c r="E42" s="11">
        <f t="shared" si="2"/>
        <v>0</v>
      </c>
      <c r="F42" s="10">
        <v>0</v>
      </c>
      <c r="G42" s="11">
        <f t="shared" si="3"/>
        <v>0</v>
      </c>
      <c r="H42" s="10">
        <v>0</v>
      </c>
      <c r="I42" s="11">
        <f t="shared" si="4"/>
        <v>0</v>
      </c>
      <c r="J42" s="10">
        <v>0</v>
      </c>
      <c r="K42" s="11">
        <f t="shared" si="5"/>
        <v>0</v>
      </c>
      <c r="L42" s="10">
        <v>0</v>
      </c>
      <c r="M42" s="11">
        <f t="shared" si="6"/>
        <v>0</v>
      </c>
      <c r="N42" s="10">
        <v>0</v>
      </c>
      <c r="O42" s="11">
        <f t="shared" si="7"/>
        <v>0</v>
      </c>
      <c r="P42" s="10">
        <v>0</v>
      </c>
      <c r="Q42" s="11">
        <f t="shared" si="8"/>
        <v>0</v>
      </c>
      <c r="R42" s="10">
        <v>0</v>
      </c>
      <c r="S42" s="11">
        <f t="shared" si="9"/>
        <v>0</v>
      </c>
      <c r="T42" s="10">
        <v>6724394</v>
      </c>
      <c r="U42" s="11">
        <f t="shared" si="10"/>
        <v>1</v>
      </c>
      <c r="V42" s="10">
        <f t="shared" si="11"/>
        <v>6724394</v>
      </c>
      <c r="W42" s="11">
        <f t="shared" si="0"/>
        <v>3.1246849505149211E-3</v>
      </c>
    </row>
    <row r="43" spans="1:23" ht="14.65" thickBot="1" x14ac:dyDescent="0.5">
      <c r="A43" s="15" t="s">
        <v>54</v>
      </c>
      <c r="B43" s="7">
        <v>1400000</v>
      </c>
      <c r="C43" s="8">
        <f t="shared" si="1"/>
        <v>1</v>
      </c>
      <c r="D43" s="7">
        <v>0</v>
      </c>
      <c r="E43" s="8">
        <f t="shared" si="2"/>
        <v>0</v>
      </c>
      <c r="F43" s="16">
        <v>0</v>
      </c>
      <c r="G43" s="17">
        <f t="shared" si="3"/>
        <v>0</v>
      </c>
      <c r="H43" s="7">
        <v>0</v>
      </c>
      <c r="I43" s="8">
        <f t="shared" si="4"/>
        <v>0</v>
      </c>
      <c r="J43" s="16">
        <v>0</v>
      </c>
      <c r="K43" s="17">
        <f t="shared" si="5"/>
        <v>0</v>
      </c>
      <c r="L43" s="7">
        <v>0</v>
      </c>
      <c r="M43" s="8">
        <f t="shared" si="6"/>
        <v>0</v>
      </c>
      <c r="N43" s="16">
        <v>0</v>
      </c>
      <c r="O43" s="18">
        <f t="shared" si="7"/>
        <v>0</v>
      </c>
      <c r="P43" s="7">
        <v>0</v>
      </c>
      <c r="Q43" s="8">
        <f t="shared" si="8"/>
        <v>0</v>
      </c>
      <c r="R43" s="7">
        <v>0</v>
      </c>
      <c r="S43" s="8">
        <f t="shared" si="9"/>
        <v>0</v>
      </c>
      <c r="T43" s="16">
        <v>0</v>
      </c>
      <c r="U43" s="17">
        <f t="shared" si="10"/>
        <v>0</v>
      </c>
      <c r="V43" s="7">
        <f t="shared" si="11"/>
        <v>1400000</v>
      </c>
      <c r="W43" s="8">
        <f t="shared" si="0"/>
        <v>6.505506564191345E-4</v>
      </c>
    </row>
    <row r="44" spans="1:23" ht="14.65" thickBot="1" x14ac:dyDescent="0.5">
      <c r="A44" s="19" t="s">
        <v>11</v>
      </c>
      <c r="B44" s="20">
        <f>SUM(B3:B43)</f>
        <v>539299916</v>
      </c>
      <c r="C44" s="21">
        <f>B44/$V$44</f>
        <v>0.25060136740041722</v>
      </c>
      <c r="D44" s="20">
        <f>SUM(D3:D43)</f>
        <v>38222357</v>
      </c>
      <c r="E44" s="21">
        <f>D44/$V$44</f>
        <v>1.7761128168740356E-2</v>
      </c>
      <c r="F44" s="20">
        <f>SUM(F3:F43)</f>
        <v>435145131</v>
      </c>
      <c r="G44" s="21">
        <f>F44/$V$44</f>
        <v>0.20220282186402877</v>
      </c>
      <c r="H44" s="20">
        <f>SUM(H3:H43)</f>
        <v>120159296</v>
      </c>
      <c r="I44" s="21">
        <f>H44/$V$44</f>
        <v>5.5835506348329345E-2</v>
      </c>
      <c r="J44" s="20">
        <f>SUM(J3:J43)</f>
        <v>2569899</v>
      </c>
      <c r="K44" s="21">
        <f>J44/$V$44</f>
        <v>1.194178200986341E-3</v>
      </c>
      <c r="L44" s="20">
        <f>SUM(L3:L43)</f>
        <v>29465548</v>
      </c>
      <c r="M44" s="21">
        <f>L44/$V$44</f>
        <v>1.3692022566535369E-2</v>
      </c>
      <c r="N44" s="20">
        <f>SUM(N3:N43)</f>
        <v>281534093</v>
      </c>
      <c r="O44" s="21">
        <f>N44/$V$44</f>
        <v>0.13082299214679691</v>
      </c>
      <c r="P44" s="20">
        <f>SUM(P3:P43)</f>
        <v>190497393</v>
      </c>
      <c r="Q44" s="21">
        <f>P44/$V$44</f>
        <v>8.8520145758774163E-2</v>
      </c>
      <c r="R44" s="20">
        <f>SUM(R3:R43)</f>
        <v>5381319</v>
      </c>
      <c r="S44" s="21">
        <f>R44/$V$44</f>
        <v>2.5005861484648289E-3</v>
      </c>
      <c r="T44" s="20">
        <f>SUM(T3:T43)</f>
        <v>509748086</v>
      </c>
      <c r="U44" s="21">
        <f>T44/$V$44</f>
        <v>0.23686925139692672</v>
      </c>
      <c r="V44" s="20">
        <f t="shared" si="11"/>
        <v>2152023038</v>
      </c>
      <c r="W44" s="22">
        <f t="shared" si="0"/>
        <v>1</v>
      </c>
    </row>
    <row r="45" spans="1:23" x14ac:dyDescent="0.45">
      <c r="P45" s="23"/>
      <c r="R45" s="23"/>
      <c r="T45" s="23"/>
    </row>
  </sheetData>
  <mergeCells count="11">
    <mergeCell ref="L1:M1"/>
    <mergeCell ref="B1:C1"/>
    <mergeCell ref="D1:E1"/>
    <mergeCell ref="F1:G1"/>
    <mergeCell ref="H1:I1"/>
    <mergeCell ref="J1:K1"/>
    <mergeCell ref="N1:O1"/>
    <mergeCell ref="P1:Q1"/>
    <mergeCell ref="R1:S1"/>
    <mergeCell ref="T1:U1"/>
    <mergeCell ref="V1:W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88BB1-4899-442D-AC81-D8B49D8FA594}">
  <dimension ref="A2:B12"/>
  <sheetViews>
    <sheetView workbookViewId="0">
      <selection activeCell="B2" sqref="B2"/>
    </sheetView>
  </sheetViews>
  <sheetFormatPr defaultRowHeight="14.25" x14ac:dyDescent="0.45"/>
  <cols>
    <col min="1" max="1" width="11.19921875" bestFit="1" customWidth="1"/>
  </cols>
  <sheetData>
    <row r="2" spans="1:2" x14ac:dyDescent="0.45">
      <c r="A2" t="s">
        <v>55</v>
      </c>
      <c r="B2" t="s">
        <v>66</v>
      </c>
    </row>
    <row r="3" spans="1:2" x14ac:dyDescent="0.45">
      <c r="B3" t="s">
        <v>56</v>
      </c>
    </row>
    <row r="5" spans="1:2" x14ac:dyDescent="0.45">
      <c r="A5" t="s">
        <v>57</v>
      </c>
      <c r="B5" t="s">
        <v>58</v>
      </c>
    </row>
    <row r="6" spans="1:2" x14ac:dyDescent="0.45">
      <c r="B6" t="s">
        <v>59</v>
      </c>
    </row>
    <row r="7" spans="1:2" x14ac:dyDescent="0.45">
      <c r="B7" t="s">
        <v>60</v>
      </c>
    </row>
    <row r="8" spans="1:2" x14ac:dyDescent="0.45">
      <c r="B8" t="s">
        <v>61</v>
      </c>
    </row>
    <row r="9" spans="1:2" x14ac:dyDescent="0.45">
      <c r="B9" t="s">
        <v>62</v>
      </c>
    </row>
    <row r="10" spans="1:2" x14ac:dyDescent="0.45">
      <c r="B10" t="s">
        <v>63</v>
      </c>
    </row>
    <row r="11" spans="1:2" x14ac:dyDescent="0.45">
      <c r="B11" t="s">
        <v>64</v>
      </c>
    </row>
    <row r="12" spans="1:2" x14ac:dyDescent="0.45">
      <c r="B1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25</vt:lpstr>
      <vt:lpstr>Source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25 FY 20 Flexible Fund Obligations by Purpose and by State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USDOT</dc:creator>
  <cp:lastModifiedBy>Chun, Piljin (FTA)</cp:lastModifiedBy>
  <dcterms:created xsi:type="dcterms:W3CDTF">2022-02-17T21:04:50Z</dcterms:created>
  <dcterms:modified xsi:type="dcterms:W3CDTF">2024-01-05T17:24:51Z</dcterms:modified>
</cp:coreProperties>
</file>