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ftanas.ad.dot.gov\share\OpenArea\Shared Files\Apportionments\FY 2024 Full Year Formula Apportionments\FY 2024 Full Year Tables for TCA posting\"/>
    </mc:Choice>
  </mc:AlternateContent>
  <xr:revisionPtr revIDLastSave="0" documentId="13_ncr:1_{C3C92FBA-5EED-4706-B2CB-367156FB604A}" xr6:coauthVersionLast="47" xr6:coauthVersionMax="47" xr10:uidLastSave="{00000000-0000-0000-0000-000000000000}"/>
  <bookViews>
    <workbookView xWindow="28680" yWindow="-120" windowWidth="29040" windowHeight="15840" xr2:uid="{FEBE5FFB-92A9-4570-896B-A3AAACF2BFF4}"/>
  </bookViews>
  <sheets>
    <sheet name="FY 2024 5307 &amp; 5340 Table 3" sheetId="3" r:id="rId1"/>
    <sheet name="FY 2024 5307 &amp; 5340 Breakout" sheetId="4" r:id="rId2"/>
  </sheets>
  <definedNames>
    <definedName name="_xlnm._FilterDatabase" localSheetId="1" hidden="1">'FY 2024 5307 &amp; 5340 Breakout'!$A$18:$I$80</definedName>
    <definedName name="_xlnm._FilterDatabase" localSheetId="0" hidden="1">'FY 2024 5307 &amp; 5340 Table 3'!$A$21:$E$94</definedName>
    <definedName name="_NST01">#N/A</definedName>
    <definedName name="_Order1" hidden="1">0</definedName>
    <definedName name="_xlnm.Database" localSheetId="1">#REF!</definedName>
    <definedName name="_xlnm.Database" localSheetId="0">#REF!</definedName>
    <definedName name="_xlnm.Database">#REF!</definedName>
    <definedName name="FINAL">#N/A</definedName>
    <definedName name="HTML_CodePage" hidden="1">1252</definedName>
    <definedName name="HTML_Control" localSheetId="1" hidden="1">{"'Final'!$A$1:$K$1"}</definedName>
    <definedName name="HTML_Control" localSheetId="0" hidden="1">{"'Final'!$A$1:$K$1"}</definedName>
    <definedName name="HTML_Control" hidden="1">{"'Final'!$A$1:$K$1"}</definedName>
    <definedName name="HTML_Description" hidden="1">""</definedName>
    <definedName name="HTML_Email" hidden="1">""</definedName>
    <definedName name="HTML_Header" hidden="1">"Final"</definedName>
    <definedName name="HTML_LastUpdate" hidden="1">"8/21/00"</definedName>
    <definedName name="HTML_LineAfter" hidden="1">FALSE</definedName>
    <definedName name="HTML_LineBefore" hidden="1">FALSE</definedName>
    <definedName name="HTML_Name" hidden="1">"nosekg"</definedName>
    <definedName name="HTML_OBDlg2" hidden="1">TRUE</definedName>
    <definedName name="HTML_OBDlg4" hidden="1">TRUE</definedName>
    <definedName name="HTML_OS" hidden="1">0</definedName>
    <definedName name="HTML_PathFile" hidden="1">"A:\table12 Html.htm"</definedName>
    <definedName name="HTML_Title" hidden="1">"Table 12"</definedName>
    <definedName name="LOCAL_MYSQL_DATE_FORMAT"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0">'FY 2024 5307 &amp; 5340 Table 3'!$A$1:$C$700</definedName>
    <definedName name="_xlnm.Print_Titles" localSheetId="0">'FY 2024 5307 &amp; 5340 Table 3'!$1:$9</definedName>
    <definedName name="TABLE1">#N/A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5" i="4" l="1"/>
  <c r="G26" i="4"/>
  <c r="G27" i="4"/>
  <c r="G32" i="4"/>
  <c r="G33" i="4"/>
  <c r="G34" i="4"/>
  <c r="G35" i="4"/>
  <c r="G41" i="4"/>
  <c r="G42" i="4"/>
  <c r="G43" i="4"/>
  <c r="G49" i="4"/>
  <c r="G50" i="4"/>
  <c r="G51" i="4"/>
  <c r="G57" i="4"/>
  <c r="G58" i="4"/>
  <c r="G59" i="4"/>
  <c r="G65" i="4"/>
  <c r="G66" i="4"/>
  <c r="G67" i="4"/>
  <c r="G72" i="4"/>
  <c r="G73" i="4"/>
  <c r="G74" i="4"/>
  <c r="G75" i="4"/>
  <c r="G707" i="4"/>
  <c r="G701" i="4"/>
  <c r="G700" i="4"/>
  <c r="G694" i="4"/>
  <c r="G680" i="4"/>
  <c r="G673" i="4"/>
  <c r="G672" i="4"/>
  <c r="G671" i="4"/>
  <c r="G668" i="4"/>
  <c r="G667" i="4"/>
  <c r="G662" i="4"/>
  <c r="G659" i="4"/>
  <c r="G637" i="4"/>
  <c r="G605" i="4"/>
  <c r="G604" i="4"/>
  <c r="G600" i="4"/>
  <c r="G599" i="4"/>
  <c r="G594" i="4"/>
  <c r="G591" i="4"/>
  <c r="G590" i="4"/>
  <c r="G587" i="4"/>
  <c r="G586" i="4"/>
  <c r="G582" i="4"/>
  <c r="G579" i="4"/>
  <c r="G578" i="4"/>
  <c r="G573" i="4"/>
  <c r="G572" i="4"/>
  <c r="G571" i="4"/>
  <c r="G565" i="4"/>
  <c r="G560" i="4"/>
  <c r="G547" i="4"/>
  <c r="G536" i="4"/>
  <c r="G500" i="4"/>
  <c r="G499" i="4"/>
  <c r="G483" i="4"/>
  <c r="G460" i="4"/>
  <c r="G459" i="4"/>
  <c r="G454" i="4"/>
  <c r="G451" i="4"/>
  <c r="G446" i="4"/>
  <c r="G420" i="4"/>
  <c r="G400" i="4"/>
  <c r="G392" i="4"/>
  <c r="G391" i="4"/>
  <c r="G385" i="4"/>
  <c r="G378" i="4"/>
  <c r="G372" i="4"/>
  <c r="G365" i="4"/>
  <c r="G358" i="4"/>
  <c r="G354" i="4"/>
  <c r="G336" i="4"/>
  <c r="G329" i="4"/>
  <c r="G314" i="4"/>
  <c r="G306" i="4"/>
  <c r="G303" i="4"/>
  <c r="G300" i="4"/>
  <c r="G298" i="4"/>
  <c r="G286" i="4"/>
  <c r="G283" i="4"/>
  <c r="G269" i="4"/>
  <c r="G261" i="4"/>
  <c r="G250" i="4"/>
  <c r="G242" i="4"/>
  <c r="G239" i="4"/>
  <c r="G235" i="4"/>
  <c r="G228" i="4"/>
  <c r="G227" i="4"/>
  <c r="G226" i="4"/>
  <c r="G220" i="4"/>
  <c r="G219" i="4"/>
  <c r="G212" i="4"/>
  <c r="G211" i="4"/>
  <c r="G210" i="4"/>
  <c r="G204" i="4"/>
  <c r="G203" i="4"/>
  <c r="G196" i="4"/>
  <c r="G195" i="4"/>
  <c r="G194" i="4"/>
  <c r="G188" i="4"/>
  <c r="G187" i="4"/>
  <c r="G180" i="4"/>
  <c r="G179" i="4"/>
  <c r="G178" i="4"/>
  <c r="G172" i="4"/>
  <c r="G171" i="4"/>
  <c r="G164" i="4"/>
  <c r="G163" i="4"/>
  <c r="G162" i="4"/>
  <c r="G156" i="4"/>
  <c r="G155" i="4"/>
  <c r="G148" i="4"/>
  <c r="G147" i="4"/>
  <c r="G146" i="4"/>
  <c r="G140" i="4"/>
  <c r="G139" i="4"/>
  <c r="G132" i="4"/>
  <c r="G131" i="4"/>
  <c r="G130" i="4"/>
  <c r="G124" i="4"/>
  <c r="G123" i="4"/>
  <c r="G116" i="4"/>
  <c r="G115" i="4"/>
  <c r="G114" i="4"/>
  <c r="G108" i="4"/>
  <c r="G107" i="4"/>
  <c r="G100" i="4"/>
  <c r="G99" i="4"/>
  <c r="G98" i="4"/>
  <c r="G92" i="4"/>
  <c r="G91" i="4"/>
  <c r="G84" i="4"/>
  <c r="G83" i="4"/>
  <c r="C17" i="3"/>
  <c r="G64" i="4" l="1"/>
  <c r="G24" i="4"/>
  <c r="G56" i="4"/>
  <c r="G48" i="4"/>
  <c r="G40" i="4"/>
  <c r="G19" i="4"/>
  <c r="G78" i="4"/>
  <c r="G77" i="4"/>
  <c r="G63" i="4"/>
  <c r="G62" i="4"/>
  <c r="G61" i="4"/>
  <c r="G60" i="4"/>
  <c r="G55" i="4"/>
  <c r="G53" i="4"/>
  <c r="G38" i="4"/>
  <c r="G37" i="4"/>
  <c r="G30" i="4"/>
  <c r="G29" i="4"/>
  <c r="G28" i="4"/>
  <c r="G22" i="4"/>
  <c r="G21" i="4"/>
  <c r="G20" i="4"/>
  <c r="G71" i="4"/>
  <c r="G70" i="4"/>
  <c r="G69" i="4"/>
  <c r="G68" i="4"/>
  <c r="G54" i="4"/>
  <c r="G47" i="4"/>
  <c r="G46" i="4"/>
  <c r="G45" i="4"/>
  <c r="G44" i="4"/>
  <c r="G142" i="4"/>
  <c r="G158" i="4"/>
  <c r="G174" i="4"/>
  <c r="G206" i="4"/>
  <c r="G299" i="4"/>
  <c r="G241" i="4"/>
  <c r="G260" i="4"/>
  <c r="G168" i="4"/>
  <c r="G200" i="4"/>
  <c r="G232" i="4"/>
  <c r="F254" i="4"/>
  <c r="F12" i="4" s="1"/>
  <c r="G90" i="4"/>
  <c r="G106" i="4"/>
  <c r="G122" i="4"/>
  <c r="G138" i="4"/>
  <c r="G145" i="4"/>
  <c r="G154" i="4"/>
  <c r="G170" i="4"/>
  <c r="G177" i="4"/>
  <c r="G186" i="4"/>
  <c r="G193" i="4"/>
  <c r="G202" i="4"/>
  <c r="G209" i="4"/>
  <c r="G225" i="4"/>
  <c r="G263" i="4"/>
  <c r="G267" i="4"/>
  <c r="G268" i="4"/>
  <c r="E254" i="4"/>
  <c r="E12" i="4" s="1"/>
  <c r="G97" i="4"/>
  <c r="G152" i="4"/>
  <c r="G161" i="4"/>
  <c r="G184" i="4"/>
  <c r="G103" i="4"/>
  <c r="G119" i="4"/>
  <c r="G215" i="4"/>
  <c r="G218" i="4"/>
  <c r="G234" i="4"/>
  <c r="G272" i="4"/>
  <c r="G274" i="4"/>
  <c r="G79" i="4"/>
  <c r="G129" i="4"/>
  <c r="G135" i="4"/>
  <c r="G93" i="4"/>
  <c r="G113" i="4"/>
  <c r="G157" i="4"/>
  <c r="D254" i="4"/>
  <c r="D12" i="4" s="1"/>
  <c r="G86" i="4"/>
  <c r="G96" i="4"/>
  <c r="G102" i="4"/>
  <c r="G112" i="4"/>
  <c r="G118" i="4"/>
  <c r="G128" i="4"/>
  <c r="G144" i="4"/>
  <c r="G150" i="4"/>
  <c r="G160" i="4"/>
  <c r="G166" i="4"/>
  <c r="G182" i="4"/>
  <c r="G192" i="4"/>
  <c r="G208" i="4"/>
  <c r="G214" i="4"/>
  <c r="G247" i="4"/>
  <c r="G249" i="4"/>
  <c r="G89" i="4"/>
  <c r="G105" i="4"/>
  <c r="G121" i="4"/>
  <c r="G137" i="4"/>
  <c r="G153" i="4"/>
  <c r="G169" i="4"/>
  <c r="G185" i="4"/>
  <c r="G191" i="4"/>
  <c r="G201" i="4"/>
  <c r="G207" i="4"/>
  <c r="G217" i="4"/>
  <c r="G223" i="4"/>
  <c r="G233" i="4"/>
  <c r="G238" i="4"/>
  <c r="G240" i="4"/>
  <c r="G243" i="4"/>
  <c r="G290" i="4"/>
  <c r="G315" i="4"/>
  <c r="G322" i="4"/>
  <c r="G345" i="4"/>
  <c r="G349" i="4"/>
  <c r="G432" i="4"/>
  <c r="G276" i="4"/>
  <c r="G296" i="4"/>
  <c r="G312" i="4"/>
  <c r="G316" i="4"/>
  <c r="G252" i="4"/>
  <c r="G471" i="4"/>
  <c r="G262" i="4"/>
  <c r="G326" i="4"/>
  <c r="G291" i="4"/>
  <c r="G319" i="4"/>
  <c r="G350" i="4"/>
  <c r="G236" i="4"/>
  <c r="G244" i="4"/>
  <c r="G251" i="4"/>
  <c r="G277" i="4"/>
  <c r="G295" i="4"/>
  <c r="G297" i="4"/>
  <c r="G302" i="4"/>
  <c r="G311" i="4"/>
  <c r="G317" i="4"/>
  <c r="G368" i="4"/>
  <c r="G304" i="4"/>
  <c r="G347" i="4"/>
  <c r="G362" i="4"/>
  <c r="G390" i="4"/>
  <c r="G435" i="4"/>
  <c r="G341" i="4"/>
  <c r="G408" i="4"/>
  <c r="G430" i="4"/>
  <c r="G439" i="4"/>
  <c r="G356" i="4"/>
  <c r="G383" i="4"/>
  <c r="G403" i="4"/>
  <c r="G467" i="4"/>
  <c r="G327" i="4"/>
  <c r="G348" i="4"/>
  <c r="G397" i="4"/>
  <c r="G265" i="4"/>
  <c r="G279" i="4"/>
  <c r="G293" i="4"/>
  <c r="G307" i="4"/>
  <c r="G310" i="4"/>
  <c r="G323" i="4"/>
  <c r="G330" i="4"/>
  <c r="G353" i="4"/>
  <c r="G371" i="4"/>
  <c r="G393" i="4"/>
  <c r="G399" i="4"/>
  <c r="G404" i="4"/>
  <c r="G424" i="4"/>
  <c r="G357" i="4"/>
  <c r="G363" i="4"/>
  <c r="G407" i="4"/>
  <c r="G409" i="4"/>
  <c r="G417" i="4"/>
  <c r="G352" i="4"/>
  <c r="G369" i="4"/>
  <c r="G405" i="4"/>
  <c r="G425" i="4"/>
  <c r="G445" i="4"/>
  <c r="G480" i="4"/>
  <c r="G506" i="4"/>
  <c r="G441" i="4"/>
  <c r="G447" i="4"/>
  <c r="G476" i="4"/>
  <c r="G548" i="4"/>
  <c r="G495" i="4"/>
  <c r="G502" i="4"/>
  <c r="G475" i="4"/>
  <c r="G473" i="4"/>
  <c r="G482" i="4"/>
  <c r="G468" i="4"/>
  <c r="G416" i="4"/>
  <c r="G438" i="4"/>
  <c r="G453" i="4"/>
  <c r="G492" i="4"/>
  <c r="G396" i="4"/>
  <c r="G410" i="4"/>
  <c r="G452" i="4"/>
  <c r="G458" i="4"/>
  <c r="G463" i="4"/>
  <c r="G465" i="4"/>
  <c r="G466" i="4"/>
  <c r="G488" i="4"/>
  <c r="G511" i="4"/>
  <c r="G519" i="4"/>
  <c r="G518" i="4"/>
  <c r="G533" i="4"/>
  <c r="G550" i="4"/>
  <c r="G561" i="4"/>
  <c r="G503" i="4"/>
  <c r="G516" i="4"/>
  <c r="G546" i="4"/>
  <c r="G569" i="4"/>
  <c r="G535" i="4"/>
  <c r="G555" i="4"/>
  <c r="G563" i="4"/>
  <c r="G626" i="4"/>
  <c r="G531" i="4"/>
  <c r="G537" i="4"/>
  <c r="G543" i="4"/>
  <c r="G618" i="4"/>
  <c r="G501" i="4"/>
  <c r="G529" i="4"/>
  <c r="G530" i="4"/>
  <c r="G539" i="4"/>
  <c r="G545" i="4"/>
  <c r="G549" i="4"/>
  <c r="G564" i="4"/>
  <c r="G640" i="4"/>
  <c r="G652" i="4"/>
  <c r="G693" i="4"/>
  <c r="G593" i="4"/>
  <c r="G606" i="4"/>
  <c r="G567" i="4"/>
  <c r="G628" i="4"/>
  <c r="G661" i="4"/>
  <c r="G577" i="4"/>
  <c r="G595" i="4"/>
  <c r="G601" i="4"/>
  <c r="G534" i="4"/>
  <c r="G538" i="4"/>
  <c r="G566" i="4"/>
  <c r="G589" i="4"/>
  <c r="G666" i="4"/>
  <c r="G588" i="4"/>
  <c r="G630" i="4"/>
  <c r="G613" i="4"/>
  <c r="G634" i="4"/>
  <c r="G643" i="4"/>
  <c r="G658" i="4"/>
  <c r="G610" i="4"/>
  <c r="G615" i="4"/>
  <c r="G636" i="4"/>
  <c r="G647" i="4"/>
  <c r="G649" i="4"/>
  <c r="G651" i="4"/>
  <c r="G665" i="4"/>
  <c r="G625" i="4"/>
  <c r="G645" i="4"/>
  <c r="G612" i="4"/>
  <c r="G614" i="4"/>
  <c r="G642" i="4"/>
  <c r="G703" i="4"/>
  <c r="G706" i="4"/>
  <c r="G674" i="4"/>
  <c r="G685" i="4"/>
  <c r="G704" i="4"/>
  <c r="G691" i="4"/>
  <c r="G681" i="4"/>
  <c r="G690" i="4"/>
  <c r="G699" i="4"/>
  <c r="G705" i="4"/>
  <c r="G702" i="4"/>
  <c r="G76" i="4" l="1"/>
  <c r="G23" i="4"/>
  <c r="G36" i="4"/>
  <c r="G52" i="4"/>
  <c r="G31" i="4"/>
  <c r="G39" i="4"/>
  <c r="G120" i="4"/>
  <c r="G94" i="4"/>
  <c r="G149" i="4"/>
  <c r="G381" i="4"/>
  <c r="G248" i="4"/>
  <c r="E80" i="4"/>
  <c r="E10" i="4" s="1"/>
  <c r="G151" i="4"/>
  <c r="G109" i="4"/>
  <c r="G231" i="4"/>
  <c r="G189" i="4"/>
  <c r="G197" i="4"/>
  <c r="G95" i="4"/>
  <c r="G382" i="4"/>
  <c r="G101" i="4"/>
  <c r="F80" i="4"/>
  <c r="F10" i="4" s="1"/>
  <c r="G429" i="4"/>
  <c r="G522" i="4"/>
  <c r="G675" i="4"/>
  <c r="G598" i="4"/>
  <c r="G532" i="4"/>
  <c r="G650" i="4"/>
  <c r="G581" i="4"/>
  <c r="G635" i="4"/>
  <c r="G444" i="4"/>
  <c r="G491" i="4"/>
  <c r="G418" i="4"/>
  <c r="G457" i="4"/>
  <c r="G431" i="4"/>
  <c r="G273" i="4"/>
  <c r="G360" i="4"/>
  <c r="G361" i="4"/>
  <c r="G481" i="4"/>
  <c r="G331" i="4"/>
  <c r="G328" i="4"/>
  <c r="G313" i="4"/>
  <c r="G275" i="4"/>
  <c r="G321" i="4"/>
  <c r="G308" i="4"/>
  <c r="G278" i="4"/>
  <c r="G245" i="4"/>
  <c r="G230" i="4"/>
  <c r="C254" i="4"/>
  <c r="C12" i="4" s="1"/>
  <c r="G12" i="4" s="1"/>
  <c r="G183" i="4"/>
  <c r="G88" i="4"/>
  <c r="G213" i="4"/>
  <c r="C80" i="4"/>
  <c r="C10" i="4" s="1"/>
  <c r="G428" i="4"/>
  <c r="G443" i="4"/>
  <c r="G337" i="4"/>
  <c r="G682" i="4"/>
  <c r="G692" i="4"/>
  <c r="G627" i="4"/>
  <c r="G679" i="4"/>
  <c r="G641" i="4"/>
  <c r="G624" i="4"/>
  <c r="G562" i="4"/>
  <c r="G580" i="4"/>
  <c r="G554" i="4"/>
  <c r="G524" i="4"/>
  <c r="G525" i="4"/>
  <c r="G507" i="4"/>
  <c r="G440" i="4"/>
  <c r="G464" i="4"/>
  <c r="G419" i="4"/>
  <c r="G469" i="4"/>
  <c r="G423" i="4"/>
  <c r="G395" i="4"/>
  <c r="G364" i="4"/>
  <c r="G406" i="4"/>
  <c r="G285" i="4"/>
  <c r="G325" i="4"/>
  <c r="G320" i="4"/>
  <c r="G175" i="4"/>
  <c r="G294" i="4"/>
  <c r="G141" i="4"/>
  <c r="G271" i="4"/>
  <c r="G136" i="4"/>
  <c r="G110" i="4"/>
  <c r="G133" i="4"/>
  <c r="G85" i="4"/>
  <c r="G339" i="4"/>
  <c r="G340" i="4"/>
  <c r="E713" i="4"/>
  <c r="E14" i="4" s="1"/>
  <c r="G617" i="4"/>
  <c r="G678" i="4"/>
  <c r="G629" i="4"/>
  <c r="G697" i="4"/>
  <c r="G670" i="4"/>
  <c r="G638" i="4"/>
  <c r="G576" i="4"/>
  <c r="G552" i="4"/>
  <c r="G553" i="4"/>
  <c r="G514" i="4"/>
  <c r="G470" i="4"/>
  <c r="G523" i="4"/>
  <c r="G479" i="4"/>
  <c r="G394" i="4"/>
  <c r="G450" i="4"/>
  <c r="G415" i="4"/>
  <c r="G494" i="4"/>
  <c r="G335" i="4"/>
  <c r="G305" i="4"/>
  <c r="G264" i="4"/>
  <c r="G411" i="4"/>
  <c r="G387" i="4"/>
  <c r="G289" i="4"/>
  <c r="G292" i="4"/>
  <c r="G224" i="4"/>
  <c r="G205" i="4"/>
  <c r="G437" i="4"/>
  <c r="G222" i="4"/>
  <c r="G181" i="4"/>
  <c r="G127" i="4"/>
  <c r="G318" i="4"/>
  <c r="G165" i="4"/>
  <c r="G258" i="4"/>
  <c r="G344" i="4"/>
  <c r="G710" i="4"/>
  <c r="G654" i="4"/>
  <c r="G655" i="4"/>
  <c r="G664" i="4"/>
  <c r="G623" i="4"/>
  <c r="G592" i="4"/>
  <c r="G570" i="4"/>
  <c r="G611" i="4"/>
  <c r="G689" i="4"/>
  <c r="G575" i="4"/>
  <c r="G542" i="4"/>
  <c r="G515" i="4"/>
  <c r="G559" i="4"/>
  <c r="G505" i="4"/>
  <c r="G493" i="4"/>
  <c r="G510" i="4"/>
  <c r="G509" i="4" s="1"/>
  <c r="G346" i="4"/>
  <c r="G355" i="4"/>
  <c r="G426" i="4"/>
  <c r="G332" i="4"/>
  <c r="G384" i="4"/>
  <c r="F713" i="4"/>
  <c r="F14" i="4" s="1"/>
  <c r="G377" i="4"/>
  <c r="G301" i="4"/>
  <c r="G284" i="4"/>
  <c r="G167" i="4"/>
  <c r="G87" i="4"/>
  <c r="G199" i="4"/>
  <c r="G173" i="4"/>
  <c r="G190" i="4"/>
  <c r="G104" i="4"/>
  <c r="G159" i="4"/>
  <c r="G527" i="4"/>
  <c r="G528" i="4"/>
  <c r="G486" i="4"/>
  <c r="G487" i="4"/>
  <c r="G367" i="4"/>
  <c r="G603" i="4"/>
  <c r="G669" i="4"/>
  <c r="G684" i="4"/>
  <c r="G711" i="4"/>
  <c r="G619" i="4"/>
  <c r="G620" i="4"/>
  <c r="G639" i="4"/>
  <c r="G683" i="4"/>
  <c r="G602" i="4"/>
  <c r="G544" i="4"/>
  <c r="G484" i="4"/>
  <c r="G498" i="4"/>
  <c r="G472" i="4"/>
  <c r="G374" i="4"/>
  <c r="G375" i="4"/>
  <c r="G366" i="4"/>
  <c r="G412" i="4"/>
  <c r="G351" i="4"/>
  <c r="G386" i="4"/>
  <c r="G398" i="4"/>
  <c r="G281" i="4"/>
  <c r="G282" i="4"/>
  <c r="G379" i="4"/>
  <c r="G309" i="4"/>
  <c r="G259" i="4"/>
  <c r="G198" i="4"/>
  <c r="G176" i="4"/>
  <c r="G134" i="4"/>
  <c r="G125" i="4"/>
  <c r="G221" i="4"/>
  <c r="G246" i="4"/>
  <c r="G237" i="4"/>
  <c r="G216" i="4"/>
  <c r="G126" i="4"/>
  <c r="G143" i="4"/>
  <c r="G687" i="4"/>
  <c r="G688" i="4"/>
  <c r="G709" i="4"/>
  <c r="G644" i="4"/>
  <c r="G698" i="4"/>
  <c r="G656" i="4"/>
  <c r="G648" i="4"/>
  <c r="G633" i="4"/>
  <c r="G632" i="4"/>
  <c r="G609" i="4"/>
  <c r="G608" i="4"/>
  <c r="G646" i="4"/>
  <c r="G585" i="4"/>
  <c r="G584" i="4"/>
  <c r="G558" i="4"/>
  <c r="G557" i="4"/>
  <c r="G496" i="4"/>
  <c r="G474" i="4"/>
  <c r="G434" i="4"/>
  <c r="G370" i="4"/>
  <c r="D713" i="4"/>
  <c r="D14" i="4" s="1"/>
  <c r="G436" i="4"/>
  <c r="G253" i="4"/>
  <c r="G117" i="4"/>
  <c r="G229" i="4"/>
  <c r="G111" i="4"/>
  <c r="D80" i="4"/>
  <c r="D10" i="4" s="1"/>
  <c r="G541" i="4" l="1"/>
  <c r="G288" i="4"/>
  <c r="G449" i="4"/>
  <c r="F16" i="4"/>
  <c r="G622" i="4"/>
  <c r="G343" i="4"/>
  <c r="G478" i="4"/>
  <c r="G414" i="4"/>
  <c r="G696" i="4"/>
  <c r="G597" i="4"/>
  <c r="G490" i="4"/>
  <c r="E16" i="4"/>
  <c r="G422" i="4"/>
  <c r="D16" i="4"/>
  <c r="C16" i="4"/>
  <c r="G10" i="4"/>
  <c r="G521" i="4"/>
  <c r="C713" i="4"/>
  <c r="C14" i="4" s="1"/>
  <c r="G14" i="4" s="1"/>
  <c r="G257" i="4"/>
  <c r="G677" i="4"/>
  <c r="G254" i="4"/>
  <c r="G80" i="4"/>
  <c r="G456" i="4"/>
  <c r="G462" i="4"/>
  <c r="G389" i="4"/>
  <c r="G334" i="4"/>
  <c r="G513" i="4"/>
  <c r="G402" i="4"/>
  <c r="C94" i="3"/>
  <c r="C11" i="3" s="1"/>
  <c r="C291" i="3"/>
  <c r="C13" i="3" s="1"/>
  <c r="G16" i="4" l="1"/>
  <c r="G713" i="4"/>
  <c r="C699" i="3"/>
  <c r="C15" i="3" s="1"/>
</calcChain>
</file>

<file path=xl/sharedStrings.xml><?xml version="1.0" encoding="utf-8"?>
<sst xmlns="http://schemas.openxmlformats.org/spreadsheetml/2006/main" count="2516" uniqueCount="634">
  <si>
    <t>FEDERAL TRANSIT ADMINISTRATION</t>
  </si>
  <si>
    <t>Table 3</t>
  </si>
  <si>
    <r>
      <t xml:space="preserve">Note: This table shows the amounts attributable to each State of a Multi-State Urbanized Area over 200,000 in population. These amounts are for </t>
    </r>
    <r>
      <rPr>
        <b/>
        <i/>
        <sz val="10"/>
        <rFont val="Arial"/>
        <family val="2"/>
      </rPr>
      <t xml:space="preserve">illustrative purposes only. </t>
    </r>
    <r>
      <rPr>
        <i/>
        <sz val="10"/>
        <rFont val="Arial"/>
        <family val="2"/>
      </rPr>
      <t>Designated recipients shall continue to sub-allocate funds allocated to an urbanized area based on a locally determined process, consistent with Section 5307 statutory requirements. Each State's share of a multi-state urbanized area was calculated on the basis of the percentage of population attributable to the States in the UZA, as determined by the 2020 Census.</t>
    </r>
  </si>
  <si>
    <t>URBANIZED AREA/STATE</t>
  </si>
  <si>
    <t>Grand Total</t>
  </si>
  <si>
    <t>1,000,000 or more in Population</t>
  </si>
  <si>
    <t>200,000 - 999,999 in Population</t>
  </si>
  <si>
    <t>50,000 - 199,999 in Population</t>
  </si>
  <si>
    <t>Total:</t>
  </si>
  <si>
    <t>Amounts Apportioned to Urbanized Areas 1,000,000 or more in Population:</t>
  </si>
  <si>
    <t>Atlanta, GA</t>
  </si>
  <si>
    <t>Georgia</t>
  </si>
  <si>
    <t>Austin, TX</t>
  </si>
  <si>
    <t>Texas</t>
  </si>
  <si>
    <t>Baltimore, MD</t>
  </si>
  <si>
    <t>Maryland</t>
  </si>
  <si>
    <t>Boston, MA-NH Total</t>
  </si>
  <si>
    <t>Boston, MA-NH</t>
  </si>
  <si>
    <t>Massachusetts</t>
  </si>
  <si>
    <t>New Hampshire</t>
  </si>
  <si>
    <t>Charlotte, NC-SC Total</t>
  </si>
  <si>
    <t>Charlotte, NC-SC</t>
  </si>
  <si>
    <t>North Carolina</t>
  </si>
  <si>
    <t>South Carolina</t>
  </si>
  <si>
    <t>Chicago, IL-IN Total</t>
  </si>
  <si>
    <t>Chicago, IL-IN</t>
  </si>
  <si>
    <t>Illinois</t>
  </si>
  <si>
    <t>Indiana</t>
  </si>
  <si>
    <t>Cincinnati, OH-KY Total</t>
  </si>
  <si>
    <t>Cincinnati, OH-KY</t>
  </si>
  <si>
    <t>Kentucky</t>
  </si>
  <si>
    <t>Ohio</t>
  </si>
  <si>
    <t>Cleveland, OH</t>
  </si>
  <si>
    <t>Columbus, OH</t>
  </si>
  <si>
    <t>Dallas-Fort Worth-Arlington, TX</t>
  </si>
  <si>
    <t>Denver-Aurora, CO</t>
  </si>
  <si>
    <t>Colorado</t>
  </si>
  <si>
    <t>Detroit, MI</t>
  </si>
  <si>
    <t>Michigan</t>
  </si>
  <si>
    <t>Houston, TX</t>
  </si>
  <si>
    <t>Indianapolis, IN</t>
  </si>
  <si>
    <t>Jacksonville, FL</t>
  </si>
  <si>
    <t>Florida</t>
  </si>
  <si>
    <t>Kansas City, MO-KS Total</t>
  </si>
  <si>
    <t>Kansas City, MO-KS</t>
  </si>
  <si>
    <t>Kansas</t>
  </si>
  <si>
    <t>Missouri</t>
  </si>
  <si>
    <t>Las Vegas-Henderson-Paradise, NV</t>
  </si>
  <si>
    <t>Nevada</t>
  </si>
  <si>
    <t>Los Angeles-Long Beach-Anaheim, CA</t>
  </si>
  <si>
    <t>California</t>
  </si>
  <si>
    <t>Memphis, TN-MS-AR Total</t>
  </si>
  <si>
    <t>Memphis, TN-MS-AR</t>
  </si>
  <si>
    <t>Arkansas</t>
  </si>
  <si>
    <t>Mississippi</t>
  </si>
  <si>
    <t>Tennessee</t>
  </si>
  <si>
    <t>Miami-Fort Lauderdale, FL</t>
  </si>
  <si>
    <t>Milwaukee, WI</t>
  </si>
  <si>
    <t>Wisconsin</t>
  </si>
  <si>
    <t>Minneapolis-St. Paul, MN</t>
  </si>
  <si>
    <t>Minnesota</t>
  </si>
  <si>
    <t>Nashville-Davidson, TN</t>
  </si>
  <si>
    <t>New York-Jersey City-Newark, NY-NJ Total</t>
  </si>
  <si>
    <t>New York-Jersey City-Newark, NY-NJ</t>
  </si>
  <si>
    <t>New Jersey</t>
  </si>
  <si>
    <t>New York</t>
  </si>
  <si>
    <t>Orlando, FL</t>
  </si>
  <si>
    <t>Philadelphia, PA-NJ-DE-MD Total</t>
  </si>
  <si>
    <t>Philadelphia, PA-NJ-DE-MD</t>
  </si>
  <si>
    <t>Delaware</t>
  </si>
  <si>
    <t>Pennsylvania</t>
  </si>
  <si>
    <t>Phoenix-Mesa-Scottsdale, AZ</t>
  </si>
  <si>
    <t>Arizona</t>
  </si>
  <si>
    <t>Pittsburgh, PA</t>
  </si>
  <si>
    <t>Portland, OR-WA Total</t>
  </si>
  <si>
    <t>Portland, OR-WA</t>
  </si>
  <si>
    <t>Oregon</t>
  </si>
  <si>
    <t>Washington</t>
  </si>
  <si>
    <t>Providence, RI-MA Total</t>
  </si>
  <si>
    <t>Providence, RI-MA</t>
  </si>
  <si>
    <t>Rhode Island</t>
  </si>
  <si>
    <t>Raleigh, NC</t>
  </si>
  <si>
    <t>Richmond, VA</t>
  </si>
  <si>
    <t>Virginia</t>
  </si>
  <si>
    <t>Riverside-San Bernardino, CA</t>
  </si>
  <si>
    <t>Sacramento, CA</t>
  </si>
  <si>
    <t>Salt Lake City, UT</t>
  </si>
  <si>
    <t>Utah</t>
  </si>
  <si>
    <t>San Antonio, TX</t>
  </si>
  <si>
    <t>San Diego, CA</t>
  </si>
  <si>
    <t>San Francisco-Oakland, CA</t>
  </si>
  <si>
    <t>San Jose, CA</t>
  </si>
  <si>
    <t>San Juan, PR</t>
  </si>
  <si>
    <t>Puerto Rico</t>
  </si>
  <si>
    <t>Seattle-Tacoma, WA</t>
  </si>
  <si>
    <t>St. Louis, MO-IL Total</t>
  </si>
  <si>
    <t>St. Louis, MO-IL</t>
  </si>
  <si>
    <t>Tampa-St. Petersburg, FL</t>
  </si>
  <si>
    <t>Virginia Beach-Norfolk, VA</t>
  </si>
  <si>
    <t>Washington-Arlington, DC-VA-MD Total</t>
  </si>
  <si>
    <t>Washington-Arlington, DC-VA-MD</t>
  </si>
  <si>
    <t>District of Columbia</t>
  </si>
  <si>
    <t xml:space="preserve">Total </t>
  </si>
  <si>
    <t>Aguadilla-Isabela-San Sebastián, PR</t>
  </si>
  <si>
    <t>Akron, OH</t>
  </si>
  <si>
    <t>Albany-Schenectady, NY</t>
  </si>
  <si>
    <t>Albuquerque, NM</t>
  </si>
  <si>
    <t>New Mexico</t>
  </si>
  <si>
    <t>Allentown-Bethlehem, PA-NJ Total</t>
  </si>
  <si>
    <t>Allentown-Bethlehem, PA-NJ</t>
  </si>
  <si>
    <t>Amarillo, TX</t>
  </si>
  <si>
    <t>Anchorage, AK</t>
  </si>
  <si>
    <t>Alaska</t>
  </si>
  <si>
    <t>Ann Arbor, MI</t>
  </si>
  <si>
    <t>Antioch, CA</t>
  </si>
  <si>
    <t>Appleton, WI</t>
  </si>
  <si>
    <t>Asheville, NC</t>
  </si>
  <si>
    <t>Atlantic City-Ocean City-Villas, NJ</t>
  </si>
  <si>
    <t>Augusta-Richmond County, GA-SC Total</t>
  </si>
  <si>
    <t>Augusta-Richmond County, GA-SC</t>
  </si>
  <si>
    <t>Bakersfield, CA</t>
  </si>
  <si>
    <t>Barnstable Town, MA</t>
  </si>
  <si>
    <t>Baton Rouge, LA</t>
  </si>
  <si>
    <t>Louisiana</t>
  </si>
  <si>
    <t>Bel Air-Aberdeen, MD</t>
  </si>
  <si>
    <t>Birmingham, AL</t>
  </si>
  <si>
    <t>Alabama</t>
  </si>
  <si>
    <t>Boise City, ID</t>
  </si>
  <si>
    <t>Idaho</t>
  </si>
  <si>
    <t>Bonita Springs-Estero, FL</t>
  </si>
  <si>
    <t>Bradenton-Sarasota-Venice, FL</t>
  </si>
  <si>
    <t>Bremerton, WA</t>
  </si>
  <si>
    <t>Bridgeport-Stamford, CT-NY Total</t>
  </si>
  <si>
    <t>Bridgeport-Stamford, CT-NY</t>
  </si>
  <si>
    <t>Connecticut</t>
  </si>
  <si>
    <t>Brownsville, TX</t>
  </si>
  <si>
    <t>Buffalo, NY</t>
  </si>
  <si>
    <t>Canton, OH</t>
  </si>
  <si>
    <t>Cape Coral, FL</t>
  </si>
  <si>
    <t>Charleston, SC</t>
  </si>
  <si>
    <t>Chattanooga, TN-GA Total</t>
  </si>
  <si>
    <t>Chattanooga, TN-GA</t>
  </si>
  <si>
    <t>Clarksville, TN-KY Total</t>
  </si>
  <si>
    <t>Clarksville, TN-KY</t>
  </si>
  <si>
    <t>College Station-Bryan, TX</t>
  </si>
  <si>
    <t>Colorado Springs, CO</t>
  </si>
  <si>
    <t>Columbia, SC</t>
  </si>
  <si>
    <t>Columbus, GA-AL Total</t>
  </si>
  <si>
    <t>Columbus, GA-AL</t>
  </si>
  <si>
    <t>Concord, NC</t>
  </si>
  <si>
    <t>Concord-Walnut Creek, CA</t>
  </si>
  <si>
    <t>Corpus Christi, TX</t>
  </si>
  <si>
    <t>Davenport, IA-IL Total</t>
  </si>
  <si>
    <t>Davenport, IA-IL</t>
  </si>
  <si>
    <t>Iowa</t>
  </si>
  <si>
    <t>Dayton, OH</t>
  </si>
  <si>
    <t>Daytona Beach-Palm Coast-Port Orange, FL</t>
  </si>
  <si>
    <t>Deltona, FL</t>
  </si>
  <si>
    <t>Denton-Lewisville, TX</t>
  </si>
  <si>
    <t>Des Moines, IA</t>
  </si>
  <si>
    <t>Durham, NC</t>
  </si>
  <si>
    <t>El Paso, TX-NM Total</t>
  </si>
  <si>
    <t>El Paso, TX-NM</t>
  </si>
  <si>
    <t>Eugene, OR</t>
  </si>
  <si>
    <t>Evansville, IN</t>
  </si>
  <si>
    <t>Fargo, ND-MN Total</t>
  </si>
  <si>
    <t>Fargo, ND-MN</t>
  </si>
  <si>
    <t>North Dakota</t>
  </si>
  <si>
    <t>Fayetteville, NC</t>
  </si>
  <si>
    <t>Fayetteville-Springdale-Rogers, AR-MO Total</t>
  </si>
  <si>
    <t>Fayetteville-Springdale-Rogers, AR-MO</t>
  </si>
  <si>
    <t>Flint, MI</t>
  </si>
  <si>
    <t>Fort Collins, CO</t>
  </si>
  <si>
    <t>Fort Wayne, IN</t>
  </si>
  <si>
    <t>Fresno, CA</t>
  </si>
  <si>
    <t>Gainesville, FL</t>
  </si>
  <si>
    <t>Grand Rapids, MI</t>
  </si>
  <si>
    <t>Green Bay, WI</t>
  </si>
  <si>
    <t>Greensboro, NC</t>
  </si>
  <si>
    <t>Greenville, SC</t>
  </si>
  <si>
    <t>Gulfport-Biloxi, MS</t>
  </si>
  <si>
    <t>Harrisburg, PA</t>
  </si>
  <si>
    <t>Hartford, CT</t>
  </si>
  <si>
    <t>Hickory, NC</t>
  </si>
  <si>
    <t>Honolulu, HI</t>
  </si>
  <si>
    <t>Hawaii</t>
  </si>
  <si>
    <t>Huntington, WV-KY-OH Total</t>
  </si>
  <si>
    <t>Huntington, WV-KY-OH</t>
  </si>
  <si>
    <t>West Virginia</t>
  </si>
  <si>
    <t>Huntsville, AL</t>
  </si>
  <si>
    <t>Indio-Palm Desert-Palm Springs, CA</t>
  </si>
  <si>
    <t>Jackson, MS</t>
  </si>
  <si>
    <t>Kalamazoo, MI</t>
  </si>
  <si>
    <t>Kennewick-Richland-Pasco, WA</t>
  </si>
  <si>
    <t>Killeen, TX</t>
  </si>
  <si>
    <t>Kissimmee-St. Cloud, FL</t>
  </si>
  <si>
    <t>Knoxville, TN</t>
  </si>
  <si>
    <t>Lafayette, LA</t>
  </si>
  <si>
    <t>Lake Tahoe Region, CA-NV Total</t>
  </si>
  <si>
    <t>Lake Tahoe Region, CA-NV</t>
  </si>
  <si>
    <t>Lakeland, FL</t>
  </si>
  <si>
    <t>Lancaster-Manheim, PA</t>
  </si>
  <si>
    <t>Lansing, MI</t>
  </si>
  <si>
    <t>Laredo, TX</t>
  </si>
  <si>
    <t>Lexington-Fayette, KY</t>
  </si>
  <si>
    <t>Lincoln, NE</t>
  </si>
  <si>
    <t>Nebraska</t>
  </si>
  <si>
    <t>Little Rock, AR</t>
  </si>
  <si>
    <t>Livermore-Pleasanton-Dublin, CA</t>
  </si>
  <si>
    <t>Louisville/Jefferson County, KY-IN Total</t>
  </si>
  <si>
    <t>Louisville/Jefferson County, KY-IN</t>
  </si>
  <si>
    <t>Lubbock, TX</t>
  </si>
  <si>
    <t>Madison, WI</t>
  </si>
  <si>
    <t>McAllen, TX</t>
  </si>
  <si>
    <t>McKinney-Frisco, TX</t>
  </si>
  <si>
    <t>Mission Viejo-Lake Forest-Laguna Niguel, CA</t>
  </si>
  <si>
    <t>Mobile, AL</t>
  </si>
  <si>
    <t>Modesto, CA</t>
  </si>
  <si>
    <t>Montgomery, AL</t>
  </si>
  <si>
    <t>Myrtle Beach-North Myrtle Beach, SC-NC Total</t>
  </si>
  <si>
    <t>Myrtle Beach-North Myrtle Beach, SC-NC</t>
  </si>
  <si>
    <t>Nashua, NH-MA Total</t>
  </si>
  <si>
    <t>Nashua, NH-MA</t>
  </si>
  <si>
    <t>Navarre-Miramar Beach-Destin, FL</t>
  </si>
  <si>
    <t>New Haven, CT</t>
  </si>
  <si>
    <t>New Orleans, LA</t>
  </si>
  <si>
    <t>Ogden-Layton, UT</t>
  </si>
  <si>
    <t>Oklahoma City, OK</t>
  </si>
  <si>
    <t>Oklahoma</t>
  </si>
  <si>
    <t>Olympia-Lacey, WA</t>
  </si>
  <si>
    <t>Omaha, NE-IA Total</t>
  </si>
  <si>
    <t>Omaha, NE-IA</t>
  </si>
  <si>
    <t>Oxnard-San Buenaventura (Ventura), CA</t>
  </si>
  <si>
    <t>Palm Bay-Melbourne, FL</t>
  </si>
  <si>
    <t>Palmdale-Lancaster, CA</t>
  </si>
  <si>
    <t>Pensacola, FL-AL Total</t>
  </si>
  <si>
    <t>Pensacola, FL-AL</t>
  </si>
  <si>
    <t>Peoria, IL</t>
  </si>
  <si>
    <t>Phoenix West-Goodyear-Avondale, AZ</t>
  </si>
  <si>
    <t>Port St. Lucie, FL</t>
  </si>
  <si>
    <t>Portland, ME</t>
  </si>
  <si>
    <t>Maine</t>
  </si>
  <si>
    <t>Poughkeepsie-Newburgh, NY</t>
  </si>
  <si>
    <t>Provo-Orem, UT</t>
  </si>
  <si>
    <t>Reading, PA</t>
  </si>
  <si>
    <t>Reno, NV-CA Total</t>
  </si>
  <si>
    <t>Reno, NV-CA</t>
  </si>
  <si>
    <t>Roanoke, VA</t>
  </si>
  <si>
    <t>Rochester, NY</t>
  </si>
  <si>
    <t>Rock Hill, SC</t>
  </si>
  <si>
    <t>Rockford, IL</t>
  </si>
  <si>
    <t>Round Lake Beach-McHenry-Grayslake, IL-WI Total</t>
  </si>
  <si>
    <t>Round Lake Beach-McHenry-Grayslake, IL-WI</t>
  </si>
  <si>
    <t>Salem, OR</t>
  </si>
  <si>
    <t>Santa Barbara, CA</t>
  </si>
  <si>
    <t>Santa Clarita, CA</t>
  </si>
  <si>
    <t>Santa Rosa, CA</t>
  </si>
  <si>
    <t>Savannah, GA</t>
  </si>
  <si>
    <t>Scranton, PA</t>
  </si>
  <si>
    <t>Shreveport, LA</t>
  </si>
  <si>
    <t>South Bend, IN-MI Total</t>
  </si>
  <si>
    <t>South Bend, IN-MI</t>
  </si>
  <si>
    <t>Spokane, WA</t>
  </si>
  <si>
    <t>Springfield, MA-CT Total</t>
  </si>
  <si>
    <t>Springfield, MA-CT</t>
  </si>
  <si>
    <t>Springfield, MO</t>
  </si>
  <si>
    <t>Stockton, CA</t>
  </si>
  <si>
    <t>Syracuse, NY</t>
  </si>
  <si>
    <t>Tallahassee, FL</t>
  </si>
  <si>
    <t>Temecula-Murrieta-Menifee, CA</t>
  </si>
  <si>
    <t>The Woodlands-Conroe, TX</t>
  </si>
  <si>
    <t>Thousand Oaks, CA</t>
  </si>
  <si>
    <t>Toledo, OH-MI Total</t>
  </si>
  <si>
    <t>Toledo, OH-MI</t>
  </si>
  <si>
    <t>Trenton, NJ</t>
  </si>
  <si>
    <t>Tucson, AZ</t>
  </si>
  <si>
    <t>Tulsa, OK</t>
  </si>
  <si>
    <t>Victorville-Hesperia-Apple Valley, CA</t>
  </si>
  <si>
    <t>Wichita, KS</t>
  </si>
  <si>
    <t>Wilmington, NC</t>
  </si>
  <si>
    <t>Winston-Salem, NC</t>
  </si>
  <si>
    <t>Winter Haven, FL</t>
  </si>
  <si>
    <t>Worcester, MA-CT Total</t>
  </si>
  <si>
    <t>Worcester, MA-CT</t>
  </si>
  <si>
    <t>York, PA</t>
  </si>
  <si>
    <t>Youngstown, OH</t>
  </si>
  <si>
    <t>Amounts Apportioned to State Governors for Urbanized Areas 50,000 to 199,999 in Population:</t>
  </si>
  <si>
    <t>Consistent with prior years, urbanized area apportionments for Section 5307 and Section 5340 are combined to show a single amount for each State or Territory.  An area's apportionment amount includes regular Section 5307 funds, Small Transit Intensive Cities funds, and Growing States and High Density States formula funds, as appropriate.</t>
  </si>
  <si>
    <t>Anniston-Oxford, AL</t>
  </si>
  <si>
    <t>Auburn, AL</t>
  </si>
  <si>
    <t>Decatur, AL</t>
  </si>
  <si>
    <t>Dothan, AL</t>
  </si>
  <si>
    <t>Fairhope-Daphne, AL</t>
  </si>
  <si>
    <t>Florence, AL</t>
  </si>
  <si>
    <t>Gadsden, AL</t>
  </si>
  <si>
    <t>Tuscaloosa, AL</t>
  </si>
  <si>
    <t>Fairbanks, AK</t>
  </si>
  <si>
    <t>Wasilla-Knik-Fairview-North Lakes, AK</t>
  </si>
  <si>
    <t>Bullhead City, AZ-NV</t>
  </si>
  <si>
    <t>Casa Grande, AZ</t>
  </si>
  <si>
    <t>Flagstaff, AZ</t>
  </si>
  <si>
    <t>Lake Havasu City, AZ</t>
  </si>
  <si>
    <t>Maricopa, AZ</t>
  </si>
  <si>
    <t>Prescott-Prescott Valley, AZ</t>
  </si>
  <si>
    <t>Sierra Vista, AZ</t>
  </si>
  <si>
    <t>Yuma, AZ-CA</t>
  </si>
  <si>
    <t>Conway, AR</t>
  </si>
  <si>
    <t>Fort Smith, AR-OK</t>
  </si>
  <si>
    <t>Hot Springs, AR</t>
  </si>
  <si>
    <t>Jonesboro, AR</t>
  </si>
  <si>
    <t>Texarkana, TX-AR</t>
  </si>
  <si>
    <t>Arroyo Grande-Grover Beach-Pismo Beach, CA</t>
  </si>
  <si>
    <t>Camarillo, CA</t>
  </si>
  <si>
    <t>Chico, CA</t>
  </si>
  <si>
    <t>Davis, CA</t>
  </si>
  <si>
    <t>El Centro, CA</t>
  </si>
  <si>
    <t>El Paso de Robles (Paso Robles)-Atascadero, CA</t>
  </si>
  <si>
    <t>Fairfield, CA</t>
  </si>
  <si>
    <t>Gilroy-Morgan Hill, CA</t>
  </si>
  <si>
    <t>Hanford, CA</t>
  </si>
  <si>
    <t>Hemet, CA</t>
  </si>
  <si>
    <t>Lodi, CA</t>
  </si>
  <si>
    <t>Lompoc, CA</t>
  </si>
  <si>
    <t>Madera, CA</t>
  </si>
  <si>
    <t>Manteca, CA</t>
  </si>
  <si>
    <t>Merced, CA</t>
  </si>
  <si>
    <t>Napa, CA</t>
  </si>
  <si>
    <t>Petaluma, CA</t>
  </si>
  <si>
    <t>Porterville, CA</t>
  </si>
  <si>
    <t>Redding, CA</t>
  </si>
  <si>
    <t>Salinas, CA</t>
  </si>
  <si>
    <t>San Luis Obispo, CA</t>
  </si>
  <si>
    <t>Santa Cruz, CA</t>
  </si>
  <si>
    <t>Santa Maria, CA</t>
  </si>
  <si>
    <t>Seaside-Monterey-Pacific Grove, CA</t>
  </si>
  <si>
    <t>Simi Valley, CA</t>
  </si>
  <si>
    <t>Tracy-Mountain House, CA</t>
  </si>
  <si>
    <t>Tulare, CA</t>
  </si>
  <si>
    <t>Turlock, CA</t>
  </si>
  <si>
    <t>Vacaville, CA</t>
  </si>
  <si>
    <t>Vallejo, CA</t>
  </si>
  <si>
    <t>Visalia, CA</t>
  </si>
  <si>
    <t>Watsonville, CA</t>
  </si>
  <si>
    <t>Woodland, CA</t>
  </si>
  <si>
    <t>Yuba City, CA</t>
  </si>
  <si>
    <t>Boulder, CO</t>
  </si>
  <si>
    <t>Castle Rock, CO</t>
  </si>
  <si>
    <t>Grand Junction, CO</t>
  </si>
  <si>
    <t>Greeley, CO</t>
  </si>
  <si>
    <t>Lafayette-Erie-Louisville, CO</t>
  </si>
  <si>
    <t>Longmont, CO</t>
  </si>
  <si>
    <t>Pueblo, CO</t>
  </si>
  <si>
    <t>Danbury, CT-NY</t>
  </si>
  <si>
    <t>Norwich-New London, CT</t>
  </si>
  <si>
    <t>Waterbury, CT</t>
  </si>
  <si>
    <t>Dover, DE</t>
  </si>
  <si>
    <t>Salisbury, MD-DE</t>
  </si>
  <si>
    <t>Beverly Hills-Homosassa Springs-Pine Ridge, FL</t>
  </si>
  <si>
    <t>Fernandina Beach-Yulee, FL</t>
  </si>
  <si>
    <t>Four Corners, FL</t>
  </si>
  <si>
    <t>Leesburg-Eustis-Tavares, FL</t>
  </si>
  <si>
    <t>Ocala, FL</t>
  </si>
  <si>
    <t>Panama City-Panama City Beach, FL</t>
  </si>
  <si>
    <t>Poinciana, FL</t>
  </si>
  <si>
    <t>Port Charlotte-North Port, FL</t>
  </si>
  <si>
    <t>Sebring-Avon Park, FL</t>
  </si>
  <si>
    <t>Spring Hill, FL</t>
  </si>
  <si>
    <t>St. Augustine, FL</t>
  </si>
  <si>
    <t>The Villages-Lady Lake, FL</t>
  </si>
  <si>
    <t>Titusville, FL</t>
  </si>
  <si>
    <t>Vero Beach-Sebastian, FL</t>
  </si>
  <si>
    <t>Zephyrhills, FL</t>
  </si>
  <si>
    <t>Albany, GA</t>
  </si>
  <si>
    <t>Athens-Clarke County, GA</t>
  </si>
  <si>
    <t>Brunswick-St. Simons, GA</t>
  </si>
  <si>
    <t>Cartersville, GA</t>
  </si>
  <si>
    <t>Dalton, GA</t>
  </si>
  <si>
    <t>Gainesville, GA</t>
  </si>
  <si>
    <t>Hinesville, GA</t>
  </si>
  <si>
    <t>Macon-Bibb County, GA</t>
  </si>
  <si>
    <t>Rome, GA</t>
  </si>
  <si>
    <t>Valdosta, GA</t>
  </si>
  <si>
    <t>Warner Robins, GA</t>
  </si>
  <si>
    <t>Winder, GA</t>
  </si>
  <si>
    <t>Guam</t>
  </si>
  <si>
    <t>Dededo-Apotgan-Tamuning, GU</t>
  </si>
  <si>
    <t>Kahului-Wailuku, HI</t>
  </si>
  <si>
    <t>Kailua (Honolulu County)-Kaneohe, HI</t>
  </si>
  <si>
    <t>Coeur d'Alene, ID</t>
  </si>
  <si>
    <t>Idaho Falls, ID</t>
  </si>
  <si>
    <t>Lewiston, ID-WA</t>
  </si>
  <si>
    <t>Nampa, ID</t>
  </si>
  <si>
    <t>Pocatello, ID</t>
  </si>
  <si>
    <t>Twin Falls, ID</t>
  </si>
  <si>
    <t>Alton, IL</t>
  </si>
  <si>
    <t>Beloit, WI-IL</t>
  </si>
  <si>
    <t>Bloomington-Normal, IL</t>
  </si>
  <si>
    <t>Cape Girardeau, MO-IL</t>
  </si>
  <si>
    <t>Champaign, IL</t>
  </si>
  <si>
    <t>Decatur, IL</t>
  </si>
  <si>
    <t>DeKalb, IL</t>
  </si>
  <si>
    <t>Dubuque, IA-IL</t>
  </si>
  <si>
    <t>Kankakee, IL</t>
  </si>
  <si>
    <t>Paducah, KY-IL</t>
  </si>
  <si>
    <t>Springfield, IL</t>
  </si>
  <si>
    <t>Anderson, IN</t>
  </si>
  <si>
    <t>Bloomington, IN</t>
  </si>
  <si>
    <t>Columbus, IN</t>
  </si>
  <si>
    <t>Elkhart, IN-MI</t>
  </si>
  <si>
    <t>Kokomo, IN</t>
  </si>
  <si>
    <t>Lafayette, IN</t>
  </si>
  <si>
    <t>Michigan City-La Porte, IN-MI</t>
  </si>
  <si>
    <t>Muncie, IN</t>
  </si>
  <si>
    <t>Terre Haute, IN</t>
  </si>
  <si>
    <t>Valparaiso-Shorewood Forest, IN</t>
  </si>
  <si>
    <t>Ames, IA</t>
  </si>
  <si>
    <t>Cedar Rapids, IA</t>
  </si>
  <si>
    <t>Iowa City, IA</t>
  </si>
  <si>
    <t>Sioux City, IA-NE-SD</t>
  </si>
  <si>
    <t>Waterloo, IA</t>
  </si>
  <si>
    <t>Lawrence, KS</t>
  </si>
  <si>
    <t>Manhattan, KS</t>
  </si>
  <si>
    <t>St. Joseph, MO-KS</t>
  </si>
  <si>
    <t>Topeka, KS</t>
  </si>
  <si>
    <t>Bowling Green, KY</t>
  </si>
  <si>
    <t>Elizabethtown-Radcliff, KY</t>
  </si>
  <si>
    <t>Owensboro, KY</t>
  </si>
  <si>
    <t>Alexandria, LA</t>
  </si>
  <si>
    <t>Hammond, LA</t>
  </si>
  <si>
    <t>Houma, LA</t>
  </si>
  <si>
    <t>Lake Charles, LA</t>
  </si>
  <si>
    <t>Mandeville-Covington, LA</t>
  </si>
  <si>
    <t>Monroe, LA</t>
  </si>
  <si>
    <t>Slidell, LA</t>
  </si>
  <si>
    <t>Bangor, ME</t>
  </si>
  <si>
    <t>Dover-Rochester, NH-ME</t>
  </si>
  <si>
    <t>Lewiston, ME</t>
  </si>
  <si>
    <t>Portsmouth, NH-ME</t>
  </si>
  <si>
    <t>Frederick, MD</t>
  </si>
  <si>
    <t>Hagerstown, MD-WV-PA-VA</t>
  </si>
  <si>
    <t>Lexington Park-California-Chesapeake Ranch Estates, MD</t>
  </si>
  <si>
    <t>Waldorf, MD</t>
  </si>
  <si>
    <t>Amherst Town-Northampton-Easthampton Town, MA</t>
  </si>
  <si>
    <t>Leominster-Fitchburg, MA</t>
  </si>
  <si>
    <t>New Bedford, MA</t>
  </si>
  <si>
    <t>Pittsfield, MA</t>
  </si>
  <si>
    <t>Battle Creek, MI</t>
  </si>
  <si>
    <t>Bay City, MI</t>
  </si>
  <si>
    <t>Benton Harbor-Lincoln-St. Joseph, MI</t>
  </si>
  <si>
    <t>Holland, MI</t>
  </si>
  <si>
    <t>Jackson, MI</t>
  </si>
  <si>
    <t>Midland, MI</t>
  </si>
  <si>
    <t>Monroe, MI</t>
  </si>
  <si>
    <t>Muskegon-Norton Shores, MI</t>
  </si>
  <si>
    <t>Port Huron, MI</t>
  </si>
  <si>
    <t>Saginaw, MI</t>
  </si>
  <si>
    <t>South Lyon-Hamburg-Genoa, MI</t>
  </si>
  <si>
    <t>Traverse City-Garfield, MI</t>
  </si>
  <si>
    <t>Duluth, MN-WI</t>
  </si>
  <si>
    <t>Grand Forks, ND-MN</t>
  </si>
  <si>
    <t>La Crosse, WI-MN</t>
  </si>
  <si>
    <t>Mankato, MN</t>
  </si>
  <si>
    <t>Rochester, MN</t>
  </si>
  <si>
    <t>St. Cloud, MN</t>
  </si>
  <si>
    <t>Hattiesburg, MS</t>
  </si>
  <si>
    <t>Pascagoula-Gautier, MS</t>
  </si>
  <si>
    <t>Columbia, MO</t>
  </si>
  <si>
    <t>Jefferson City, MO</t>
  </si>
  <si>
    <t>Joplin, MO</t>
  </si>
  <si>
    <t>Lee's Summit, MO</t>
  </si>
  <si>
    <t>Montana</t>
  </si>
  <si>
    <t>Billings, MT</t>
  </si>
  <si>
    <t>Bozeman, MT</t>
  </si>
  <si>
    <t>Great Falls, MT</t>
  </si>
  <si>
    <t>Helena, MT</t>
  </si>
  <si>
    <t>Missoula, MT</t>
  </si>
  <si>
    <t>Grand Island, NE</t>
  </si>
  <si>
    <t>Carson City, NV</t>
  </si>
  <si>
    <t>Manchester, NH</t>
  </si>
  <si>
    <t>Vineland, NJ</t>
  </si>
  <si>
    <t>Farmington, NM</t>
  </si>
  <si>
    <t>Las Cruces, NM</t>
  </si>
  <si>
    <t>Los Lunas, NM</t>
  </si>
  <si>
    <t>Santa Fe, NM</t>
  </si>
  <si>
    <t>Binghamton, NY</t>
  </si>
  <si>
    <t>Elmira, NY</t>
  </si>
  <si>
    <t>Glens Falls, NY</t>
  </si>
  <si>
    <t>Ithaca, NY</t>
  </si>
  <si>
    <t>Kingston, NY</t>
  </si>
  <si>
    <t>Kiryas Joel, NY</t>
  </si>
  <si>
    <t>Middletown, NY</t>
  </si>
  <si>
    <t>Riverhead-Southold, NY</t>
  </si>
  <si>
    <t>Saratoga Springs, NY</t>
  </si>
  <si>
    <t>Utica, NY</t>
  </si>
  <si>
    <t>Watertown, NY</t>
  </si>
  <si>
    <t>Burlington, NC</t>
  </si>
  <si>
    <t>Clayton, NC</t>
  </si>
  <si>
    <t>Gastonia, NC</t>
  </si>
  <si>
    <t>Goldsboro, NC</t>
  </si>
  <si>
    <t>Greenville, NC</t>
  </si>
  <si>
    <t>High Point, NC</t>
  </si>
  <si>
    <t>Jacksonville, NC</t>
  </si>
  <si>
    <t>Pinehurst-Southern Pines, NC</t>
  </si>
  <si>
    <t>Rocky Mount, NC</t>
  </si>
  <si>
    <t>Bismarck, ND</t>
  </si>
  <si>
    <t>Minot, ND</t>
  </si>
  <si>
    <t>Lima, OH</t>
  </si>
  <si>
    <t>Lorain-Elyria, OH</t>
  </si>
  <si>
    <t>Mansfield, OH</t>
  </si>
  <si>
    <t>Middletown, OH</t>
  </si>
  <si>
    <t>Newark, OH</t>
  </si>
  <si>
    <t>Parkersburg, WV-OH</t>
  </si>
  <si>
    <t>Sandusky-Port Clinton, OH</t>
  </si>
  <si>
    <t>Springfield, OH</t>
  </si>
  <si>
    <t>Steubenville-Weirton, OH-WV-PA</t>
  </si>
  <si>
    <t>Wheeling, WV-OH</t>
  </si>
  <si>
    <t>Enid, OK</t>
  </si>
  <si>
    <t>Lawton, OK</t>
  </si>
  <si>
    <t>Norman, OK</t>
  </si>
  <si>
    <t>Albany, OR</t>
  </si>
  <si>
    <t>Bend, OR</t>
  </si>
  <si>
    <t>Corvallis, OR</t>
  </si>
  <si>
    <t>Grants Pass, OR</t>
  </si>
  <si>
    <t>Longview, WA-OR</t>
  </si>
  <si>
    <t>Medford, OR</t>
  </si>
  <si>
    <t>Walla Walla, WA-OR</t>
  </si>
  <si>
    <t>Altoona, PA</t>
  </si>
  <si>
    <t>Chambersburg, PA</t>
  </si>
  <si>
    <t>Erie, PA</t>
  </si>
  <si>
    <t>Hanover, PA</t>
  </si>
  <si>
    <t>Hazleton, PA</t>
  </si>
  <si>
    <t>Johnstown, PA</t>
  </si>
  <si>
    <t>Lebanon, PA</t>
  </si>
  <si>
    <t>State College, PA</t>
  </si>
  <si>
    <t>Williamsport, PA</t>
  </si>
  <si>
    <t>Arecibo, PR</t>
  </si>
  <si>
    <t>Barceloneta-Florida-Bajadero, PR</t>
  </si>
  <si>
    <t>Fajardo, PR</t>
  </si>
  <si>
    <t>Guayama, PR</t>
  </si>
  <si>
    <t>Juana Díaz, PR</t>
  </si>
  <si>
    <t>Mayagüez, PR</t>
  </si>
  <si>
    <t>Ponce, PR</t>
  </si>
  <si>
    <t>San Germán-Cabo Rojo-Sabana Grande, PR</t>
  </si>
  <si>
    <t>Yauco, PR</t>
  </si>
  <si>
    <t>Anderson-Clemson, SC</t>
  </si>
  <si>
    <t>Beaufort-Port Royal, SC</t>
  </si>
  <si>
    <t>Bluffton East-Hilton Head Island, SC</t>
  </si>
  <si>
    <t>Florence, SC</t>
  </si>
  <si>
    <t>Mauldin-Simpsonville, SC</t>
  </si>
  <si>
    <t>Spartanburg, SC</t>
  </si>
  <si>
    <t>Sumter, SC</t>
  </si>
  <si>
    <t>South Dakota</t>
  </si>
  <si>
    <t>Rapid City, SD</t>
  </si>
  <si>
    <t>Sioux Falls, SD</t>
  </si>
  <si>
    <t>Bristol, TN-VA</t>
  </si>
  <si>
    <t>Cleveland, TN</t>
  </si>
  <si>
    <t>Jackson, TN</t>
  </si>
  <si>
    <t>Johnson City, TN</t>
  </si>
  <si>
    <t>Kingsport, TN-VA</t>
  </si>
  <si>
    <t>Morristown, TN</t>
  </si>
  <si>
    <t>Murfreesboro, TN</t>
  </si>
  <si>
    <t>Spring Hill, TN</t>
  </si>
  <si>
    <t>Abilene, TX</t>
  </si>
  <si>
    <t>Beaumont, TX</t>
  </si>
  <si>
    <t>Eagle Pass, TX</t>
  </si>
  <si>
    <t>Galveston-Texas City, TX</t>
  </si>
  <si>
    <t>Harlingen, TX</t>
  </si>
  <si>
    <t>Lake Jackson, TX</t>
  </si>
  <si>
    <t>Longview, TX</t>
  </si>
  <si>
    <t>Midland, TX</t>
  </si>
  <si>
    <t>New Braunfels, TX</t>
  </si>
  <si>
    <t>Odessa, TX</t>
  </si>
  <si>
    <t>Port Arthur, TX</t>
  </si>
  <si>
    <t>San Angelo, TX</t>
  </si>
  <si>
    <t>San Marcos, TX</t>
  </si>
  <si>
    <t>Sherman-Denison, TX</t>
  </si>
  <si>
    <t>Temple, TX</t>
  </si>
  <si>
    <t>Tyler, TX</t>
  </si>
  <si>
    <t>Victoria, TX</t>
  </si>
  <si>
    <t>Waco, TX</t>
  </si>
  <si>
    <t>Wichita Falls, TX</t>
  </si>
  <si>
    <t>Logan, UT</t>
  </si>
  <si>
    <t>St. George, UT</t>
  </si>
  <si>
    <t>Vermont</t>
  </si>
  <si>
    <t>Burlington, VT</t>
  </si>
  <si>
    <t>Virgin Islands</t>
  </si>
  <si>
    <t>Virgin Islands, VI</t>
  </si>
  <si>
    <t>Blacksburg-Christiansburg, VA</t>
  </si>
  <si>
    <t>Charlottesville, VA</t>
  </si>
  <si>
    <t>Fredericksburg, VA</t>
  </si>
  <si>
    <t>Harrisonburg, VA</t>
  </si>
  <si>
    <t>Lynchburg, VA</t>
  </si>
  <si>
    <t>Staunton-Waynesboro, VA</t>
  </si>
  <si>
    <t>Williamsburg, VA</t>
  </si>
  <si>
    <t>Winchester, VA</t>
  </si>
  <si>
    <t>Bellingham, WA</t>
  </si>
  <si>
    <t>Marysville, WA</t>
  </si>
  <si>
    <t>Mount Vernon, WA</t>
  </si>
  <si>
    <t>Wenatchee, WA</t>
  </si>
  <si>
    <t>Yakima, WA</t>
  </si>
  <si>
    <t>Beckley, WV</t>
  </si>
  <si>
    <t>Charleston, WV</t>
  </si>
  <si>
    <t>Morgantown, WV</t>
  </si>
  <si>
    <t>Eau Claire, WI</t>
  </si>
  <si>
    <t>Fond du Lac, WI</t>
  </si>
  <si>
    <t>Janesville, WI</t>
  </si>
  <si>
    <t>Kenosha, WI</t>
  </si>
  <si>
    <t>Oshkosh, WI</t>
  </si>
  <si>
    <t>Racine, WI</t>
  </si>
  <si>
    <t>Sheboygan, WI</t>
  </si>
  <si>
    <t>Wausau, WI</t>
  </si>
  <si>
    <t>Wyoming</t>
  </si>
  <si>
    <t>Casper, WY</t>
  </si>
  <si>
    <t>Cheyenne, WY</t>
  </si>
  <si>
    <t xml:space="preserve"> SECTION 5307 AND SECTION 5340 URBANIZED AREA APPORTIONMENTS</t>
  </si>
  <si>
    <t>FY 2024 Section 5307/ 5340 Allocations Disaggregated into Component Programs</t>
  </si>
  <si>
    <t>This table disaggregates the Section 5307/5340 total allocations displayed on Table 3 into the 5307, STIC, Growing States and High Density States Components</t>
  </si>
  <si>
    <t>UZA Name</t>
  </si>
  <si>
    <t>Section 5307</t>
  </si>
  <si>
    <t>5307 STIC</t>
  </si>
  <si>
    <t>5340 Growing States</t>
  </si>
  <si>
    <t>5340 High Density</t>
  </si>
  <si>
    <t>Total</t>
  </si>
  <si>
    <t>National Total</t>
  </si>
  <si>
    <t xml:space="preserve">Amounts Apportioned to Urbanized Areas 200,000 to 999,999 in Population </t>
  </si>
  <si>
    <t xml:space="preserve"> FY 2024 FULL YEAR SECTION 5307 AND SECTION 5340 URBANIZED AREA APPORTIONMENTS</t>
  </si>
  <si>
    <t>1,000,000 or more in Population (Large)</t>
  </si>
  <si>
    <t>200,000 - 999,999 in Population (Medium)</t>
  </si>
  <si>
    <t>50,000 - 199,999 in Population (Small)</t>
  </si>
  <si>
    <t>Amounts Apportioned to Urbanized Areas 200,000 to 1 million in Population:</t>
  </si>
  <si>
    <t>FY 2024 Full Year Apportionments</t>
  </si>
  <si>
    <t xml:space="preserve">Amounts Apportioned to Urbanized Areas over 1 million  in Population </t>
  </si>
  <si>
    <t>Amounts Apportioned to States for UZAs under 200,000</t>
  </si>
  <si>
    <t>The amount apportioned in this notice includes funding authorized under the Bipartisan Infrastructure Law, enacted as the Infrastructure Investment and Jobs Act (Pub. L. 117-58), and is based on funding made available under the Consolidated Appropriations Act, 2024 (H.R. 4366 / Public Law 118-42, March 9,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</si>
</sst>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43" formatCode="_(* #,##0.00_);_(* \(#,##0.00\);_(* &quot;-&quot;??_);_(@_)"/>
    <numFmt numFmtId="164" formatCode="&quot;$&quot;#,##0.0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4"/>
      <name val="Arial"/>
      <family val="2"/>
    </font>
    <font>
      <sz val="10"/>
      <name val="Arial"/>
      <family val="2"/>
    </font>
    <font>
      <i/>
      <sz val="11"/>
      <name val="Arial"/>
      <family val="2"/>
    </font>
    <font>
      <i/>
      <sz val="10"/>
      <name val="Arial"/>
      <family val="2"/>
    </font>
    <font>
      <b/>
      <i/>
      <sz val="10"/>
      <name val="Arial"/>
      <family val="2"/>
    </font>
    <font>
      <b/>
      <sz val="10"/>
      <name val="Arial"/>
      <family val="2"/>
    </font>
    <font>
      <b/>
      <sz val="12"/>
      <name val="Arial"/>
      <family val="2"/>
    </font>
    <font>
      <b/>
      <sz val="12"/>
      <name val="Times New Roman"/>
      <family val="1"/>
    </font>
    <font>
      <sz val="6"/>
      <name val="Arial"/>
      <family val="2"/>
    </font>
    <font>
      <sz val="8"/>
      <name val="Arial"/>
      <family val="2"/>
    </font>
    <font>
      <sz val="12"/>
      <name val="Arial"/>
      <family val="2"/>
    </font>
    <font>
      <b/>
      <i/>
      <sz val="14"/>
      <name val="Times New Roman"/>
      <family val="1"/>
    </font>
    <font>
      <b/>
      <sz val="11"/>
      <color theme="1"/>
      <name val="Arial"/>
      <family val="2"/>
    </font>
    <font>
      <sz val="11"/>
      <color theme="1"/>
      <name val="Arial"/>
      <family val="2"/>
    </font>
    <font>
      <b/>
      <sz val="11"/>
      <name val="Arial"/>
      <family val="2"/>
    </font>
    <font>
      <b/>
      <sz val="11"/>
      <color indexed="8"/>
      <name val="Arial"/>
      <family val="2"/>
    </font>
    <font>
      <sz val="10"/>
      <name val="Calibri"/>
      <family val="2"/>
      <scheme val="minor"/>
    </font>
    <font>
      <b/>
      <sz val="9"/>
      <name val="Arial"/>
      <family val="2"/>
    </font>
    <font>
      <i/>
      <sz val="9"/>
      <name val="Arial"/>
      <family val="2"/>
    </font>
    <font>
      <b/>
      <sz val="9"/>
      <color theme="1"/>
      <name val="Arial"/>
      <family val="2"/>
    </font>
    <font>
      <sz val="9"/>
      <name val="Arial"/>
      <family val="2"/>
    </font>
    <font>
      <sz val="9"/>
      <color theme="1"/>
      <name val="Arial"/>
      <family val="2"/>
    </font>
    <font>
      <b/>
      <i/>
      <sz val="9"/>
      <name val="Arial"/>
      <family val="2"/>
    </font>
  </fonts>
  <fills count="3">
    <fill>
      <patternFill patternType="none"/>
    </fill>
    <fill>
      <patternFill patternType="gray125"/>
    </fill>
    <fill>
      <patternFill patternType="solid">
        <fgColor rgb="FFE58F8F"/>
        <bgColor indexed="64"/>
      </patternFill>
    </fill>
  </fills>
  <borders count="30">
    <border>
      <left/>
      <right/>
      <top/>
      <bottom/>
      <diagonal/>
    </border>
    <border>
      <left style="medium">
        <color indexed="64"/>
      </left>
      <right/>
      <top/>
      <bottom/>
      <diagonal/>
    </border>
    <border>
      <left style="thin">
        <color auto="1"/>
      </left>
      <right/>
      <top/>
      <bottom/>
      <diagonal/>
    </border>
    <border>
      <left/>
      <right/>
      <top/>
      <bottom style="medium">
        <color indexed="64"/>
      </bottom>
      <diagonal/>
    </border>
    <border>
      <left style="medium">
        <color indexed="64"/>
      </left>
      <right/>
      <top/>
      <bottom style="thin">
        <color auto="1"/>
      </bottom>
      <diagonal/>
    </border>
    <border>
      <left/>
      <right/>
      <top/>
      <bottom style="thin">
        <color auto="1"/>
      </bottom>
      <diagonal/>
    </border>
    <border>
      <left style="medium">
        <color indexed="64"/>
      </left>
      <right/>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style="medium">
        <color indexed="64"/>
      </top>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double">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130">
    <xf numFmtId="0" fontId="0" fillId="0" borderId="0" xfId="0"/>
    <xf numFmtId="0" fontId="0" fillId="0" borderId="0" xfId="0" applyAlignment="1">
      <alignment horizontal="left" vertical="top"/>
    </xf>
    <xf numFmtId="0" fontId="11" fillId="0" borderId="1" xfId="0" applyFont="1" applyBorder="1" applyAlignment="1">
      <alignment horizontal="left" vertical="top"/>
    </xf>
    <xf numFmtId="0" fontId="13" fillId="0" borderId="1" xfId="0" applyFont="1" applyBorder="1" applyAlignment="1">
      <alignment horizontal="left" vertical="top"/>
    </xf>
    <xf numFmtId="0" fontId="13" fillId="0" borderId="0" xfId="0" applyFont="1" applyAlignment="1">
      <alignment horizontal="left" vertical="top"/>
    </xf>
    <xf numFmtId="0" fontId="13" fillId="0" borderId="4" xfId="0" applyFont="1" applyBorder="1" applyAlignment="1">
      <alignment horizontal="left" vertical="top"/>
    </xf>
    <xf numFmtId="0" fontId="12" fillId="0" borderId="6" xfId="0" applyFont="1" applyBorder="1" applyAlignment="1">
      <alignment horizontal="left" vertical="top"/>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14" fillId="0" borderId="0" xfId="0" applyFont="1" applyAlignment="1">
      <alignment horizontal="left" vertical="top" wrapText="1"/>
    </xf>
    <xf numFmtId="0" fontId="17" fillId="0" borderId="7" xfId="0" applyFont="1" applyBorder="1" applyAlignment="1">
      <alignment horizontal="left" vertical="top" wrapText="1"/>
    </xf>
    <xf numFmtId="0" fontId="17" fillId="0" borderId="8" xfId="0" applyFont="1" applyBorder="1" applyAlignment="1">
      <alignment horizontal="left" vertical="top" wrapText="1"/>
    </xf>
    <xf numFmtId="0" fontId="9" fillId="0" borderId="0" xfId="0" applyFont="1" applyAlignment="1">
      <alignment horizontal="left" vertical="top"/>
    </xf>
    <xf numFmtId="43" fontId="0" fillId="0" borderId="0" xfId="1" applyFont="1"/>
    <xf numFmtId="0" fontId="17" fillId="0" borderId="0" xfId="0" applyFont="1"/>
    <xf numFmtId="0" fontId="21" fillId="0" borderId="0" xfId="0" applyFont="1" applyAlignment="1">
      <alignment horizontal="left"/>
    </xf>
    <xf numFmtId="0" fontId="20" fillId="2" borderId="5" xfId="0" applyFont="1" applyFill="1" applyBorder="1" applyAlignment="1">
      <alignment horizontal="center" vertical="center"/>
    </xf>
    <xf numFmtId="0" fontId="23" fillId="0" borderId="10" xfId="0" applyFont="1" applyBorder="1"/>
    <xf numFmtId="0" fontId="23" fillId="0" borderId="0" xfId="0" applyFont="1"/>
    <xf numFmtId="43" fontId="0" fillId="0" borderId="0" xfId="0" applyNumberFormat="1"/>
    <xf numFmtId="3" fontId="23" fillId="0" borderId="0" xfId="0" applyNumberFormat="1" applyFont="1"/>
    <xf numFmtId="0" fontId="23" fillId="0" borderId="5" xfId="0" applyFont="1" applyBorder="1"/>
    <xf numFmtId="0" fontId="20" fillId="2" borderId="0" xfId="0" applyFont="1" applyFill="1"/>
    <xf numFmtId="0" fontId="23" fillId="0" borderId="11" xfId="0" applyFont="1" applyBorder="1"/>
    <xf numFmtId="0" fontId="20" fillId="0" borderId="12" xfId="0" applyFont="1" applyBorder="1" applyAlignment="1">
      <alignment horizontal="left" vertical="center" indent="4"/>
    </xf>
    <xf numFmtId="0" fontId="23" fillId="0" borderId="12" xfId="0" applyFont="1" applyBorder="1"/>
    <xf numFmtId="0" fontId="20" fillId="0" borderId="13" xfId="0" applyFont="1" applyBorder="1" applyAlignment="1">
      <alignment horizontal="left" vertical="center" indent="4"/>
    </xf>
    <xf numFmtId="0" fontId="23" fillId="0" borderId="13" xfId="0" applyFont="1" applyBorder="1"/>
    <xf numFmtId="0" fontId="20" fillId="0" borderId="12" xfId="0" applyFont="1" applyBorder="1"/>
    <xf numFmtId="0" fontId="20" fillId="0" borderId="13" xfId="0" applyFont="1" applyBorder="1"/>
    <xf numFmtId="0" fontId="20" fillId="0" borderId="11" xfId="0" applyFont="1" applyBorder="1"/>
    <xf numFmtId="0" fontId="22" fillId="0" borderId="11" xfId="0" applyFont="1" applyBorder="1" applyAlignment="1">
      <alignment horizontal="left"/>
    </xf>
    <xf numFmtId="0" fontId="2" fillId="0" borderId="0" xfId="0" applyFont="1"/>
    <xf numFmtId="43" fontId="2" fillId="0" borderId="0" xfId="1" applyFont="1"/>
    <xf numFmtId="0" fontId="23" fillId="0" borderId="11" xfId="0" applyFont="1" applyBorder="1" applyAlignment="1">
      <alignment horizontal="left" indent="1"/>
    </xf>
    <xf numFmtId="0" fontId="24" fillId="0" borderId="11" xfId="0" applyFont="1" applyBorder="1" applyAlignment="1">
      <alignment horizontal="left"/>
    </xf>
    <xf numFmtId="0" fontId="23" fillId="0" borderId="14" xfId="0" applyFont="1" applyBorder="1"/>
    <xf numFmtId="0" fontId="23" fillId="0" borderId="12" xfId="0" applyFont="1" applyBorder="1" applyAlignment="1">
      <alignment horizontal="left" vertical="center" indent="3"/>
    </xf>
    <xf numFmtId="0" fontId="4" fillId="0" borderId="2" xfId="0" applyFont="1" applyBorder="1" applyAlignment="1">
      <alignment vertical="top"/>
    </xf>
    <xf numFmtId="0" fontId="4" fillId="0" borderId="0" xfId="0" applyFont="1" applyBorder="1" applyAlignment="1">
      <alignment vertical="top"/>
    </xf>
    <xf numFmtId="0" fontId="9" fillId="0" borderId="21" xfId="0" applyFont="1" applyBorder="1" applyAlignment="1">
      <alignment horizontal="center" vertical="center"/>
    </xf>
    <xf numFmtId="0" fontId="9" fillId="0" borderId="22" xfId="0" applyFont="1" applyBorder="1" applyAlignment="1">
      <alignment horizontal="left" vertical="top"/>
    </xf>
    <xf numFmtId="0" fontId="11" fillId="0" borderId="24" xfId="0" applyFont="1" applyBorder="1" applyAlignment="1">
      <alignment horizontal="left" vertical="top"/>
    </xf>
    <xf numFmtId="0" fontId="13" fillId="0" borderId="24" xfId="0" applyFont="1" applyBorder="1" applyAlignment="1">
      <alignment horizontal="left" vertical="top"/>
    </xf>
    <xf numFmtId="0" fontId="13" fillId="0" borderId="26" xfId="0" applyFont="1" applyBorder="1" applyAlignment="1">
      <alignment horizontal="left" vertical="top"/>
    </xf>
    <xf numFmtId="0" fontId="9" fillId="0" borderId="24" xfId="0" applyFont="1" applyBorder="1" applyAlignment="1">
      <alignment horizontal="left" vertical="top"/>
    </xf>
    <xf numFmtId="0" fontId="12" fillId="0" borderId="28" xfId="0" applyFont="1" applyBorder="1" applyAlignment="1">
      <alignment horizontal="left" vertical="top"/>
    </xf>
    <xf numFmtId="5" fontId="23" fillId="0" borderId="0" xfId="1" applyNumberFormat="1" applyFont="1" applyFill="1" applyProtection="1"/>
    <xf numFmtId="5" fontId="23" fillId="0" borderId="0" xfId="1" applyNumberFormat="1" applyFont="1" applyFill="1" applyBorder="1"/>
    <xf numFmtId="5" fontId="23" fillId="0" borderId="0" xfId="1" applyNumberFormat="1" applyFont="1" applyFill="1" applyBorder="1" applyAlignment="1">
      <alignment horizontal="right"/>
    </xf>
    <xf numFmtId="5" fontId="9" fillId="0" borderId="25" xfId="1" applyNumberFormat="1" applyFont="1" applyBorder="1" applyAlignment="1">
      <alignment horizontal="right" vertical="top"/>
    </xf>
    <xf numFmtId="5" fontId="0" fillId="0" borderId="25" xfId="1" applyNumberFormat="1" applyFont="1" applyBorder="1" applyAlignment="1">
      <alignment horizontal="left" vertical="top"/>
    </xf>
    <xf numFmtId="5" fontId="9" fillId="0" borderId="27" xfId="1" applyNumberFormat="1" applyFont="1" applyBorder="1" applyAlignment="1">
      <alignment horizontal="right" vertical="top"/>
    </xf>
    <xf numFmtId="5" fontId="9" fillId="0" borderId="8" xfId="1" applyNumberFormat="1" applyFont="1" applyBorder="1" applyAlignment="1">
      <alignment horizontal="right" vertical="top" wrapText="1"/>
    </xf>
    <xf numFmtId="5" fontId="18" fillId="0" borderId="8" xfId="1" applyNumberFormat="1" applyFont="1" applyBorder="1" applyAlignment="1">
      <alignment horizontal="right" vertical="top"/>
    </xf>
    <xf numFmtId="0" fontId="11" fillId="0" borderId="0" xfId="0" applyFont="1" applyAlignment="1">
      <alignment horizontal="left" vertical="top"/>
    </xf>
    <xf numFmtId="0" fontId="2" fillId="0" borderId="0" xfId="0" applyFont="1" applyAlignment="1">
      <alignment horizontal="left" vertical="top"/>
    </xf>
    <xf numFmtId="0" fontId="2" fillId="0" borderId="1" xfId="0" applyFont="1" applyBorder="1" applyAlignment="1">
      <alignment horizontal="left" vertical="top"/>
    </xf>
    <xf numFmtId="0" fontId="0" fillId="0" borderId="1" xfId="0" applyBorder="1" applyAlignment="1">
      <alignment horizontal="left" vertical="top"/>
    </xf>
    <xf numFmtId="43" fontId="0" fillId="0" borderId="0" xfId="1" applyFont="1" applyAlignment="1">
      <alignment horizontal="left" vertical="top"/>
    </xf>
    <xf numFmtId="164" fontId="0" fillId="0" borderId="0" xfId="0" applyNumberFormat="1" applyAlignment="1">
      <alignment horizontal="left" vertical="top"/>
    </xf>
    <xf numFmtId="43" fontId="0" fillId="0" borderId="0" xfId="0" applyNumberFormat="1" applyAlignment="1">
      <alignment horizontal="left" vertical="top"/>
    </xf>
    <xf numFmtId="5" fontId="0" fillId="0" borderId="17" xfId="1" applyNumberFormat="1" applyFont="1" applyBorder="1" applyAlignment="1">
      <alignment horizontal="left" vertical="top"/>
    </xf>
    <xf numFmtId="5" fontId="0" fillId="0" borderId="3" xfId="1" applyNumberFormat="1" applyFont="1" applyBorder="1" applyAlignment="1">
      <alignment horizontal="left" vertical="top"/>
    </xf>
    <xf numFmtId="5" fontId="10" fillId="0" borderId="23" xfId="1" applyNumberFormat="1" applyFont="1" applyBorder="1" applyAlignment="1">
      <alignment horizontal="center" vertical="center" wrapText="1"/>
    </xf>
    <xf numFmtId="5" fontId="0" fillId="0" borderId="29" xfId="1" applyNumberFormat="1" applyFont="1" applyBorder="1" applyAlignment="1">
      <alignment horizontal="left" vertical="top"/>
    </xf>
    <xf numFmtId="5" fontId="0" fillId="0" borderId="0" xfId="1" applyNumberFormat="1" applyFont="1" applyBorder="1" applyAlignment="1">
      <alignment horizontal="left" vertical="top"/>
    </xf>
    <xf numFmtId="5" fontId="15" fillId="0" borderId="25" xfId="1" applyNumberFormat="1" applyFont="1" applyBorder="1" applyAlignment="1">
      <alignment horizontal="right" vertical="top"/>
    </xf>
    <xf numFmtId="5" fontId="16" fillId="0" borderId="25" xfId="1" applyNumberFormat="1" applyFont="1" applyBorder="1" applyAlignment="1">
      <alignment horizontal="right" vertical="top"/>
    </xf>
    <xf numFmtId="5" fontId="0" fillId="0" borderId="0" xfId="1" applyNumberFormat="1" applyFont="1" applyAlignment="1">
      <alignment horizontal="left" vertical="top"/>
    </xf>
    <xf numFmtId="5" fontId="17" fillId="0" borderId="0" xfId="1" applyNumberFormat="1" applyFont="1" applyFill="1" applyProtection="1"/>
    <xf numFmtId="5" fontId="17" fillId="0" borderId="0" xfId="1" applyNumberFormat="1" applyFont="1" applyFill="1"/>
    <xf numFmtId="5" fontId="21" fillId="0" borderId="0" xfId="1" applyNumberFormat="1" applyFont="1" applyFill="1" applyAlignment="1">
      <alignment horizontal="left"/>
    </xf>
    <xf numFmtId="5" fontId="20" fillId="2" borderId="5" xfId="1" applyNumberFormat="1" applyFont="1" applyFill="1" applyBorder="1" applyAlignment="1">
      <alignment horizontal="center" vertical="center"/>
    </xf>
    <xf numFmtId="5" fontId="22" fillId="2" borderId="5" xfId="1" applyNumberFormat="1" applyFont="1" applyFill="1" applyBorder="1" applyAlignment="1">
      <alignment horizontal="center" vertical="center"/>
    </xf>
    <xf numFmtId="5" fontId="23" fillId="0" borderId="0" xfId="1" applyNumberFormat="1" applyFont="1" applyFill="1"/>
    <xf numFmtId="5" fontId="24" fillId="0" borderId="11" xfId="1" applyNumberFormat="1" applyFont="1" applyFill="1" applyBorder="1" applyAlignment="1"/>
    <xf numFmtId="5" fontId="23" fillId="0" borderId="11" xfId="1" applyNumberFormat="1" applyFont="1" applyFill="1" applyBorder="1" applyAlignment="1"/>
    <xf numFmtId="5" fontId="20" fillId="0" borderId="12" xfId="1" applyNumberFormat="1" applyFont="1" applyFill="1" applyBorder="1" applyAlignment="1"/>
    <xf numFmtId="5" fontId="20" fillId="0" borderId="13" xfId="1" applyNumberFormat="1" applyFont="1" applyFill="1" applyBorder="1" applyAlignment="1"/>
    <xf numFmtId="5" fontId="20" fillId="0" borderId="13" xfId="1" applyNumberFormat="1" applyFont="1" applyFill="1" applyBorder="1" applyAlignment="1" applyProtection="1"/>
    <xf numFmtId="5" fontId="20" fillId="0" borderId="11" xfId="1" applyNumberFormat="1" applyFont="1" applyFill="1" applyBorder="1" applyAlignment="1"/>
    <xf numFmtId="5" fontId="22" fillId="0" borderId="11" xfId="1" applyNumberFormat="1" applyFont="1" applyFill="1" applyBorder="1" applyAlignment="1"/>
    <xf numFmtId="5" fontId="20" fillId="0" borderId="12" xfId="1" applyNumberFormat="1" applyFont="1" applyFill="1" applyBorder="1" applyAlignment="1" applyProtection="1"/>
    <xf numFmtId="5" fontId="0" fillId="0" borderId="0" xfId="1" applyNumberFormat="1" applyFont="1"/>
    <xf numFmtId="5" fontId="23" fillId="0" borderId="0" xfId="1" applyNumberFormat="1" applyFont="1" applyFill="1" applyAlignment="1" applyProtection="1"/>
    <xf numFmtId="5" fontId="23" fillId="0" borderId="10" xfId="1" applyNumberFormat="1" applyFont="1" applyFill="1" applyBorder="1" applyAlignment="1"/>
    <xf numFmtId="5" fontId="23" fillId="0" borderId="0" xfId="1" applyNumberFormat="1" applyFont="1" applyFill="1" applyBorder="1" applyAlignment="1"/>
    <xf numFmtId="5" fontId="23" fillId="0" borderId="5" xfId="1" applyNumberFormat="1" applyFont="1" applyFill="1" applyBorder="1" applyAlignment="1"/>
    <xf numFmtId="5" fontId="23" fillId="0" borderId="0" xfId="1" applyNumberFormat="1" applyFont="1" applyFill="1" applyAlignment="1"/>
    <xf numFmtId="5" fontId="20" fillId="2" borderId="0" xfId="1" applyNumberFormat="1" applyFont="1" applyFill="1" applyAlignment="1" applyProtection="1"/>
    <xf numFmtId="0" fontId="8" fillId="0" borderId="3" xfId="0" applyFont="1" applyBorder="1" applyAlignment="1">
      <alignment horizontal="left" vertical="top" wrapText="1"/>
    </xf>
    <xf numFmtId="0" fontId="19" fillId="0" borderId="1" xfId="0" applyFont="1" applyBorder="1" applyAlignment="1">
      <alignment horizontal="center" vertical="center" wrapText="1"/>
    </xf>
    <xf numFmtId="0" fontId="19" fillId="0" borderId="0" xfId="0" applyFont="1" applyAlignment="1">
      <alignment horizontal="center" vertical="center" wrapText="1"/>
    </xf>
    <xf numFmtId="0" fontId="14" fillId="0" borderId="2"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2" xfId="0" applyFont="1" applyBorder="1" applyAlignment="1">
      <alignment horizontal="center" vertical="top" wrapText="1"/>
    </xf>
    <xf numFmtId="0" fontId="14" fillId="0" borderId="0" xfId="0" applyFont="1" applyBorder="1" applyAlignment="1">
      <alignment horizontal="center" vertical="top" wrapText="1"/>
    </xf>
    <xf numFmtId="0" fontId="14" fillId="0" borderId="7" xfId="0" applyFont="1" applyBorder="1" applyAlignment="1">
      <alignment horizontal="center" vertical="top" wrapText="1"/>
    </xf>
    <xf numFmtId="0" fontId="14" fillId="0" borderId="8" xfId="0" applyFont="1" applyBorder="1" applyAlignment="1">
      <alignment horizontal="center" vertical="top" wrapText="1"/>
    </xf>
    <xf numFmtId="0" fontId="14" fillId="0" borderId="20" xfId="0" applyFont="1" applyBorder="1" applyAlignment="1">
      <alignment horizontal="center" vertical="top"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20" xfId="0" applyFont="1" applyBorder="1" applyAlignment="1">
      <alignment horizontal="center" vertical="center" wrapText="1"/>
    </xf>
    <xf numFmtId="0" fontId="3" fillId="0" borderId="15" xfId="0" applyFont="1" applyBorder="1" applyAlignment="1">
      <alignment horizontal="center" vertical="top"/>
    </xf>
    <xf numFmtId="0" fontId="3" fillId="0" borderId="10" xfId="0" applyFont="1" applyBorder="1" applyAlignment="1">
      <alignment horizontal="center" vertical="top"/>
    </xf>
    <xf numFmtId="0" fontId="3" fillId="0" borderId="16" xfId="0" applyFont="1" applyBorder="1" applyAlignment="1">
      <alignment horizontal="center" vertical="top"/>
    </xf>
    <xf numFmtId="0" fontId="3" fillId="0" borderId="2" xfId="0" applyFont="1" applyBorder="1" applyAlignment="1">
      <alignment horizontal="center" vertical="top"/>
    </xf>
    <xf numFmtId="0" fontId="3" fillId="0" borderId="0" xfId="0" applyFont="1" applyBorder="1" applyAlignment="1">
      <alignment horizontal="center" vertical="top"/>
    </xf>
    <xf numFmtId="0" fontId="3" fillId="0" borderId="17" xfId="0" applyFont="1" applyBorder="1" applyAlignment="1">
      <alignment horizontal="center" vertical="top"/>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0" xfId="0" applyFont="1" applyBorder="1" applyAlignment="1">
      <alignment horizontal="center" vertical="center"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20" xfId="0" applyFont="1" applyFill="1" applyBorder="1" applyAlignment="1">
      <alignment horizontal="left" vertical="top" wrapText="1"/>
    </xf>
    <xf numFmtId="0" fontId="3" fillId="0" borderId="18" xfId="0" applyFont="1" applyBorder="1" applyAlignment="1">
      <alignment horizontal="center" vertical="top" wrapText="1"/>
    </xf>
    <xf numFmtId="0" fontId="3" fillId="0" borderId="5" xfId="0" applyFont="1" applyBorder="1" applyAlignment="1">
      <alignment horizontal="center" vertical="top" wrapText="1"/>
    </xf>
    <xf numFmtId="0" fontId="3" fillId="0" borderId="19" xfId="0" applyFont="1" applyBorder="1" applyAlignment="1">
      <alignment horizontal="center" vertical="top" wrapText="1"/>
    </xf>
    <xf numFmtId="0" fontId="25" fillId="0" borderId="7" xfId="0" applyFont="1" applyBorder="1" applyAlignment="1">
      <alignment horizontal="center"/>
    </xf>
    <xf numFmtId="0" fontId="25" fillId="0" borderId="8" xfId="0" applyFont="1" applyBorder="1" applyAlignment="1">
      <alignment horizontal="center"/>
    </xf>
    <xf numFmtId="0" fontId="25" fillId="0" borderId="20" xfId="0" applyFont="1" applyBorder="1" applyAlignment="1">
      <alignment horizontal="center"/>
    </xf>
    <xf numFmtId="0" fontId="17" fillId="0" borderId="0" xfId="0" applyFont="1" applyAlignment="1">
      <alignment horizontal="center" wrapText="1"/>
    </xf>
    <xf numFmtId="0" fontId="16" fillId="0" borderId="0" xfId="0" applyFont="1" applyAlignment="1">
      <alignment wrapText="1"/>
    </xf>
    <xf numFmtId="0" fontId="17" fillId="0" borderId="3" xfId="0" applyFont="1" applyBorder="1" applyAlignment="1">
      <alignment horizontal="center" vertical="center" wrapText="1"/>
    </xf>
    <xf numFmtId="0" fontId="16" fillId="0" borderId="3" xfId="0" applyFont="1" applyBorder="1" applyAlignment="1">
      <alignment wrapText="1"/>
    </xf>
    <xf numFmtId="0" fontId="20" fillId="0" borderId="9" xfId="0" applyFont="1" applyBorder="1" applyAlignment="1">
      <alignment horizontal="center" wrapText="1"/>
    </xf>
    <xf numFmtId="0" fontId="0" fillId="0" borderId="9" xfId="0" applyBorder="1" applyAlignment="1">
      <alignment wrapText="1"/>
    </xf>
    <xf numFmtId="0" fontId="0" fillId="0" borderId="0" xfId="0" applyAlignment="1">
      <alignment wrapText="1"/>
    </xf>
    <xf numFmtId="0" fontId="21"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EF678-9E50-40F0-99DB-793F7BCB8915}">
  <sheetPr>
    <pageSetUpPr fitToPage="1"/>
  </sheetPr>
  <dimension ref="A1:E701"/>
  <sheetViews>
    <sheetView tabSelected="1" zoomScale="85" zoomScaleNormal="85" zoomScaleSheetLayoutView="75" zoomScalePageLayoutView="50" workbookViewId="0">
      <selection activeCell="A7" sqref="A7:C7"/>
    </sheetView>
  </sheetViews>
  <sheetFormatPr defaultColWidth="9.140625" defaultRowHeight="15" x14ac:dyDescent="0.25"/>
  <cols>
    <col min="1" max="2" width="52.5703125" style="4" bestFit="1" customWidth="1"/>
    <col min="3" max="3" width="22.140625" style="69" bestFit="1" customWidth="1"/>
    <col min="4" max="4" width="15.28515625" style="1" bestFit="1" customWidth="1"/>
    <col min="5" max="5" width="14.28515625" style="1" bestFit="1" customWidth="1"/>
    <col min="6" max="16384" width="9.140625" style="1"/>
  </cols>
  <sheetData>
    <row r="1" spans="1:3" ht="18" x14ac:dyDescent="0.25">
      <c r="A1" s="104" t="s">
        <v>0</v>
      </c>
      <c r="B1" s="105"/>
      <c r="C1" s="106"/>
    </row>
    <row r="2" spans="1:3" ht="18" x14ac:dyDescent="0.25">
      <c r="A2" s="107" t="s">
        <v>1</v>
      </c>
      <c r="B2" s="108"/>
      <c r="C2" s="109"/>
    </row>
    <row r="3" spans="1:3" ht="8.4499999999999993" customHeight="1" x14ac:dyDescent="0.25">
      <c r="A3" s="38"/>
      <c r="B3" s="39"/>
      <c r="C3" s="62"/>
    </row>
    <row r="4" spans="1:3" ht="41.25" customHeight="1" x14ac:dyDescent="0.25">
      <c r="A4" s="116" t="s">
        <v>625</v>
      </c>
      <c r="B4" s="117"/>
      <c r="C4" s="118"/>
    </row>
    <row r="5" spans="1:3" ht="15.75" customHeight="1" x14ac:dyDescent="0.25">
      <c r="A5" s="107"/>
      <c r="B5" s="108"/>
      <c r="C5" s="109"/>
    </row>
    <row r="6" spans="1:3" ht="63.95" customHeight="1" x14ac:dyDescent="0.25">
      <c r="A6" s="110" t="s">
        <v>633</v>
      </c>
      <c r="B6" s="111"/>
      <c r="C6" s="112"/>
    </row>
    <row r="7" spans="1:3" ht="55.5" customHeight="1" x14ac:dyDescent="0.25">
      <c r="A7" s="113" t="s">
        <v>2</v>
      </c>
      <c r="B7" s="114"/>
      <c r="C7" s="115"/>
    </row>
    <row r="8" spans="1:3" ht="15.75" thickBot="1" x14ac:dyDescent="0.3">
      <c r="A8" s="91"/>
      <c r="B8" s="91"/>
      <c r="C8" s="63"/>
    </row>
    <row r="9" spans="1:3" ht="16.5" thickBot="1" x14ac:dyDescent="0.3">
      <c r="A9" s="40" t="s">
        <v>3</v>
      </c>
      <c r="B9" s="41"/>
      <c r="C9" s="64" t="s">
        <v>4</v>
      </c>
    </row>
    <row r="10" spans="1:3" x14ac:dyDescent="0.25">
      <c r="A10" s="42"/>
      <c r="B10" s="2"/>
      <c r="C10" s="51"/>
    </row>
    <row r="11" spans="1:3" ht="15.75" x14ac:dyDescent="0.25">
      <c r="A11" s="43" t="s">
        <v>626</v>
      </c>
      <c r="B11" s="3"/>
      <c r="C11" s="50">
        <f>C94</f>
        <v>4993057781</v>
      </c>
    </row>
    <row r="12" spans="1:3" x14ac:dyDescent="0.25">
      <c r="A12" s="42"/>
      <c r="B12" s="2"/>
      <c r="C12" s="51"/>
    </row>
    <row r="13" spans="1:3" ht="15.75" x14ac:dyDescent="0.25">
      <c r="A13" s="43" t="s">
        <v>627</v>
      </c>
      <c r="B13" s="3"/>
      <c r="C13" s="50">
        <f>C291</f>
        <v>1352064684</v>
      </c>
    </row>
    <row r="14" spans="1:3" x14ac:dyDescent="0.25">
      <c r="A14" s="42"/>
      <c r="B14" s="2"/>
      <c r="C14" s="51"/>
    </row>
    <row r="15" spans="1:3" ht="15.75" x14ac:dyDescent="0.25">
      <c r="A15" s="44" t="s">
        <v>628</v>
      </c>
      <c r="B15" s="5"/>
      <c r="C15" s="52">
        <f>C699</f>
        <v>899882095</v>
      </c>
    </row>
    <row r="16" spans="1:3" x14ac:dyDescent="0.25">
      <c r="A16" s="42"/>
      <c r="B16" s="2"/>
      <c r="C16" s="51"/>
    </row>
    <row r="17" spans="1:3" ht="15.75" x14ac:dyDescent="0.25">
      <c r="A17" s="45" t="s">
        <v>8</v>
      </c>
      <c r="B17" s="3"/>
      <c r="C17" s="50">
        <f>C11+C13+C15</f>
        <v>7245004560</v>
      </c>
    </row>
    <row r="18" spans="1:3" ht="15.75" thickBot="1" x14ac:dyDescent="0.3">
      <c r="A18" s="46"/>
      <c r="B18" s="6"/>
      <c r="C18" s="65"/>
    </row>
    <row r="19" spans="1:3" x14ac:dyDescent="0.25">
      <c r="A19" s="2"/>
      <c r="B19" s="55"/>
      <c r="C19" s="66"/>
    </row>
    <row r="20" spans="1:3" ht="33.75" customHeight="1" x14ac:dyDescent="0.25">
      <c r="A20" s="94" t="s">
        <v>9</v>
      </c>
      <c r="B20" s="95"/>
      <c r="C20" s="95"/>
    </row>
    <row r="21" spans="1:3" x14ac:dyDescent="0.25">
      <c r="A21" s="56" t="s">
        <v>10</v>
      </c>
      <c r="B21" s="1" t="s">
        <v>11</v>
      </c>
      <c r="C21" s="67">
        <v>98814891</v>
      </c>
    </row>
    <row r="22" spans="1:3" x14ac:dyDescent="0.25">
      <c r="A22" s="56" t="s">
        <v>12</v>
      </c>
      <c r="B22" s="1" t="s">
        <v>13</v>
      </c>
      <c r="C22" s="67">
        <v>49141608</v>
      </c>
    </row>
    <row r="23" spans="1:3" x14ac:dyDescent="0.25">
      <c r="A23" s="56" t="s">
        <v>14</v>
      </c>
      <c r="B23" s="1" t="s">
        <v>15</v>
      </c>
      <c r="C23" s="67">
        <v>95731989</v>
      </c>
    </row>
    <row r="24" spans="1:3" x14ac:dyDescent="0.25">
      <c r="A24" s="1" t="s">
        <v>17</v>
      </c>
      <c r="B24" s="1" t="s">
        <v>18</v>
      </c>
      <c r="C24" s="68">
        <v>209208982</v>
      </c>
    </row>
    <row r="25" spans="1:3" x14ac:dyDescent="0.25">
      <c r="A25" s="1" t="s">
        <v>17</v>
      </c>
      <c r="B25" s="1" t="s">
        <v>19</v>
      </c>
      <c r="C25" s="68">
        <v>2935880</v>
      </c>
    </row>
    <row r="26" spans="1:3" x14ac:dyDescent="0.25">
      <c r="A26" s="56" t="s">
        <v>16</v>
      </c>
      <c r="B26" s="1"/>
      <c r="C26" s="67">
        <v>212144862</v>
      </c>
    </row>
    <row r="27" spans="1:3" x14ac:dyDescent="0.25">
      <c r="A27" s="1" t="s">
        <v>21</v>
      </c>
      <c r="B27" s="1" t="s">
        <v>22</v>
      </c>
      <c r="C27" s="68">
        <v>26934025</v>
      </c>
    </row>
    <row r="28" spans="1:3" x14ac:dyDescent="0.25">
      <c r="A28" s="1" t="s">
        <v>21</v>
      </c>
      <c r="B28" s="1" t="s">
        <v>23</v>
      </c>
      <c r="C28" s="68">
        <v>406288</v>
      </c>
    </row>
    <row r="29" spans="1:3" x14ac:dyDescent="0.25">
      <c r="A29" s="56" t="s">
        <v>20</v>
      </c>
      <c r="B29" s="1"/>
      <c r="C29" s="67">
        <v>27340313</v>
      </c>
    </row>
    <row r="30" spans="1:3" x14ac:dyDescent="0.25">
      <c r="A30" s="1" t="s">
        <v>25</v>
      </c>
      <c r="B30" s="1" t="s">
        <v>26</v>
      </c>
      <c r="C30" s="68">
        <v>313871830</v>
      </c>
    </row>
    <row r="31" spans="1:3" x14ac:dyDescent="0.25">
      <c r="A31" s="1" t="s">
        <v>25</v>
      </c>
      <c r="B31" s="1" t="s">
        <v>27</v>
      </c>
      <c r="C31" s="68">
        <v>20598059</v>
      </c>
    </row>
    <row r="32" spans="1:3" x14ac:dyDescent="0.25">
      <c r="A32" s="56" t="s">
        <v>24</v>
      </c>
      <c r="B32" s="1"/>
      <c r="C32" s="67">
        <v>334469889</v>
      </c>
    </row>
    <row r="33" spans="1:3" x14ac:dyDescent="0.25">
      <c r="A33" s="1" t="s">
        <v>29</v>
      </c>
      <c r="B33" s="1" t="s">
        <v>30</v>
      </c>
      <c r="C33" s="68">
        <v>5863450</v>
      </c>
    </row>
    <row r="34" spans="1:3" x14ac:dyDescent="0.25">
      <c r="A34" s="1" t="s">
        <v>29</v>
      </c>
      <c r="B34" s="1" t="s">
        <v>31</v>
      </c>
      <c r="C34" s="68">
        <v>21933407</v>
      </c>
    </row>
    <row r="35" spans="1:3" x14ac:dyDescent="0.25">
      <c r="A35" s="56" t="s">
        <v>28</v>
      </c>
      <c r="B35" s="1"/>
      <c r="C35" s="67">
        <v>27796857</v>
      </c>
    </row>
    <row r="36" spans="1:3" x14ac:dyDescent="0.25">
      <c r="A36" s="56" t="s">
        <v>32</v>
      </c>
      <c r="B36" s="1" t="s">
        <v>31</v>
      </c>
      <c r="C36" s="67">
        <v>38112803</v>
      </c>
    </row>
    <row r="37" spans="1:3" x14ac:dyDescent="0.25">
      <c r="A37" s="56" t="s">
        <v>33</v>
      </c>
      <c r="B37" s="1" t="s">
        <v>31</v>
      </c>
      <c r="C37" s="67">
        <v>25683489</v>
      </c>
    </row>
    <row r="38" spans="1:3" x14ac:dyDescent="0.25">
      <c r="A38" s="56" t="s">
        <v>34</v>
      </c>
      <c r="B38" s="1" t="s">
        <v>13</v>
      </c>
      <c r="C38" s="67">
        <v>120234995</v>
      </c>
    </row>
    <row r="39" spans="1:3" x14ac:dyDescent="0.25">
      <c r="A39" s="56" t="s">
        <v>35</v>
      </c>
      <c r="B39" s="1" t="s">
        <v>36</v>
      </c>
      <c r="C39" s="67">
        <v>80953802</v>
      </c>
    </row>
    <row r="40" spans="1:3" x14ac:dyDescent="0.25">
      <c r="A40" s="56" t="s">
        <v>37</v>
      </c>
      <c r="B40" s="1" t="s">
        <v>38</v>
      </c>
      <c r="C40" s="67">
        <v>55066282</v>
      </c>
    </row>
    <row r="41" spans="1:3" x14ac:dyDescent="0.25">
      <c r="A41" s="56" t="s">
        <v>39</v>
      </c>
      <c r="B41" s="1" t="s">
        <v>13</v>
      </c>
      <c r="C41" s="67">
        <v>117452082</v>
      </c>
    </row>
    <row r="42" spans="1:3" x14ac:dyDescent="0.25">
      <c r="A42" s="56" t="s">
        <v>40</v>
      </c>
      <c r="B42" s="1" t="s">
        <v>27</v>
      </c>
      <c r="C42" s="67">
        <v>24659802</v>
      </c>
    </row>
    <row r="43" spans="1:3" x14ac:dyDescent="0.25">
      <c r="A43" s="56" t="s">
        <v>41</v>
      </c>
      <c r="B43" s="1" t="s">
        <v>42</v>
      </c>
      <c r="C43" s="67">
        <v>22676560</v>
      </c>
    </row>
    <row r="44" spans="1:3" x14ac:dyDescent="0.25">
      <c r="A44" s="1" t="s">
        <v>44</v>
      </c>
      <c r="B44" s="1" t="s">
        <v>45</v>
      </c>
      <c r="C44" s="68">
        <v>10558563</v>
      </c>
    </row>
    <row r="45" spans="1:3" x14ac:dyDescent="0.25">
      <c r="A45" s="1" t="s">
        <v>44</v>
      </c>
      <c r="B45" s="1" t="s">
        <v>46</v>
      </c>
      <c r="C45" s="68">
        <v>13274896</v>
      </c>
    </row>
    <row r="46" spans="1:3" x14ac:dyDescent="0.25">
      <c r="A46" s="56" t="s">
        <v>43</v>
      </c>
      <c r="B46" s="1"/>
      <c r="C46" s="67">
        <v>23833459</v>
      </c>
    </row>
    <row r="47" spans="1:3" x14ac:dyDescent="0.25">
      <c r="A47" s="56" t="s">
        <v>47</v>
      </c>
      <c r="B47" s="1" t="s">
        <v>48</v>
      </c>
      <c r="C47" s="67">
        <v>55064602</v>
      </c>
    </row>
    <row r="48" spans="1:3" x14ac:dyDescent="0.25">
      <c r="A48" s="56" t="s">
        <v>49</v>
      </c>
      <c r="B48" s="1" t="s">
        <v>50</v>
      </c>
      <c r="C48" s="67">
        <v>387165053</v>
      </c>
    </row>
    <row r="49" spans="1:3" x14ac:dyDescent="0.25">
      <c r="A49" s="1" t="s">
        <v>52</v>
      </c>
      <c r="B49" s="1" t="s">
        <v>53</v>
      </c>
      <c r="C49" s="68">
        <v>522414</v>
      </c>
    </row>
    <row r="50" spans="1:3" x14ac:dyDescent="0.25">
      <c r="A50" s="1" t="s">
        <v>52</v>
      </c>
      <c r="B50" s="1" t="s">
        <v>54</v>
      </c>
      <c r="C50" s="68">
        <v>1901021</v>
      </c>
    </row>
    <row r="51" spans="1:3" x14ac:dyDescent="0.25">
      <c r="A51" s="1" t="s">
        <v>52</v>
      </c>
      <c r="B51" s="1" t="s">
        <v>55</v>
      </c>
      <c r="C51" s="68">
        <v>11654215</v>
      </c>
    </row>
    <row r="52" spans="1:3" x14ac:dyDescent="0.25">
      <c r="A52" s="56" t="s">
        <v>51</v>
      </c>
      <c r="B52" s="1"/>
      <c r="C52" s="67">
        <v>14077650</v>
      </c>
    </row>
    <row r="53" spans="1:3" x14ac:dyDescent="0.25">
      <c r="A53" s="56" t="s">
        <v>56</v>
      </c>
      <c r="B53" s="1" t="s">
        <v>42</v>
      </c>
      <c r="C53" s="67">
        <v>179169072</v>
      </c>
    </row>
    <row r="54" spans="1:3" x14ac:dyDescent="0.25">
      <c r="A54" s="56" t="s">
        <v>57</v>
      </c>
      <c r="B54" s="1" t="s">
        <v>58</v>
      </c>
      <c r="C54" s="67">
        <v>29526974</v>
      </c>
    </row>
    <row r="55" spans="1:3" x14ac:dyDescent="0.25">
      <c r="A55" s="56" t="s">
        <v>59</v>
      </c>
      <c r="B55" s="1" t="s">
        <v>60</v>
      </c>
      <c r="C55" s="67">
        <v>80053446</v>
      </c>
    </row>
    <row r="56" spans="1:3" x14ac:dyDescent="0.25">
      <c r="A56" s="56" t="s">
        <v>61</v>
      </c>
      <c r="B56" s="1" t="s">
        <v>55</v>
      </c>
      <c r="C56" s="67">
        <v>31793869</v>
      </c>
    </row>
    <row r="57" spans="1:3" x14ac:dyDescent="0.25">
      <c r="A57" s="1" t="s">
        <v>63</v>
      </c>
      <c r="B57" s="1" t="s">
        <v>64</v>
      </c>
      <c r="C57" s="68">
        <v>458858148</v>
      </c>
    </row>
    <row r="58" spans="1:3" x14ac:dyDescent="0.25">
      <c r="A58" s="1" t="s">
        <v>63</v>
      </c>
      <c r="B58" s="1" t="s">
        <v>65</v>
      </c>
      <c r="C58" s="68">
        <v>827705831</v>
      </c>
    </row>
    <row r="59" spans="1:3" x14ac:dyDescent="0.25">
      <c r="A59" s="56" t="s">
        <v>62</v>
      </c>
      <c r="B59" s="1"/>
      <c r="C59" s="67">
        <v>1286563979</v>
      </c>
    </row>
    <row r="60" spans="1:3" x14ac:dyDescent="0.25">
      <c r="A60" s="56" t="s">
        <v>66</v>
      </c>
      <c r="B60" s="1" t="s">
        <v>42</v>
      </c>
      <c r="C60" s="67">
        <v>53336707</v>
      </c>
    </row>
    <row r="61" spans="1:3" x14ac:dyDescent="0.25">
      <c r="A61" s="1" t="s">
        <v>68</v>
      </c>
      <c r="B61" s="1" t="s">
        <v>69</v>
      </c>
      <c r="C61" s="68">
        <v>22120619</v>
      </c>
    </row>
    <row r="62" spans="1:3" x14ac:dyDescent="0.25">
      <c r="A62" s="1" t="s">
        <v>68</v>
      </c>
      <c r="B62" s="1" t="s">
        <v>15</v>
      </c>
      <c r="C62" s="68">
        <v>1705014</v>
      </c>
    </row>
    <row r="63" spans="1:3" x14ac:dyDescent="0.25">
      <c r="A63" s="1" t="s">
        <v>68</v>
      </c>
      <c r="B63" s="1" t="s">
        <v>64</v>
      </c>
      <c r="C63" s="68">
        <v>50848378</v>
      </c>
    </row>
    <row r="64" spans="1:3" x14ac:dyDescent="0.25">
      <c r="A64" s="1" t="s">
        <v>68</v>
      </c>
      <c r="B64" s="1" t="s">
        <v>70</v>
      </c>
      <c r="C64" s="68">
        <v>131990548</v>
      </c>
    </row>
    <row r="65" spans="1:3" x14ac:dyDescent="0.25">
      <c r="A65" s="56" t="s">
        <v>67</v>
      </c>
      <c r="B65" s="1"/>
      <c r="C65" s="67">
        <v>206664559</v>
      </c>
    </row>
    <row r="66" spans="1:3" x14ac:dyDescent="0.25">
      <c r="A66" s="56" t="s">
        <v>71</v>
      </c>
      <c r="B66" s="1" t="s">
        <v>72</v>
      </c>
      <c r="C66" s="67">
        <v>75811477</v>
      </c>
    </row>
    <row r="67" spans="1:3" x14ac:dyDescent="0.25">
      <c r="A67" s="56" t="s">
        <v>73</v>
      </c>
      <c r="B67" s="1" t="s">
        <v>70</v>
      </c>
      <c r="C67" s="67">
        <v>43216698</v>
      </c>
    </row>
    <row r="68" spans="1:3" x14ac:dyDescent="0.25">
      <c r="A68" s="1" t="s">
        <v>75</v>
      </c>
      <c r="B68" s="1" t="s">
        <v>76</v>
      </c>
      <c r="C68" s="68">
        <v>50280523</v>
      </c>
    </row>
    <row r="69" spans="1:3" x14ac:dyDescent="0.25">
      <c r="A69" s="1" t="s">
        <v>75</v>
      </c>
      <c r="B69" s="1" t="s">
        <v>77</v>
      </c>
      <c r="C69" s="68">
        <v>12749235</v>
      </c>
    </row>
    <row r="70" spans="1:3" x14ac:dyDescent="0.25">
      <c r="A70" s="56" t="s">
        <v>74</v>
      </c>
      <c r="B70" s="1"/>
      <c r="C70" s="67">
        <v>63029758</v>
      </c>
    </row>
    <row r="71" spans="1:3" x14ac:dyDescent="0.25">
      <c r="A71" s="1" t="s">
        <v>79</v>
      </c>
      <c r="B71" s="1" t="s">
        <v>18</v>
      </c>
      <c r="C71" s="68">
        <v>11857789</v>
      </c>
    </row>
    <row r="72" spans="1:3" x14ac:dyDescent="0.25">
      <c r="A72" s="1" t="s">
        <v>79</v>
      </c>
      <c r="B72" s="1" t="s">
        <v>80</v>
      </c>
      <c r="C72" s="68">
        <v>37566264</v>
      </c>
    </row>
    <row r="73" spans="1:3" x14ac:dyDescent="0.25">
      <c r="A73" s="56" t="s">
        <v>78</v>
      </c>
      <c r="B73" s="1"/>
      <c r="C73" s="67">
        <v>49424053</v>
      </c>
    </row>
    <row r="74" spans="1:3" x14ac:dyDescent="0.25">
      <c r="A74" s="56" t="s">
        <v>81</v>
      </c>
      <c r="B74" s="1" t="s">
        <v>22</v>
      </c>
      <c r="C74" s="67">
        <v>18399963</v>
      </c>
    </row>
    <row r="75" spans="1:3" x14ac:dyDescent="0.25">
      <c r="A75" s="56" t="s">
        <v>82</v>
      </c>
      <c r="B75" s="1" t="s">
        <v>83</v>
      </c>
      <c r="C75" s="67">
        <v>16304228</v>
      </c>
    </row>
    <row r="76" spans="1:3" x14ac:dyDescent="0.25">
      <c r="A76" s="56" t="s">
        <v>84</v>
      </c>
      <c r="B76" s="1" t="s">
        <v>50</v>
      </c>
      <c r="C76" s="67">
        <v>47025684</v>
      </c>
    </row>
    <row r="77" spans="1:3" x14ac:dyDescent="0.25">
      <c r="A77" s="56" t="s">
        <v>85</v>
      </c>
      <c r="B77" s="1" t="s">
        <v>50</v>
      </c>
      <c r="C77" s="67">
        <v>36728332</v>
      </c>
    </row>
    <row r="78" spans="1:3" x14ac:dyDescent="0.25">
      <c r="A78" s="56" t="s">
        <v>86</v>
      </c>
      <c r="B78" s="1" t="s">
        <v>87</v>
      </c>
      <c r="C78" s="67">
        <v>38899149</v>
      </c>
    </row>
    <row r="79" spans="1:3" x14ac:dyDescent="0.25">
      <c r="A79" s="56" t="s">
        <v>88</v>
      </c>
      <c r="B79" s="1" t="s">
        <v>13</v>
      </c>
      <c r="C79" s="67">
        <v>46513022</v>
      </c>
    </row>
    <row r="80" spans="1:3" x14ac:dyDescent="0.25">
      <c r="A80" s="56" t="s">
        <v>89</v>
      </c>
      <c r="B80" s="1" t="s">
        <v>50</v>
      </c>
      <c r="C80" s="67">
        <v>96829834</v>
      </c>
    </row>
    <row r="81" spans="1:3" x14ac:dyDescent="0.25">
      <c r="A81" s="56" t="s">
        <v>90</v>
      </c>
      <c r="B81" s="1" t="s">
        <v>50</v>
      </c>
      <c r="C81" s="67">
        <v>195641364</v>
      </c>
    </row>
    <row r="82" spans="1:3" x14ac:dyDescent="0.25">
      <c r="A82" s="56" t="s">
        <v>91</v>
      </c>
      <c r="B82" s="1" t="s">
        <v>50</v>
      </c>
      <c r="C82" s="67">
        <v>58331841</v>
      </c>
    </row>
    <row r="83" spans="1:3" x14ac:dyDescent="0.25">
      <c r="A83" s="56" t="s">
        <v>92</v>
      </c>
      <c r="B83" s="1" t="s">
        <v>93</v>
      </c>
      <c r="C83" s="67">
        <v>27013461</v>
      </c>
    </row>
    <row r="84" spans="1:3" x14ac:dyDescent="0.25">
      <c r="A84" s="56" t="s">
        <v>94</v>
      </c>
      <c r="B84" s="1" t="s">
        <v>77</v>
      </c>
      <c r="C84" s="67">
        <v>138430271</v>
      </c>
    </row>
    <row r="85" spans="1:3" x14ac:dyDescent="0.25">
      <c r="A85" s="1" t="s">
        <v>96</v>
      </c>
      <c r="B85" s="1" t="s">
        <v>26</v>
      </c>
      <c r="C85" s="68">
        <v>7388049</v>
      </c>
    </row>
    <row r="86" spans="1:3" x14ac:dyDescent="0.25">
      <c r="A86" s="1" t="s">
        <v>96</v>
      </c>
      <c r="B86" s="1" t="s">
        <v>46</v>
      </c>
      <c r="C86" s="68">
        <v>37692776</v>
      </c>
    </row>
    <row r="87" spans="1:3" x14ac:dyDescent="0.25">
      <c r="A87" s="56" t="s">
        <v>95</v>
      </c>
      <c r="B87" s="1"/>
      <c r="C87" s="67">
        <v>45080825</v>
      </c>
    </row>
    <row r="88" spans="1:3" x14ac:dyDescent="0.25">
      <c r="A88" s="56" t="s">
        <v>97</v>
      </c>
      <c r="B88" s="1" t="s">
        <v>42</v>
      </c>
      <c r="C88" s="67">
        <v>54137606</v>
      </c>
    </row>
    <row r="89" spans="1:3" x14ac:dyDescent="0.25">
      <c r="A89" s="56" t="s">
        <v>98</v>
      </c>
      <c r="B89" s="1" t="s">
        <v>83</v>
      </c>
      <c r="C89" s="67">
        <v>24559225</v>
      </c>
    </row>
    <row r="90" spans="1:3" x14ac:dyDescent="0.25">
      <c r="A90" s="1" t="s">
        <v>100</v>
      </c>
      <c r="B90" s="1" t="s">
        <v>101</v>
      </c>
      <c r="C90" s="68">
        <v>28990825</v>
      </c>
    </row>
    <row r="91" spans="1:3" x14ac:dyDescent="0.25">
      <c r="A91" s="1" t="s">
        <v>100</v>
      </c>
      <c r="B91" s="1" t="s">
        <v>15</v>
      </c>
      <c r="C91" s="68">
        <v>101790997</v>
      </c>
    </row>
    <row r="92" spans="1:3" x14ac:dyDescent="0.25">
      <c r="A92" s="1" t="s">
        <v>100</v>
      </c>
      <c r="B92" s="1" t="s">
        <v>83</v>
      </c>
      <c r="C92" s="68">
        <v>109369574</v>
      </c>
    </row>
    <row r="93" spans="1:3" x14ac:dyDescent="0.25">
      <c r="A93" s="56" t="s">
        <v>99</v>
      </c>
      <c r="B93" s="1"/>
      <c r="C93" s="67">
        <v>240151396</v>
      </c>
    </row>
    <row r="94" spans="1:3" ht="15.75" x14ac:dyDescent="0.25">
      <c r="A94" s="7" t="s">
        <v>102</v>
      </c>
      <c r="B94" s="8"/>
      <c r="C94" s="53">
        <f t="shared" ref="C94" si="0">SUM(C21:C23,C26,C29,C32,C35:C43,C46:C48,C52:C56,C59:C60,C65:C67,C70,C73:C84,C87:C89,C93)</f>
        <v>4993057781</v>
      </c>
    </row>
    <row r="95" spans="1:3" ht="19.5" x14ac:dyDescent="0.25">
      <c r="A95" s="9"/>
      <c r="B95" s="9"/>
      <c r="C95" s="66"/>
    </row>
    <row r="96" spans="1:3" ht="18.75" customHeight="1" x14ac:dyDescent="0.25">
      <c r="A96" s="96" t="s">
        <v>629</v>
      </c>
      <c r="B96" s="97"/>
      <c r="C96" s="97"/>
    </row>
    <row r="97" spans="1:3" x14ac:dyDescent="0.25">
      <c r="A97" s="57" t="s">
        <v>103</v>
      </c>
      <c r="B97" s="1" t="s">
        <v>93</v>
      </c>
      <c r="C97" s="67">
        <v>2015419</v>
      </c>
    </row>
    <row r="98" spans="1:3" x14ac:dyDescent="0.25">
      <c r="A98" s="57" t="s">
        <v>104</v>
      </c>
      <c r="B98" s="1" t="s">
        <v>31</v>
      </c>
      <c r="C98" s="67">
        <v>9791022</v>
      </c>
    </row>
    <row r="99" spans="1:3" x14ac:dyDescent="0.25">
      <c r="A99" s="57" t="s">
        <v>105</v>
      </c>
      <c r="B99" s="1" t="s">
        <v>65</v>
      </c>
      <c r="C99" s="67">
        <v>18901765</v>
      </c>
    </row>
    <row r="100" spans="1:3" x14ac:dyDescent="0.25">
      <c r="A100" s="57" t="s">
        <v>106</v>
      </c>
      <c r="B100" s="1" t="s">
        <v>107</v>
      </c>
      <c r="C100" s="67">
        <v>26862473</v>
      </c>
    </row>
    <row r="101" spans="1:3" x14ac:dyDescent="0.25">
      <c r="A101" s="58" t="s">
        <v>109</v>
      </c>
      <c r="B101" s="1" t="s">
        <v>64</v>
      </c>
      <c r="C101" s="68">
        <v>837697</v>
      </c>
    </row>
    <row r="102" spans="1:3" x14ac:dyDescent="0.25">
      <c r="A102" s="58" t="s">
        <v>109</v>
      </c>
      <c r="B102" s="1" t="s">
        <v>70</v>
      </c>
      <c r="C102" s="68">
        <v>9609990</v>
      </c>
    </row>
    <row r="103" spans="1:3" x14ac:dyDescent="0.25">
      <c r="A103" s="57" t="s">
        <v>108</v>
      </c>
      <c r="B103" s="1"/>
      <c r="C103" s="67">
        <v>10447687</v>
      </c>
    </row>
    <row r="104" spans="1:3" x14ac:dyDescent="0.25">
      <c r="A104" s="57" t="s">
        <v>110</v>
      </c>
      <c r="B104" s="1" t="s">
        <v>13</v>
      </c>
      <c r="C104" s="67">
        <v>3502352</v>
      </c>
    </row>
    <row r="105" spans="1:3" x14ac:dyDescent="0.25">
      <c r="A105" s="57" t="s">
        <v>111</v>
      </c>
      <c r="B105" s="1" t="s">
        <v>112</v>
      </c>
      <c r="C105" s="67">
        <v>21918361</v>
      </c>
    </row>
    <row r="106" spans="1:3" x14ac:dyDescent="0.25">
      <c r="A106" s="57" t="s">
        <v>113</v>
      </c>
      <c r="B106" s="1" t="s">
        <v>38</v>
      </c>
      <c r="C106" s="67">
        <v>9850086</v>
      </c>
    </row>
    <row r="107" spans="1:3" x14ac:dyDescent="0.25">
      <c r="A107" s="57" t="s">
        <v>114</v>
      </c>
      <c r="B107" s="1" t="s">
        <v>50</v>
      </c>
      <c r="C107" s="67">
        <v>11218558</v>
      </c>
    </row>
    <row r="108" spans="1:3" x14ac:dyDescent="0.25">
      <c r="A108" s="57" t="s">
        <v>115</v>
      </c>
      <c r="B108" s="1" t="s">
        <v>58</v>
      </c>
      <c r="C108" s="67">
        <v>3482987</v>
      </c>
    </row>
    <row r="109" spans="1:3" x14ac:dyDescent="0.25">
      <c r="A109" s="57" t="s">
        <v>116</v>
      </c>
      <c r="B109" s="1" t="s">
        <v>22</v>
      </c>
      <c r="C109" s="67">
        <v>4129092</v>
      </c>
    </row>
    <row r="110" spans="1:3" x14ac:dyDescent="0.25">
      <c r="A110" s="57" t="s">
        <v>117</v>
      </c>
      <c r="B110" s="1" t="s">
        <v>64</v>
      </c>
      <c r="C110" s="67">
        <v>17265580</v>
      </c>
    </row>
    <row r="111" spans="1:3" x14ac:dyDescent="0.25">
      <c r="A111" s="58" t="s">
        <v>119</v>
      </c>
      <c r="B111" s="1" t="s">
        <v>11</v>
      </c>
      <c r="C111" s="68">
        <v>3197844</v>
      </c>
    </row>
    <row r="112" spans="1:3" x14ac:dyDescent="0.25">
      <c r="A112" s="58" t="s">
        <v>119</v>
      </c>
      <c r="B112" s="1" t="s">
        <v>23</v>
      </c>
      <c r="C112" s="68">
        <v>1099265</v>
      </c>
    </row>
    <row r="113" spans="1:3" x14ac:dyDescent="0.25">
      <c r="A113" s="57" t="s">
        <v>118</v>
      </c>
      <c r="B113" s="1"/>
      <c r="C113" s="67">
        <v>4297109</v>
      </c>
    </row>
    <row r="114" spans="1:3" x14ac:dyDescent="0.25">
      <c r="A114" s="57" t="s">
        <v>120</v>
      </c>
      <c r="B114" s="1" t="s">
        <v>50</v>
      </c>
      <c r="C114" s="67">
        <v>10571651</v>
      </c>
    </row>
    <row r="115" spans="1:3" x14ac:dyDescent="0.25">
      <c r="A115" s="57" t="s">
        <v>121</v>
      </c>
      <c r="B115" s="1" t="s">
        <v>18</v>
      </c>
      <c r="C115" s="67">
        <v>14292426</v>
      </c>
    </row>
    <row r="116" spans="1:3" x14ac:dyDescent="0.25">
      <c r="A116" s="57" t="s">
        <v>122</v>
      </c>
      <c r="B116" s="1" t="s">
        <v>123</v>
      </c>
      <c r="C116" s="67">
        <v>7927013</v>
      </c>
    </row>
    <row r="117" spans="1:3" x14ac:dyDescent="0.25">
      <c r="A117" s="57" t="s">
        <v>124</v>
      </c>
      <c r="B117" s="1" t="s">
        <v>15</v>
      </c>
      <c r="C117" s="67">
        <v>4701127</v>
      </c>
    </row>
    <row r="118" spans="1:3" x14ac:dyDescent="0.25">
      <c r="A118" s="57" t="s">
        <v>125</v>
      </c>
      <c r="B118" s="1" t="s">
        <v>126</v>
      </c>
      <c r="C118" s="67">
        <v>9370071</v>
      </c>
    </row>
    <row r="119" spans="1:3" x14ac:dyDescent="0.25">
      <c r="A119" s="57" t="s">
        <v>127</v>
      </c>
      <c r="B119" s="1" t="s">
        <v>128</v>
      </c>
      <c r="C119" s="67">
        <v>6572340</v>
      </c>
    </row>
    <row r="120" spans="1:3" x14ac:dyDescent="0.25">
      <c r="A120" s="57" t="s">
        <v>129</v>
      </c>
      <c r="B120" s="1" t="s">
        <v>42</v>
      </c>
      <c r="C120" s="67">
        <v>6844463</v>
      </c>
    </row>
    <row r="121" spans="1:3" x14ac:dyDescent="0.25">
      <c r="A121" s="57" t="s">
        <v>130</v>
      </c>
      <c r="B121" s="1" t="s">
        <v>42</v>
      </c>
      <c r="C121" s="67">
        <v>14380115</v>
      </c>
    </row>
    <row r="122" spans="1:3" x14ac:dyDescent="0.25">
      <c r="A122" s="57" t="s">
        <v>131</v>
      </c>
      <c r="B122" s="1" t="s">
        <v>77</v>
      </c>
      <c r="C122" s="67">
        <v>5459479</v>
      </c>
    </row>
    <row r="123" spans="1:3" x14ac:dyDescent="0.25">
      <c r="A123" s="58" t="s">
        <v>133</v>
      </c>
      <c r="B123" s="1" t="s">
        <v>134</v>
      </c>
      <c r="C123" s="68">
        <v>34575326</v>
      </c>
    </row>
    <row r="124" spans="1:3" x14ac:dyDescent="0.25">
      <c r="A124" s="58" t="s">
        <v>133</v>
      </c>
      <c r="B124" s="1" t="s">
        <v>65</v>
      </c>
      <c r="C124" s="68">
        <v>1928833</v>
      </c>
    </row>
    <row r="125" spans="1:3" x14ac:dyDescent="0.25">
      <c r="A125" s="57" t="s">
        <v>132</v>
      </c>
      <c r="B125" s="1"/>
      <c r="C125" s="67">
        <v>36504159</v>
      </c>
    </row>
    <row r="126" spans="1:3" x14ac:dyDescent="0.25">
      <c r="A126" s="57" t="s">
        <v>135</v>
      </c>
      <c r="B126" s="1" t="s">
        <v>13</v>
      </c>
      <c r="C126" s="67">
        <v>3520551</v>
      </c>
    </row>
    <row r="127" spans="1:3" x14ac:dyDescent="0.25">
      <c r="A127" s="57" t="s">
        <v>136</v>
      </c>
      <c r="B127" s="1" t="s">
        <v>65</v>
      </c>
      <c r="C127" s="67">
        <v>23305123</v>
      </c>
    </row>
    <row r="128" spans="1:3" x14ac:dyDescent="0.25">
      <c r="A128" s="57" t="s">
        <v>137</v>
      </c>
      <c r="B128" s="1" t="s">
        <v>31</v>
      </c>
      <c r="C128" s="67">
        <v>5438336</v>
      </c>
    </row>
    <row r="129" spans="1:3" x14ac:dyDescent="0.25">
      <c r="A129" s="57" t="s">
        <v>138</v>
      </c>
      <c r="B129" s="1" t="s">
        <v>42</v>
      </c>
      <c r="C129" s="67">
        <v>11026420</v>
      </c>
    </row>
    <row r="130" spans="1:3" x14ac:dyDescent="0.25">
      <c r="A130" s="57" t="s">
        <v>139</v>
      </c>
      <c r="B130" s="1" t="s">
        <v>23</v>
      </c>
      <c r="C130" s="67">
        <v>9393651</v>
      </c>
    </row>
    <row r="131" spans="1:3" x14ac:dyDescent="0.25">
      <c r="A131" s="58" t="s">
        <v>141</v>
      </c>
      <c r="B131" s="1" t="s">
        <v>11</v>
      </c>
      <c r="C131" s="68">
        <v>1040785</v>
      </c>
    </row>
    <row r="132" spans="1:3" x14ac:dyDescent="0.25">
      <c r="A132" s="58" t="s">
        <v>141</v>
      </c>
      <c r="B132" s="1" t="s">
        <v>55</v>
      </c>
      <c r="C132" s="68">
        <v>4269595</v>
      </c>
    </row>
    <row r="133" spans="1:3" x14ac:dyDescent="0.25">
      <c r="A133" s="57" t="s">
        <v>140</v>
      </c>
      <c r="B133" s="1"/>
      <c r="C133" s="67">
        <v>5310380</v>
      </c>
    </row>
    <row r="134" spans="1:3" x14ac:dyDescent="0.25">
      <c r="A134" s="58" t="s">
        <v>143</v>
      </c>
      <c r="B134" s="1" t="s">
        <v>30</v>
      </c>
      <c r="C134" s="68">
        <v>297992</v>
      </c>
    </row>
    <row r="135" spans="1:3" x14ac:dyDescent="0.25">
      <c r="A135" s="58" t="s">
        <v>143</v>
      </c>
      <c r="B135" s="1" t="s">
        <v>55</v>
      </c>
      <c r="C135" s="68">
        <v>2739314</v>
      </c>
    </row>
    <row r="136" spans="1:3" x14ac:dyDescent="0.25">
      <c r="A136" s="57" t="s">
        <v>142</v>
      </c>
      <c r="B136" s="1"/>
      <c r="C136" s="67">
        <v>3037306</v>
      </c>
    </row>
    <row r="137" spans="1:3" x14ac:dyDescent="0.25">
      <c r="A137" s="57" t="s">
        <v>144</v>
      </c>
      <c r="B137" s="1" t="s">
        <v>13</v>
      </c>
      <c r="C137" s="67">
        <v>2809762</v>
      </c>
    </row>
    <row r="138" spans="1:3" x14ac:dyDescent="0.25">
      <c r="A138" s="57" t="s">
        <v>145</v>
      </c>
      <c r="B138" s="1" t="s">
        <v>36</v>
      </c>
      <c r="C138" s="67">
        <v>10490108</v>
      </c>
    </row>
    <row r="139" spans="1:3" x14ac:dyDescent="0.25">
      <c r="A139" s="57" t="s">
        <v>146</v>
      </c>
      <c r="B139" s="1" t="s">
        <v>23</v>
      </c>
      <c r="C139" s="67">
        <v>8217666</v>
      </c>
    </row>
    <row r="140" spans="1:3" x14ac:dyDescent="0.25">
      <c r="A140" s="58" t="s">
        <v>148</v>
      </c>
      <c r="B140" s="1" t="s">
        <v>126</v>
      </c>
      <c r="C140" s="68">
        <v>813143</v>
      </c>
    </row>
    <row r="141" spans="1:3" x14ac:dyDescent="0.25">
      <c r="A141" s="58" t="s">
        <v>148</v>
      </c>
      <c r="B141" s="1" t="s">
        <v>11</v>
      </c>
      <c r="C141" s="68">
        <v>2673747</v>
      </c>
    </row>
    <row r="142" spans="1:3" x14ac:dyDescent="0.25">
      <c r="A142" s="57" t="s">
        <v>147</v>
      </c>
      <c r="B142" s="1"/>
      <c r="C142" s="67">
        <v>3486890</v>
      </c>
    </row>
    <row r="143" spans="1:3" x14ac:dyDescent="0.25">
      <c r="A143" s="57" t="s">
        <v>149</v>
      </c>
      <c r="B143" s="1" t="s">
        <v>22</v>
      </c>
      <c r="C143" s="67">
        <v>3361345</v>
      </c>
    </row>
    <row r="144" spans="1:3" x14ac:dyDescent="0.25">
      <c r="A144" s="57" t="s">
        <v>150</v>
      </c>
      <c r="B144" s="1" t="s">
        <v>50</v>
      </c>
      <c r="C144" s="67">
        <v>20735025</v>
      </c>
    </row>
    <row r="145" spans="1:3" x14ac:dyDescent="0.25">
      <c r="A145" s="57" t="s">
        <v>151</v>
      </c>
      <c r="B145" s="1" t="s">
        <v>13</v>
      </c>
      <c r="C145" s="67">
        <v>8122472</v>
      </c>
    </row>
    <row r="146" spans="1:3" x14ac:dyDescent="0.25">
      <c r="A146" s="58" t="s">
        <v>153</v>
      </c>
      <c r="B146" s="1" t="s">
        <v>26</v>
      </c>
      <c r="C146" s="68">
        <v>2972191</v>
      </c>
    </row>
    <row r="147" spans="1:3" x14ac:dyDescent="0.25">
      <c r="A147" s="58" t="s">
        <v>153</v>
      </c>
      <c r="B147" s="1" t="s">
        <v>154</v>
      </c>
      <c r="C147" s="68">
        <v>3389566</v>
      </c>
    </row>
    <row r="148" spans="1:3" x14ac:dyDescent="0.25">
      <c r="A148" s="57" t="s">
        <v>152</v>
      </c>
      <c r="B148" s="1"/>
      <c r="C148" s="67">
        <v>6361757</v>
      </c>
    </row>
    <row r="149" spans="1:3" x14ac:dyDescent="0.25">
      <c r="A149" s="57" t="s">
        <v>155</v>
      </c>
      <c r="B149" s="1" t="s">
        <v>31</v>
      </c>
      <c r="C149" s="67">
        <v>19204764</v>
      </c>
    </row>
    <row r="150" spans="1:3" x14ac:dyDescent="0.25">
      <c r="A150" s="57" t="s">
        <v>156</v>
      </c>
      <c r="B150" s="1" t="s">
        <v>42</v>
      </c>
      <c r="C150" s="67">
        <v>8380897</v>
      </c>
    </row>
    <row r="151" spans="1:3" x14ac:dyDescent="0.25">
      <c r="A151" s="57" t="s">
        <v>157</v>
      </c>
      <c r="B151" s="1" t="s">
        <v>42</v>
      </c>
      <c r="C151" s="67">
        <v>3640838</v>
      </c>
    </row>
    <row r="152" spans="1:3" x14ac:dyDescent="0.25">
      <c r="A152" s="57" t="s">
        <v>158</v>
      </c>
      <c r="B152" s="1" t="s">
        <v>13</v>
      </c>
      <c r="C152" s="67">
        <v>11055379</v>
      </c>
    </row>
    <row r="153" spans="1:3" x14ac:dyDescent="0.25">
      <c r="A153" s="57" t="s">
        <v>159</v>
      </c>
      <c r="B153" s="1" t="s">
        <v>154</v>
      </c>
      <c r="C153" s="67">
        <v>9235128</v>
      </c>
    </row>
    <row r="154" spans="1:3" x14ac:dyDescent="0.25">
      <c r="A154" s="57" t="s">
        <v>160</v>
      </c>
      <c r="B154" s="1" t="s">
        <v>22</v>
      </c>
      <c r="C154" s="67">
        <v>10149600</v>
      </c>
    </row>
    <row r="155" spans="1:3" x14ac:dyDescent="0.25">
      <c r="A155" s="58" t="s">
        <v>162</v>
      </c>
      <c r="B155" s="1" t="s">
        <v>107</v>
      </c>
      <c r="C155" s="68">
        <v>630149</v>
      </c>
    </row>
    <row r="156" spans="1:3" x14ac:dyDescent="0.25">
      <c r="A156" s="58" t="s">
        <v>162</v>
      </c>
      <c r="B156" s="1" t="s">
        <v>13</v>
      </c>
      <c r="C156" s="68">
        <v>17058790</v>
      </c>
    </row>
    <row r="157" spans="1:3" x14ac:dyDescent="0.25">
      <c r="A157" s="57" t="s">
        <v>161</v>
      </c>
      <c r="B157" s="1"/>
      <c r="C157" s="67">
        <v>17688939</v>
      </c>
    </row>
    <row r="158" spans="1:3" x14ac:dyDescent="0.25">
      <c r="A158" s="57" t="s">
        <v>163</v>
      </c>
      <c r="B158" s="1" t="s">
        <v>76</v>
      </c>
      <c r="C158" s="67">
        <v>9456905</v>
      </c>
    </row>
    <row r="159" spans="1:3" x14ac:dyDescent="0.25">
      <c r="A159" s="57" t="s">
        <v>164</v>
      </c>
      <c r="B159" s="1" t="s">
        <v>27</v>
      </c>
      <c r="C159" s="67">
        <v>2882892</v>
      </c>
    </row>
    <row r="160" spans="1:3" x14ac:dyDescent="0.25">
      <c r="A160" s="58" t="s">
        <v>166</v>
      </c>
      <c r="B160" s="1" t="s">
        <v>60</v>
      </c>
      <c r="C160" s="68">
        <v>856812</v>
      </c>
    </row>
    <row r="161" spans="1:3" x14ac:dyDescent="0.25">
      <c r="A161" s="58" t="s">
        <v>166</v>
      </c>
      <c r="B161" s="1" t="s">
        <v>167</v>
      </c>
      <c r="C161" s="68">
        <v>2965773</v>
      </c>
    </row>
    <row r="162" spans="1:3" x14ac:dyDescent="0.25">
      <c r="A162" s="57" t="s">
        <v>165</v>
      </c>
      <c r="B162" s="1"/>
      <c r="C162" s="67">
        <v>3822585</v>
      </c>
    </row>
    <row r="163" spans="1:3" x14ac:dyDescent="0.25">
      <c r="A163" s="57" t="s">
        <v>168</v>
      </c>
      <c r="B163" s="1" t="s">
        <v>22</v>
      </c>
      <c r="C163" s="67">
        <v>5029306</v>
      </c>
    </row>
    <row r="164" spans="1:3" x14ac:dyDescent="0.25">
      <c r="A164" s="58" t="s">
        <v>170</v>
      </c>
      <c r="B164" s="1" t="s">
        <v>53</v>
      </c>
      <c r="C164" s="68">
        <v>4111021</v>
      </c>
    </row>
    <row r="165" spans="1:3" x14ac:dyDescent="0.25">
      <c r="A165" s="58" t="s">
        <v>170</v>
      </c>
      <c r="B165" s="1" t="s">
        <v>46</v>
      </c>
      <c r="C165" s="68">
        <v>274</v>
      </c>
    </row>
    <row r="166" spans="1:3" x14ac:dyDescent="0.25">
      <c r="A166" s="57" t="s">
        <v>169</v>
      </c>
      <c r="B166" s="1"/>
      <c r="C166" s="67">
        <v>4111295</v>
      </c>
    </row>
    <row r="167" spans="1:3" x14ac:dyDescent="0.25">
      <c r="A167" s="57" t="s">
        <v>171</v>
      </c>
      <c r="B167" s="1" t="s">
        <v>38</v>
      </c>
      <c r="C167" s="67">
        <v>8416014</v>
      </c>
    </row>
    <row r="168" spans="1:3" x14ac:dyDescent="0.25">
      <c r="A168" s="57" t="s">
        <v>172</v>
      </c>
      <c r="B168" s="1" t="s">
        <v>36</v>
      </c>
      <c r="C168" s="67">
        <v>5761300</v>
      </c>
    </row>
    <row r="169" spans="1:3" x14ac:dyDescent="0.25">
      <c r="A169" s="57" t="s">
        <v>173</v>
      </c>
      <c r="B169" s="1" t="s">
        <v>27</v>
      </c>
      <c r="C169" s="67">
        <v>4562441</v>
      </c>
    </row>
    <row r="170" spans="1:3" x14ac:dyDescent="0.25">
      <c r="A170" s="57" t="s">
        <v>174</v>
      </c>
      <c r="B170" s="1" t="s">
        <v>50</v>
      </c>
      <c r="C170" s="67">
        <v>14824847</v>
      </c>
    </row>
    <row r="171" spans="1:3" x14ac:dyDescent="0.25">
      <c r="A171" s="57" t="s">
        <v>175</v>
      </c>
      <c r="B171" s="1" t="s">
        <v>42</v>
      </c>
      <c r="C171" s="67">
        <v>6287061</v>
      </c>
    </row>
    <row r="172" spans="1:3" x14ac:dyDescent="0.25">
      <c r="A172" s="57" t="s">
        <v>176</v>
      </c>
      <c r="B172" s="1" t="s">
        <v>38</v>
      </c>
      <c r="C172" s="67">
        <v>13369994</v>
      </c>
    </row>
    <row r="173" spans="1:3" x14ac:dyDescent="0.25">
      <c r="A173" s="57" t="s">
        <v>177</v>
      </c>
      <c r="B173" s="1" t="s">
        <v>58</v>
      </c>
      <c r="C173" s="67">
        <v>3056654</v>
      </c>
    </row>
    <row r="174" spans="1:3" x14ac:dyDescent="0.25">
      <c r="A174" s="57" t="s">
        <v>178</v>
      </c>
      <c r="B174" s="1" t="s">
        <v>22</v>
      </c>
      <c r="C174" s="67">
        <v>7229713</v>
      </c>
    </row>
    <row r="175" spans="1:3" x14ac:dyDescent="0.25">
      <c r="A175" s="57" t="s">
        <v>179</v>
      </c>
      <c r="B175" s="1" t="s">
        <v>23</v>
      </c>
      <c r="C175" s="67">
        <v>3930375</v>
      </c>
    </row>
    <row r="176" spans="1:3" x14ac:dyDescent="0.25">
      <c r="A176" s="57" t="s">
        <v>180</v>
      </c>
      <c r="B176" s="1" t="s">
        <v>54</v>
      </c>
      <c r="C176" s="67">
        <v>3511743</v>
      </c>
    </row>
    <row r="177" spans="1:5" x14ac:dyDescent="0.25">
      <c r="A177" s="57" t="s">
        <v>181</v>
      </c>
      <c r="B177" s="1" t="s">
        <v>70</v>
      </c>
      <c r="C177" s="67">
        <v>8999636</v>
      </c>
    </row>
    <row r="178" spans="1:5" x14ac:dyDescent="0.25">
      <c r="A178" s="57" t="s">
        <v>182</v>
      </c>
      <c r="B178" s="1" t="s">
        <v>134</v>
      </c>
      <c r="C178" s="67">
        <v>32979093</v>
      </c>
    </row>
    <row r="179" spans="1:5" x14ac:dyDescent="0.25">
      <c r="A179" s="57" t="s">
        <v>183</v>
      </c>
      <c r="B179" s="1" t="s">
        <v>22</v>
      </c>
      <c r="C179" s="67">
        <v>2232044</v>
      </c>
    </row>
    <row r="180" spans="1:5" x14ac:dyDescent="0.25">
      <c r="A180" s="57" t="s">
        <v>184</v>
      </c>
      <c r="B180" s="1" t="s">
        <v>185</v>
      </c>
      <c r="C180" s="67">
        <v>39196083</v>
      </c>
    </row>
    <row r="181" spans="1:5" x14ac:dyDescent="0.25">
      <c r="A181" s="58" t="s">
        <v>187</v>
      </c>
      <c r="B181" s="1" t="s">
        <v>30</v>
      </c>
      <c r="C181" s="68">
        <v>870570</v>
      </c>
    </row>
    <row r="182" spans="1:5" x14ac:dyDescent="0.25">
      <c r="A182" s="58" t="s">
        <v>187</v>
      </c>
      <c r="B182" s="1" t="s">
        <v>31</v>
      </c>
      <c r="C182" s="68">
        <v>505812</v>
      </c>
      <c r="D182" s="59"/>
      <c r="E182" s="60"/>
    </row>
    <row r="183" spans="1:5" x14ac:dyDescent="0.25">
      <c r="A183" s="58" t="s">
        <v>187</v>
      </c>
      <c r="B183" s="1" t="s">
        <v>188</v>
      </c>
      <c r="C183" s="68">
        <v>1780912</v>
      </c>
    </row>
    <row r="184" spans="1:5" x14ac:dyDescent="0.25">
      <c r="A184" s="57" t="s">
        <v>186</v>
      </c>
      <c r="B184" s="1"/>
      <c r="C184" s="67">
        <v>3157294</v>
      </c>
    </row>
    <row r="185" spans="1:5" x14ac:dyDescent="0.25">
      <c r="A185" s="57" t="s">
        <v>189</v>
      </c>
      <c r="B185" s="1" t="s">
        <v>126</v>
      </c>
      <c r="C185" s="67">
        <v>3792919</v>
      </c>
    </row>
    <row r="186" spans="1:5" x14ac:dyDescent="0.25">
      <c r="A186" s="57" t="s">
        <v>190</v>
      </c>
      <c r="B186" s="1" t="s">
        <v>50</v>
      </c>
      <c r="C186" s="67">
        <v>7527522</v>
      </c>
    </row>
    <row r="187" spans="1:5" x14ac:dyDescent="0.25">
      <c r="A187" s="57" t="s">
        <v>191</v>
      </c>
      <c r="B187" s="1" t="s">
        <v>54</v>
      </c>
      <c r="C187" s="67">
        <v>3568203</v>
      </c>
    </row>
    <row r="188" spans="1:5" x14ac:dyDescent="0.25">
      <c r="A188" s="57" t="s">
        <v>192</v>
      </c>
      <c r="B188" s="1" t="s">
        <v>38</v>
      </c>
      <c r="C188" s="67">
        <v>3804661</v>
      </c>
    </row>
    <row r="189" spans="1:5" x14ac:dyDescent="0.25">
      <c r="A189" s="57" t="s">
        <v>193</v>
      </c>
      <c r="B189" s="1" t="s">
        <v>77</v>
      </c>
      <c r="C189" s="67">
        <v>9283725</v>
      </c>
    </row>
    <row r="190" spans="1:5" x14ac:dyDescent="0.25">
      <c r="A190" s="57" t="s">
        <v>194</v>
      </c>
      <c r="B190" s="1" t="s">
        <v>13</v>
      </c>
      <c r="C190" s="67">
        <v>3054217</v>
      </c>
    </row>
    <row r="191" spans="1:5" x14ac:dyDescent="0.25">
      <c r="A191" s="57" t="s">
        <v>195</v>
      </c>
      <c r="B191" s="1" t="s">
        <v>42</v>
      </c>
      <c r="C191" s="67">
        <v>8721073</v>
      </c>
    </row>
    <row r="192" spans="1:5" x14ac:dyDescent="0.25">
      <c r="A192" s="57" t="s">
        <v>196</v>
      </c>
      <c r="B192" s="1" t="s">
        <v>55</v>
      </c>
      <c r="C192" s="67">
        <v>8731378</v>
      </c>
    </row>
    <row r="193" spans="1:3" x14ac:dyDescent="0.25">
      <c r="A193" s="57" t="s">
        <v>197</v>
      </c>
      <c r="B193" s="1" t="s">
        <v>123</v>
      </c>
      <c r="C193" s="67">
        <v>3140013</v>
      </c>
    </row>
    <row r="194" spans="1:3" x14ac:dyDescent="0.25">
      <c r="A194" s="58" t="s">
        <v>199</v>
      </c>
      <c r="B194" s="1" t="s">
        <v>50</v>
      </c>
      <c r="C194" s="68">
        <v>2682893</v>
      </c>
    </row>
    <row r="195" spans="1:3" x14ac:dyDescent="0.25">
      <c r="A195" s="58" t="s">
        <v>199</v>
      </c>
      <c r="B195" s="1" t="s">
        <v>48</v>
      </c>
      <c r="C195" s="68">
        <v>1219321</v>
      </c>
    </row>
    <row r="196" spans="1:3" x14ac:dyDescent="0.25">
      <c r="A196" s="57" t="s">
        <v>198</v>
      </c>
      <c r="B196" s="1"/>
      <c r="C196" s="67">
        <v>3902214</v>
      </c>
    </row>
    <row r="197" spans="1:3" x14ac:dyDescent="0.25">
      <c r="A197" s="57" t="s">
        <v>200</v>
      </c>
      <c r="B197" s="1" t="s">
        <v>42</v>
      </c>
      <c r="C197" s="67">
        <v>4148288</v>
      </c>
    </row>
    <row r="198" spans="1:3" x14ac:dyDescent="0.25">
      <c r="A198" s="57" t="s">
        <v>201</v>
      </c>
      <c r="B198" s="1" t="s">
        <v>70</v>
      </c>
      <c r="C198" s="67">
        <v>11477094</v>
      </c>
    </row>
    <row r="199" spans="1:3" x14ac:dyDescent="0.25">
      <c r="A199" s="57" t="s">
        <v>202</v>
      </c>
      <c r="B199" s="1" t="s">
        <v>38</v>
      </c>
      <c r="C199" s="67">
        <v>8215030</v>
      </c>
    </row>
    <row r="200" spans="1:3" x14ac:dyDescent="0.25">
      <c r="A200" s="57" t="s">
        <v>203</v>
      </c>
      <c r="B200" s="1" t="s">
        <v>13</v>
      </c>
      <c r="C200" s="67">
        <v>4789395</v>
      </c>
    </row>
    <row r="201" spans="1:3" x14ac:dyDescent="0.25">
      <c r="A201" s="57" t="s">
        <v>204</v>
      </c>
      <c r="B201" s="1" t="s">
        <v>30</v>
      </c>
      <c r="C201" s="67">
        <v>6803573</v>
      </c>
    </row>
    <row r="202" spans="1:3" x14ac:dyDescent="0.25">
      <c r="A202" s="57" t="s">
        <v>205</v>
      </c>
      <c r="B202" s="1" t="s">
        <v>206</v>
      </c>
      <c r="C202" s="67">
        <v>5134850</v>
      </c>
    </row>
    <row r="203" spans="1:3" x14ac:dyDescent="0.25">
      <c r="A203" s="57" t="s">
        <v>207</v>
      </c>
      <c r="B203" s="1" t="s">
        <v>53</v>
      </c>
      <c r="C203" s="67">
        <v>7370487</v>
      </c>
    </row>
    <row r="204" spans="1:3" x14ac:dyDescent="0.25">
      <c r="A204" s="57" t="s">
        <v>208</v>
      </c>
      <c r="B204" s="1" t="s">
        <v>50</v>
      </c>
      <c r="C204" s="67">
        <v>7917121</v>
      </c>
    </row>
    <row r="205" spans="1:3" x14ac:dyDescent="0.25">
      <c r="A205" s="58" t="s">
        <v>210</v>
      </c>
      <c r="B205" s="1" t="s">
        <v>27</v>
      </c>
      <c r="C205" s="68">
        <v>2668159</v>
      </c>
    </row>
    <row r="206" spans="1:3" x14ac:dyDescent="0.25">
      <c r="A206" s="58" t="s">
        <v>210</v>
      </c>
      <c r="B206" s="1" t="s">
        <v>30</v>
      </c>
      <c r="C206" s="68">
        <v>15653126</v>
      </c>
    </row>
    <row r="207" spans="1:3" x14ac:dyDescent="0.25">
      <c r="A207" s="57" t="s">
        <v>209</v>
      </c>
      <c r="B207" s="1"/>
      <c r="C207" s="67">
        <v>18321285</v>
      </c>
    </row>
    <row r="208" spans="1:3" x14ac:dyDescent="0.25">
      <c r="A208" s="57" t="s">
        <v>211</v>
      </c>
      <c r="B208" s="1" t="s">
        <v>13</v>
      </c>
      <c r="C208" s="67">
        <v>4746010</v>
      </c>
    </row>
    <row r="209" spans="1:3" x14ac:dyDescent="0.25">
      <c r="A209" s="57" t="s">
        <v>212</v>
      </c>
      <c r="B209" s="1" t="s">
        <v>58</v>
      </c>
      <c r="C209" s="67">
        <v>10456428</v>
      </c>
    </row>
    <row r="210" spans="1:3" x14ac:dyDescent="0.25">
      <c r="A210" s="57" t="s">
        <v>213</v>
      </c>
      <c r="B210" s="1" t="s">
        <v>13</v>
      </c>
      <c r="C210" s="67">
        <v>9939163</v>
      </c>
    </row>
    <row r="211" spans="1:3" x14ac:dyDescent="0.25">
      <c r="A211" s="57" t="s">
        <v>214</v>
      </c>
      <c r="B211" s="1" t="s">
        <v>13</v>
      </c>
      <c r="C211" s="67">
        <v>5630488</v>
      </c>
    </row>
    <row r="212" spans="1:3" x14ac:dyDescent="0.25">
      <c r="A212" s="57" t="s">
        <v>215</v>
      </c>
      <c r="B212" s="1" t="s">
        <v>50</v>
      </c>
      <c r="C212" s="67">
        <v>13439711</v>
      </c>
    </row>
    <row r="213" spans="1:3" x14ac:dyDescent="0.25">
      <c r="A213" s="57" t="s">
        <v>216</v>
      </c>
      <c r="B213" s="1" t="s">
        <v>126</v>
      </c>
      <c r="C213" s="67">
        <v>4097504</v>
      </c>
    </row>
    <row r="214" spans="1:3" x14ac:dyDescent="0.25">
      <c r="A214" s="57" t="s">
        <v>217</v>
      </c>
      <c r="B214" s="1" t="s">
        <v>50</v>
      </c>
      <c r="C214" s="67">
        <v>7290308</v>
      </c>
    </row>
    <row r="215" spans="1:3" x14ac:dyDescent="0.25">
      <c r="A215" s="57" t="s">
        <v>218</v>
      </c>
      <c r="B215" s="1" t="s">
        <v>126</v>
      </c>
      <c r="C215" s="67">
        <v>3466679</v>
      </c>
    </row>
    <row r="216" spans="1:3" x14ac:dyDescent="0.25">
      <c r="A216" s="58" t="s">
        <v>220</v>
      </c>
      <c r="B216" s="1" t="s">
        <v>22</v>
      </c>
      <c r="C216" s="68">
        <v>257584</v>
      </c>
    </row>
    <row r="217" spans="1:3" x14ac:dyDescent="0.25">
      <c r="A217" s="58" t="s">
        <v>220</v>
      </c>
      <c r="B217" s="1" t="s">
        <v>23</v>
      </c>
      <c r="C217" s="68">
        <v>3025701</v>
      </c>
    </row>
    <row r="218" spans="1:3" x14ac:dyDescent="0.25">
      <c r="A218" s="57" t="s">
        <v>219</v>
      </c>
      <c r="B218" s="1"/>
      <c r="C218" s="67">
        <v>3283285</v>
      </c>
    </row>
    <row r="219" spans="1:3" x14ac:dyDescent="0.25">
      <c r="A219" s="58" t="s">
        <v>222</v>
      </c>
      <c r="B219" s="1" t="s">
        <v>18</v>
      </c>
      <c r="C219" s="68">
        <v>8038</v>
      </c>
    </row>
    <row r="220" spans="1:3" x14ac:dyDescent="0.25">
      <c r="A220" s="58" t="s">
        <v>222</v>
      </c>
      <c r="B220" s="1" t="s">
        <v>19</v>
      </c>
      <c r="C220" s="68">
        <v>2335974</v>
      </c>
    </row>
    <row r="221" spans="1:3" x14ac:dyDescent="0.25">
      <c r="A221" s="57" t="s">
        <v>221</v>
      </c>
      <c r="B221" s="1"/>
      <c r="C221" s="67">
        <v>2344012</v>
      </c>
    </row>
    <row r="222" spans="1:3" x14ac:dyDescent="0.25">
      <c r="A222" s="57" t="s">
        <v>223</v>
      </c>
      <c r="B222" s="1" t="s">
        <v>42</v>
      </c>
      <c r="C222" s="67">
        <v>3134785</v>
      </c>
    </row>
    <row r="223" spans="1:3" x14ac:dyDescent="0.25">
      <c r="A223" s="57" t="s">
        <v>224</v>
      </c>
      <c r="B223" s="1" t="s">
        <v>134</v>
      </c>
      <c r="C223" s="67">
        <v>29715195</v>
      </c>
    </row>
    <row r="224" spans="1:3" x14ac:dyDescent="0.25">
      <c r="A224" s="57" t="s">
        <v>225</v>
      </c>
      <c r="B224" s="1" t="s">
        <v>123</v>
      </c>
      <c r="C224" s="67">
        <v>21602399</v>
      </c>
    </row>
    <row r="225" spans="1:3" x14ac:dyDescent="0.25">
      <c r="A225" s="57" t="s">
        <v>226</v>
      </c>
      <c r="B225" s="1" t="s">
        <v>87</v>
      </c>
      <c r="C225" s="67">
        <v>18292109</v>
      </c>
    </row>
    <row r="226" spans="1:3" x14ac:dyDescent="0.25">
      <c r="A226" s="57" t="s">
        <v>227</v>
      </c>
      <c r="B226" s="1" t="s">
        <v>228</v>
      </c>
      <c r="C226" s="67">
        <v>13934722</v>
      </c>
    </row>
    <row r="227" spans="1:3" x14ac:dyDescent="0.25">
      <c r="A227" s="57" t="s">
        <v>229</v>
      </c>
      <c r="B227" s="1" t="s">
        <v>77</v>
      </c>
      <c r="C227" s="67">
        <v>5863599</v>
      </c>
    </row>
    <row r="228" spans="1:3" x14ac:dyDescent="0.25">
      <c r="A228" s="58" t="s">
        <v>231</v>
      </c>
      <c r="B228" s="1" t="s">
        <v>154</v>
      </c>
      <c r="C228" s="68">
        <v>1053468</v>
      </c>
    </row>
    <row r="229" spans="1:3" x14ac:dyDescent="0.25">
      <c r="A229" s="58" t="s">
        <v>231</v>
      </c>
      <c r="B229" s="1" t="s">
        <v>206</v>
      </c>
      <c r="C229" s="68">
        <v>11574551</v>
      </c>
    </row>
    <row r="230" spans="1:3" x14ac:dyDescent="0.25">
      <c r="A230" s="57" t="s">
        <v>230</v>
      </c>
      <c r="B230" s="1"/>
      <c r="C230" s="67">
        <v>12628019</v>
      </c>
    </row>
    <row r="231" spans="1:3" x14ac:dyDescent="0.25">
      <c r="A231" s="57" t="s">
        <v>232</v>
      </c>
      <c r="B231" s="1" t="s">
        <v>50</v>
      </c>
      <c r="C231" s="67">
        <v>12396640</v>
      </c>
    </row>
    <row r="232" spans="1:3" x14ac:dyDescent="0.25">
      <c r="A232" s="57" t="s">
        <v>233</v>
      </c>
      <c r="B232" s="1" t="s">
        <v>42</v>
      </c>
      <c r="C232" s="67">
        <v>8825162</v>
      </c>
    </row>
    <row r="233" spans="1:3" x14ac:dyDescent="0.25">
      <c r="A233" s="57" t="s">
        <v>234</v>
      </c>
      <c r="B233" s="1" t="s">
        <v>50</v>
      </c>
      <c r="C233" s="67">
        <v>12888176</v>
      </c>
    </row>
    <row r="234" spans="1:3" x14ac:dyDescent="0.25">
      <c r="A234" s="58" t="s">
        <v>236</v>
      </c>
      <c r="B234" s="1" t="s">
        <v>126</v>
      </c>
      <c r="C234" s="68">
        <v>152977</v>
      </c>
    </row>
    <row r="235" spans="1:3" x14ac:dyDescent="0.25">
      <c r="A235" s="58" t="s">
        <v>236</v>
      </c>
      <c r="B235" s="1" t="s">
        <v>42</v>
      </c>
      <c r="C235" s="68">
        <v>5997436</v>
      </c>
    </row>
    <row r="236" spans="1:3" x14ac:dyDescent="0.25">
      <c r="A236" s="57" t="s">
        <v>235</v>
      </c>
      <c r="B236" s="1"/>
      <c r="C236" s="67">
        <v>6150413</v>
      </c>
    </row>
    <row r="237" spans="1:3" x14ac:dyDescent="0.25">
      <c r="A237" s="57" t="s">
        <v>237</v>
      </c>
      <c r="B237" s="1" t="s">
        <v>26</v>
      </c>
      <c r="C237" s="67">
        <v>4690672</v>
      </c>
    </row>
    <row r="238" spans="1:3" x14ac:dyDescent="0.25">
      <c r="A238" s="57" t="s">
        <v>238</v>
      </c>
      <c r="B238" s="1" t="s">
        <v>72</v>
      </c>
      <c r="C238" s="67">
        <v>7198784</v>
      </c>
    </row>
    <row r="239" spans="1:3" x14ac:dyDescent="0.25">
      <c r="A239" s="57" t="s">
        <v>239</v>
      </c>
      <c r="B239" s="1" t="s">
        <v>42</v>
      </c>
      <c r="C239" s="67">
        <v>6793626</v>
      </c>
    </row>
    <row r="240" spans="1:3" x14ac:dyDescent="0.25">
      <c r="A240" s="57" t="s">
        <v>240</v>
      </c>
      <c r="B240" s="1" t="s">
        <v>241</v>
      </c>
      <c r="C240" s="67">
        <v>14807164</v>
      </c>
    </row>
    <row r="241" spans="1:3" x14ac:dyDescent="0.25">
      <c r="A241" s="57" t="s">
        <v>242</v>
      </c>
      <c r="B241" s="1" t="s">
        <v>65</v>
      </c>
      <c r="C241" s="67">
        <v>24363346</v>
      </c>
    </row>
    <row r="242" spans="1:3" x14ac:dyDescent="0.25">
      <c r="A242" s="57" t="s">
        <v>243</v>
      </c>
      <c r="B242" s="1" t="s">
        <v>87</v>
      </c>
      <c r="C242" s="67">
        <v>13973175</v>
      </c>
    </row>
    <row r="243" spans="1:3" x14ac:dyDescent="0.25">
      <c r="A243" s="57" t="s">
        <v>244</v>
      </c>
      <c r="B243" s="1" t="s">
        <v>70</v>
      </c>
      <c r="C243" s="67">
        <v>5133754</v>
      </c>
    </row>
    <row r="244" spans="1:3" x14ac:dyDescent="0.25">
      <c r="A244" s="58" t="s">
        <v>246</v>
      </c>
      <c r="B244" s="1" t="s">
        <v>50</v>
      </c>
      <c r="C244" s="68">
        <v>1189</v>
      </c>
    </row>
    <row r="245" spans="1:3" x14ac:dyDescent="0.25">
      <c r="A245" s="58" t="s">
        <v>246</v>
      </c>
      <c r="B245" s="1" t="s">
        <v>48</v>
      </c>
      <c r="C245" s="68">
        <v>13385561</v>
      </c>
    </row>
    <row r="246" spans="1:3" x14ac:dyDescent="0.25">
      <c r="A246" s="57" t="s">
        <v>245</v>
      </c>
      <c r="B246" s="1"/>
      <c r="C246" s="67">
        <v>13386750</v>
      </c>
    </row>
    <row r="247" spans="1:3" x14ac:dyDescent="0.25">
      <c r="A247" s="57" t="s">
        <v>247</v>
      </c>
      <c r="B247" s="1" t="s">
        <v>83</v>
      </c>
      <c r="C247" s="67">
        <v>3518635</v>
      </c>
    </row>
    <row r="248" spans="1:3" x14ac:dyDescent="0.25">
      <c r="A248" s="57" t="s">
        <v>248</v>
      </c>
      <c r="B248" s="1" t="s">
        <v>65</v>
      </c>
      <c r="C248" s="67">
        <v>15779912</v>
      </c>
    </row>
    <row r="249" spans="1:3" x14ac:dyDescent="0.25">
      <c r="A249" s="57" t="s">
        <v>249</v>
      </c>
      <c r="B249" s="1" t="s">
        <v>23</v>
      </c>
      <c r="C249" s="67">
        <v>1985527</v>
      </c>
    </row>
    <row r="250" spans="1:3" x14ac:dyDescent="0.25">
      <c r="A250" s="57" t="s">
        <v>250</v>
      </c>
      <c r="B250" s="1" t="s">
        <v>26</v>
      </c>
      <c r="C250" s="67">
        <v>4301285</v>
      </c>
    </row>
    <row r="251" spans="1:3" x14ac:dyDescent="0.25">
      <c r="A251" s="58" t="s">
        <v>252</v>
      </c>
      <c r="B251" s="1" t="s">
        <v>26</v>
      </c>
      <c r="C251" s="68">
        <v>6316763</v>
      </c>
    </row>
    <row r="252" spans="1:3" x14ac:dyDescent="0.25">
      <c r="A252" s="58" t="s">
        <v>252</v>
      </c>
      <c r="B252" s="1" t="s">
        <v>58</v>
      </c>
      <c r="C252" s="68">
        <v>341867</v>
      </c>
    </row>
    <row r="253" spans="1:3" x14ac:dyDescent="0.25">
      <c r="A253" s="57" t="s">
        <v>251</v>
      </c>
      <c r="B253" s="1"/>
      <c r="C253" s="67">
        <v>6658630</v>
      </c>
    </row>
    <row r="254" spans="1:3" x14ac:dyDescent="0.25">
      <c r="A254" s="57" t="s">
        <v>253</v>
      </c>
      <c r="B254" s="1" t="s">
        <v>76</v>
      </c>
      <c r="C254" s="67">
        <v>5836736</v>
      </c>
    </row>
    <row r="255" spans="1:3" x14ac:dyDescent="0.25">
      <c r="A255" s="57" t="s">
        <v>254</v>
      </c>
      <c r="B255" s="1" t="s">
        <v>50</v>
      </c>
      <c r="C255" s="67">
        <v>5898663</v>
      </c>
    </row>
    <row r="256" spans="1:3" x14ac:dyDescent="0.25">
      <c r="A256" s="57" t="s">
        <v>255</v>
      </c>
      <c r="B256" s="1" t="s">
        <v>50</v>
      </c>
      <c r="C256" s="67">
        <v>7361030</v>
      </c>
    </row>
    <row r="257" spans="1:3" x14ac:dyDescent="0.25">
      <c r="A257" s="57" t="s">
        <v>256</v>
      </c>
      <c r="B257" s="1" t="s">
        <v>50</v>
      </c>
      <c r="C257" s="67">
        <v>9007617</v>
      </c>
    </row>
    <row r="258" spans="1:3" x14ac:dyDescent="0.25">
      <c r="A258" s="57" t="s">
        <v>257</v>
      </c>
      <c r="B258" s="1" t="s">
        <v>11</v>
      </c>
      <c r="C258" s="67">
        <v>4918936</v>
      </c>
    </row>
    <row r="259" spans="1:3" x14ac:dyDescent="0.25">
      <c r="A259" s="57" t="s">
        <v>258</v>
      </c>
      <c r="B259" s="1" t="s">
        <v>70</v>
      </c>
      <c r="C259" s="67">
        <v>6498378</v>
      </c>
    </row>
    <row r="260" spans="1:3" x14ac:dyDescent="0.25">
      <c r="A260" s="57" t="s">
        <v>259</v>
      </c>
      <c r="B260" s="1" t="s">
        <v>123</v>
      </c>
      <c r="C260" s="67">
        <v>5884374</v>
      </c>
    </row>
    <row r="261" spans="1:3" x14ac:dyDescent="0.25">
      <c r="A261" s="58" t="s">
        <v>261</v>
      </c>
      <c r="B261" s="1" t="s">
        <v>27</v>
      </c>
      <c r="C261" s="68">
        <v>5174289</v>
      </c>
    </row>
    <row r="262" spans="1:3" x14ac:dyDescent="0.25">
      <c r="A262" s="58" t="s">
        <v>261</v>
      </c>
      <c r="B262" s="1" t="s">
        <v>38</v>
      </c>
      <c r="C262" s="68">
        <v>592155</v>
      </c>
    </row>
    <row r="263" spans="1:3" x14ac:dyDescent="0.25">
      <c r="A263" s="57" t="s">
        <v>260</v>
      </c>
      <c r="B263" s="1"/>
      <c r="C263" s="67">
        <v>5766444</v>
      </c>
    </row>
    <row r="264" spans="1:3" x14ac:dyDescent="0.25">
      <c r="A264" s="57" t="s">
        <v>262</v>
      </c>
      <c r="B264" s="1" t="s">
        <v>77</v>
      </c>
      <c r="C264" s="67">
        <v>12710739</v>
      </c>
    </row>
    <row r="265" spans="1:3" x14ac:dyDescent="0.25">
      <c r="A265" s="58" t="s">
        <v>264</v>
      </c>
      <c r="B265" s="1" t="s">
        <v>134</v>
      </c>
      <c r="C265" s="68">
        <v>28551</v>
      </c>
    </row>
    <row r="266" spans="1:3" x14ac:dyDescent="0.25">
      <c r="A266" s="58" t="s">
        <v>264</v>
      </c>
      <c r="B266" s="1" t="s">
        <v>18</v>
      </c>
      <c r="C266" s="68">
        <v>13228690</v>
      </c>
    </row>
    <row r="267" spans="1:3" x14ac:dyDescent="0.25">
      <c r="A267" s="57" t="s">
        <v>263</v>
      </c>
      <c r="B267" s="1"/>
      <c r="C267" s="67">
        <v>13257241</v>
      </c>
    </row>
    <row r="268" spans="1:3" x14ac:dyDescent="0.25">
      <c r="A268" s="57" t="s">
        <v>265</v>
      </c>
      <c r="B268" s="1" t="s">
        <v>46</v>
      </c>
      <c r="C268" s="67">
        <v>3778542</v>
      </c>
    </row>
    <row r="269" spans="1:3" x14ac:dyDescent="0.25">
      <c r="A269" s="57" t="s">
        <v>266</v>
      </c>
      <c r="B269" s="1" t="s">
        <v>50</v>
      </c>
      <c r="C269" s="67">
        <v>15201627</v>
      </c>
    </row>
    <row r="270" spans="1:3" x14ac:dyDescent="0.25">
      <c r="A270" s="57" t="s">
        <v>267</v>
      </c>
      <c r="B270" s="1" t="s">
        <v>65</v>
      </c>
      <c r="C270" s="67">
        <v>9103679</v>
      </c>
    </row>
    <row r="271" spans="1:3" x14ac:dyDescent="0.25">
      <c r="A271" s="57" t="s">
        <v>268</v>
      </c>
      <c r="B271" s="1" t="s">
        <v>42</v>
      </c>
      <c r="C271" s="67">
        <v>5663044</v>
      </c>
    </row>
    <row r="272" spans="1:3" x14ac:dyDescent="0.25">
      <c r="A272" s="57" t="s">
        <v>269</v>
      </c>
      <c r="B272" s="1" t="s">
        <v>50</v>
      </c>
      <c r="C272" s="67">
        <v>6999191</v>
      </c>
    </row>
    <row r="273" spans="1:3" x14ac:dyDescent="0.25">
      <c r="A273" s="57" t="s">
        <v>270</v>
      </c>
      <c r="B273" s="1" t="s">
        <v>13</v>
      </c>
      <c r="C273" s="67">
        <v>5171188</v>
      </c>
    </row>
    <row r="274" spans="1:3" x14ac:dyDescent="0.25">
      <c r="A274" s="57" t="s">
        <v>271</v>
      </c>
      <c r="B274" s="1" t="s">
        <v>50</v>
      </c>
      <c r="C274" s="67">
        <v>3477678</v>
      </c>
    </row>
    <row r="275" spans="1:3" x14ac:dyDescent="0.25">
      <c r="A275" s="58" t="s">
        <v>273</v>
      </c>
      <c r="B275" s="1" t="s">
        <v>38</v>
      </c>
      <c r="C275" s="68">
        <v>444121</v>
      </c>
    </row>
    <row r="276" spans="1:3" x14ac:dyDescent="0.25">
      <c r="A276" s="58" t="s">
        <v>273</v>
      </c>
      <c r="B276" s="1" t="s">
        <v>31</v>
      </c>
      <c r="C276" s="68">
        <v>7362296</v>
      </c>
    </row>
    <row r="277" spans="1:3" x14ac:dyDescent="0.25">
      <c r="A277" s="57" t="s">
        <v>272</v>
      </c>
      <c r="B277" s="1"/>
      <c r="C277" s="67">
        <v>7806417</v>
      </c>
    </row>
    <row r="278" spans="1:3" x14ac:dyDescent="0.25">
      <c r="A278" s="57" t="s">
        <v>274</v>
      </c>
      <c r="B278" s="1" t="s">
        <v>64</v>
      </c>
      <c r="C278" s="67">
        <v>20916256</v>
      </c>
    </row>
    <row r="279" spans="1:3" x14ac:dyDescent="0.25">
      <c r="A279" s="57" t="s">
        <v>275</v>
      </c>
      <c r="B279" s="1" t="s">
        <v>72</v>
      </c>
      <c r="C279" s="67">
        <v>22000936</v>
      </c>
    </row>
    <row r="280" spans="1:3" x14ac:dyDescent="0.25">
      <c r="A280" s="57" t="s">
        <v>276</v>
      </c>
      <c r="B280" s="1" t="s">
        <v>228</v>
      </c>
      <c r="C280" s="67">
        <v>9737026</v>
      </c>
    </row>
    <row r="281" spans="1:3" x14ac:dyDescent="0.25">
      <c r="A281" s="57" t="s">
        <v>277</v>
      </c>
      <c r="B281" s="1" t="s">
        <v>50</v>
      </c>
      <c r="C281" s="67">
        <v>11811833</v>
      </c>
    </row>
    <row r="282" spans="1:3" x14ac:dyDescent="0.25">
      <c r="A282" s="57" t="s">
        <v>278</v>
      </c>
      <c r="B282" s="1" t="s">
        <v>45</v>
      </c>
      <c r="C282" s="67">
        <v>6769467</v>
      </c>
    </row>
    <row r="283" spans="1:3" x14ac:dyDescent="0.25">
      <c r="A283" s="57" t="s">
        <v>279</v>
      </c>
      <c r="B283" s="1" t="s">
        <v>22</v>
      </c>
      <c r="C283" s="67">
        <v>3503223</v>
      </c>
    </row>
    <row r="284" spans="1:3" x14ac:dyDescent="0.25">
      <c r="A284" s="57" t="s">
        <v>280</v>
      </c>
      <c r="B284" s="1" t="s">
        <v>22</v>
      </c>
      <c r="C284" s="67">
        <v>6884746</v>
      </c>
    </row>
    <row r="285" spans="1:3" x14ac:dyDescent="0.25">
      <c r="A285" s="57" t="s">
        <v>281</v>
      </c>
      <c r="B285" s="1" t="s">
        <v>42</v>
      </c>
      <c r="C285" s="67">
        <v>3848117</v>
      </c>
    </row>
    <row r="286" spans="1:3" x14ac:dyDescent="0.25">
      <c r="A286" s="58" t="s">
        <v>283</v>
      </c>
      <c r="B286" s="1" t="s">
        <v>134</v>
      </c>
      <c r="C286" s="68">
        <v>34811</v>
      </c>
    </row>
    <row r="287" spans="1:3" x14ac:dyDescent="0.25">
      <c r="A287" s="58" t="s">
        <v>283</v>
      </c>
      <c r="B287" s="1" t="s">
        <v>18</v>
      </c>
      <c r="C287" s="68">
        <v>13196518</v>
      </c>
    </row>
    <row r="288" spans="1:3" x14ac:dyDescent="0.25">
      <c r="A288" s="57" t="s">
        <v>282</v>
      </c>
      <c r="B288" s="1"/>
      <c r="C288" s="67">
        <v>13231329</v>
      </c>
    </row>
    <row r="289" spans="1:5" x14ac:dyDescent="0.25">
      <c r="A289" s="57" t="s">
        <v>284</v>
      </c>
      <c r="B289" s="1" t="s">
        <v>70</v>
      </c>
      <c r="C289" s="67">
        <v>4763695</v>
      </c>
    </row>
    <row r="290" spans="1:5" x14ac:dyDescent="0.25">
      <c r="A290" s="57" t="s">
        <v>285</v>
      </c>
      <c r="B290" s="1" t="s">
        <v>31</v>
      </c>
      <c r="C290" s="67">
        <v>4742470</v>
      </c>
    </row>
    <row r="291" spans="1:5" x14ac:dyDescent="0.25">
      <c r="A291" s="10" t="s">
        <v>102</v>
      </c>
      <c r="B291" s="11"/>
      <c r="C291" s="54">
        <f t="shared" ref="C291" si="1">SUM(C97:C100,C103:C110,C113:C122,C125:C130,C133,C136:C139,C142:C145,C148:C154,C157:C159,C162:C163,C166:C180,C184:C193,C196:C204,C207:C215,C218,C221:C224,C225:C227,C230:C233,C236:C239,C240:C243,C246:C250,C253:C260,C263:C264,C267:C274,C277:C285,C288:C290)</f>
        <v>1352064684</v>
      </c>
      <c r="D291" s="59"/>
      <c r="E291" s="61"/>
    </row>
    <row r="292" spans="1:5" ht="15.75" x14ac:dyDescent="0.25">
      <c r="A292" s="12"/>
      <c r="B292" s="12"/>
      <c r="C292" s="66"/>
    </row>
    <row r="293" spans="1:5" ht="20.25" customHeight="1" x14ac:dyDescent="0.25">
      <c r="A293" s="98" t="s">
        <v>286</v>
      </c>
      <c r="B293" s="99"/>
      <c r="C293" s="100"/>
    </row>
    <row r="294" spans="1:5" ht="57.75" customHeight="1" x14ac:dyDescent="0.25">
      <c r="A294" s="101" t="s">
        <v>287</v>
      </c>
      <c r="B294" s="102"/>
      <c r="C294" s="103"/>
    </row>
    <row r="295" spans="1:5" x14ac:dyDescent="0.25">
      <c r="A295" s="1" t="s">
        <v>288</v>
      </c>
      <c r="B295" s="1" t="s">
        <v>126</v>
      </c>
      <c r="C295" s="68">
        <v>1327710</v>
      </c>
    </row>
    <row r="296" spans="1:5" x14ac:dyDescent="0.25">
      <c r="A296" s="1" t="s">
        <v>289</v>
      </c>
      <c r="B296" s="1" t="s">
        <v>126</v>
      </c>
      <c r="C296" s="68">
        <v>2001691</v>
      </c>
    </row>
    <row r="297" spans="1:5" x14ac:dyDescent="0.25">
      <c r="A297" s="1" t="s">
        <v>290</v>
      </c>
      <c r="B297" s="1" t="s">
        <v>126</v>
      </c>
      <c r="C297" s="68">
        <v>1114270</v>
      </c>
    </row>
    <row r="298" spans="1:5" x14ac:dyDescent="0.25">
      <c r="A298" s="1" t="s">
        <v>291</v>
      </c>
      <c r="B298" s="1" t="s">
        <v>126</v>
      </c>
      <c r="C298" s="68">
        <v>1328558</v>
      </c>
    </row>
    <row r="299" spans="1:5" x14ac:dyDescent="0.25">
      <c r="A299" s="1" t="s">
        <v>292</v>
      </c>
      <c r="B299" s="1" t="s">
        <v>126</v>
      </c>
      <c r="C299" s="68">
        <v>1322270</v>
      </c>
    </row>
    <row r="300" spans="1:5" x14ac:dyDescent="0.25">
      <c r="A300" s="1" t="s">
        <v>293</v>
      </c>
      <c r="B300" s="1" t="s">
        <v>126</v>
      </c>
      <c r="C300" s="68">
        <v>1483057</v>
      </c>
    </row>
    <row r="301" spans="1:5" x14ac:dyDescent="0.25">
      <c r="A301" s="1" t="s">
        <v>294</v>
      </c>
      <c r="B301" s="1" t="s">
        <v>126</v>
      </c>
      <c r="C301" s="68">
        <v>975434</v>
      </c>
    </row>
    <row r="302" spans="1:5" x14ac:dyDescent="0.25">
      <c r="A302" s="1" t="s">
        <v>295</v>
      </c>
      <c r="B302" s="1" t="s">
        <v>126</v>
      </c>
      <c r="C302" s="68">
        <v>3175416</v>
      </c>
    </row>
    <row r="303" spans="1:5" x14ac:dyDescent="0.25">
      <c r="A303" s="56" t="s">
        <v>126</v>
      </c>
      <c r="B303" s="56"/>
      <c r="C303" s="67">
        <v>12728406</v>
      </c>
    </row>
    <row r="304" spans="1:5" x14ac:dyDescent="0.25">
      <c r="A304" s="1" t="s">
        <v>296</v>
      </c>
      <c r="B304" s="1" t="s">
        <v>112</v>
      </c>
      <c r="C304" s="68">
        <v>2121898</v>
      </c>
    </row>
    <row r="305" spans="1:3" x14ac:dyDescent="0.25">
      <c r="A305" s="1" t="s">
        <v>297</v>
      </c>
      <c r="B305" s="1" t="s">
        <v>112</v>
      </c>
      <c r="C305" s="68">
        <v>1845938</v>
      </c>
    </row>
    <row r="306" spans="1:3" x14ac:dyDescent="0.25">
      <c r="A306" s="56" t="s">
        <v>112</v>
      </c>
      <c r="B306" s="56"/>
      <c r="C306" s="67">
        <v>3967836</v>
      </c>
    </row>
    <row r="307" spans="1:3" x14ac:dyDescent="0.25">
      <c r="A307" s="1" t="s">
        <v>298</v>
      </c>
      <c r="B307" s="1" t="s">
        <v>72</v>
      </c>
      <c r="C307" s="68">
        <v>1056803</v>
      </c>
    </row>
    <row r="308" spans="1:3" x14ac:dyDescent="0.25">
      <c r="A308" s="1" t="s">
        <v>299</v>
      </c>
      <c r="B308" s="1" t="s">
        <v>72</v>
      </c>
      <c r="C308" s="68">
        <v>1167043</v>
      </c>
    </row>
    <row r="309" spans="1:3" x14ac:dyDescent="0.25">
      <c r="A309" s="1" t="s">
        <v>300</v>
      </c>
      <c r="B309" s="1" t="s">
        <v>72</v>
      </c>
      <c r="C309" s="68">
        <v>4952233</v>
      </c>
    </row>
    <row r="310" spans="1:3" x14ac:dyDescent="0.25">
      <c r="A310" s="1" t="s">
        <v>301</v>
      </c>
      <c r="B310" s="1" t="s">
        <v>72</v>
      </c>
      <c r="C310" s="68">
        <v>1158745</v>
      </c>
    </row>
    <row r="311" spans="1:3" x14ac:dyDescent="0.25">
      <c r="A311" s="1" t="s">
        <v>302</v>
      </c>
      <c r="B311" s="1" t="s">
        <v>72</v>
      </c>
      <c r="C311" s="68">
        <v>1783133</v>
      </c>
    </row>
    <row r="312" spans="1:3" x14ac:dyDescent="0.25">
      <c r="A312" s="1" t="s">
        <v>303</v>
      </c>
      <c r="B312" s="1" t="s">
        <v>72</v>
      </c>
      <c r="C312" s="68">
        <v>1882731</v>
      </c>
    </row>
    <row r="313" spans="1:3" x14ac:dyDescent="0.25">
      <c r="A313" s="1" t="s">
        <v>304</v>
      </c>
      <c r="B313" s="1" t="s">
        <v>72</v>
      </c>
      <c r="C313" s="68">
        <v>1115220</v>
      </c>
    </row>
    <row r="314" spans="1:3" x14ac:dyDescent="0.25">
      <c r="A314" s="1" t="s">
        <v>305</v>
      </c>
      <c r="B314" s="1" t="s">
        <v>72</v>
      </c>
      <c r="C314" s="68">
        <v>6190172</v>
      </c>
    </row>
    <row r="315" spans="1:3" x14ac:dyDescent="0.25">
      <c r="A315" s="56" t="s">
        <v>72</v>
      </c>
      <c r="B315" s="56"/>
      <c r="C315" s="67">
        <v>19306080</v>
      </c>
    </row>
    <row r="316" spans="1:3" x14ac:dyDescent="0.25">
      <c r="A316" s="1" t="s">
        <v>306</v>
      </c>
      <c r="B316" s="1" t="s">
        <v>53</v>
      </c>
      <c r="C316" s="68">
        <v>1429517</v>
      </c>
    </row>
    <row r="317" spans="1:3" x14ac:dyDescent="0.25">
      <c r="A317" s="1" t="s">
        <v>307</v>
      </c>
      <c r="B317" s="1" t="s">
        <v>53</v>
      </c>
      <c r="C317" s="68">
        <v>2501508</v>
      </c>
    </row>
    <row r="318" spans="1:3" x14ac:dyDescent="0.25">
      <c r="A318" s="1" t="s">
        <v>308</v>
      </c>
      <c r="B318" s="1" t="s">
        <v>53</v>
      </c>
      <c r="C318" s="68">
        <v>1053386</v>
      </c>
    </row>
    <row r="319" spans="1:3" x14ac:dyDescent="0.25">
      <c r="A319" s="1" t="s">
        <v>309</v>
      </c>
      <c r="B319" s="1" t="s">
        <v>53</v>
      </c>
      <c r="C319" s="68">
        <v>1456159</v>
      </c>
    </row>
    <row r="320" spans="1:3" x14ac:dyDescent="0.25">
      <c r="A320" s="1" t="s">
        <v>310</v>
      </c>
      <c r="B320" s="1" t="s">
        <v>53</v>
      </c>
      <c r="C320" s="68">
        <v>456725</v>
      </c>
    </row>
    <row r="321" spans="1:3" x14ac:dyDescent="0.25">
      <c r="A321" s="56" t="s">
        <v>53</v>
      </c>
      <c r="B321" s="56"/>
      <c r="C321" s="67">
        <v>6897295</v>
      </c>
    </row>
    <row r="322" spans="1:3" x14ac:dyDescent="0.25">
      <c r="A322" s="1" t="s">
        <v>311</v>
      </c>
      <c r="B322" s="1" t="s">
        <v>50</v>
      </c>
      <c r="C322" s="68">
        <v>3251052</v>
      </c>
    </row>
    <row r="323" spans="1:3" x14ac:dyDescent="0.25">
      <c r="A323" s="1" t="s">
        <v>312</v>
      </c>
      <c r="B323" s="1" t="s">
        <v>50</v>
      </c>
      <c r="C323" s="68">
        <v>2983826</v>
      </c>
    </row>
    <row r="324" spans="1:3" x14ac:dyDescent="0.25">
      <c r="A324" s="1" t="s">
        <v>313</v>
      </c>
      <c r="B324" s="1" t="s">
        <v>50</v>
      </c>
      <c r="C324" s="68">
        <v>3480590</v>
      </c>
    </row>
    <row r="325" spans="1:3" x14ac:dyDescent="0.25">
      <c r="A325" s="1" t="s">
        <v>314</v>
      </c>
      <c r="B325" s="1" t="s">
        <v>50</v>
      </c>
      <c r="C325" s="68">
        <v>6107257</v>
      </c>
    </row>
    <row r="326" spans="1:3" x14ac:dyDescent="0.25">
      <c r="A326" s="1" t="s">
        <v>315</v>
      </c>
      <c r="B326" s="1" t="s">
        <v>50</v>
      </c>
      <c r="C326" s="68">
        <v>5205617</v>
      </c>
    </row>
    <row r="327" spans="1:3" x14ac:dyDescent="0.25">
      <c r="A327" s="1" t="s">
        <v>316</v>
      </c>
      <c r="B327" s="1" t="s">
        <v>50</v>
      </c>
      <c r="C327" s="68">
        <v>2452486</v>
      </c>
    </row>
    <row r="328" spans="1:3" x14ac:dyDescent="0.25">
      <c r="A328" s="1" t="s">
        <v>317</v>
      </c>
      <c r="B328" s="1" t="s">
        <v>50</v>
      </c>
      <c r="C328" s="68">
        <v>4614942</v>
      </c>
    </row>
    <row r="329" spans="1:3" x14ac:dyDescent="0.25">
      <c r="A329" s="1" t="s">
        <v>318</v>
      </c>
      <c r="B329" s="1" t="s">
        <v>50</v>
      </c>
      <c r="C329" s="68">
        <v>2614995</v>
      </c>
    </row>
    <row r="330" spans="1:3" x14ac:dyDescent="0.25">
      <c r="A330" s="1" t="s">
        <v>319</v>
      </c>
      <c r="B330" s="1" t="s">
        <v>50</v>
      </c>
      <c r="C330" s="68">
        <v>4384366</v>
      </c>
    </row>
    <row r="331" spans="1:3" x14ac:dyDescent="0.25">
      <c r="A331" s="1" t="s">
        <v>320</v>
      </c>
      <c r="B331" s="1" t="s">
        <v>50</v>
      </c>
      <c r="C331" s="68">
        <v>7176810</v>
      </c>
    </row>
    <row r="332" spans="1:3" x14ac:dyDescent="0.25">
      <c r="A332" s="1" t="s">
        <v>321</v>
      </c>
      <c r="B332" s="1" t="s">
        <v>50</v>
      </c>
      <c r="C332" s="68">
        <v>3290181</v>
      </c>
    </row>
    <row r="333" spans="1:3" x14ac:dyDescent="0.25">
      <c r="A333" s="1" t="s">
        <v>322</v>
      </c>
      <c r="B333" s="1" t="s">
        <v>50</v>
      </c>
      <c r="C333" s="68">
        <v>2964355</v>
      </c>
    </row>
    <row r="334" spans="1:3" x14ac:dyDescent="0.25">
      <c r="A334" s="1" t="s">
        <v>323</v>
      </c>
      <c r="B334" s="1" t="s">
        <v>50</v>
      </c>
      <c r="C334" s="68">
        <v>2444567</v>
      </c>
    </row>
    <row r="335" spans="1:3" x14ac:dyDescent="0.25">
      <c r="A335" s="1" t="s">
        <v>324</v>
      </c>
      <c r="B335" s="1" t="s">
        <v>50</v>
      </c>
      <c r="C335" s="68">
        <v>4607074</v>
      </c>
    </row>
    <row r="336" spans="1:3" x14ac:dyDescent="0.25">
      <c r="A336" s="1" t="s">
        <v>325</v>
      </c>
      <c r="B336" s="1" t="s">
        <v>50</v>
      </c>
      <c r="C336" s="68">
        <v>4665248</v>
      </c>
    </row>
    <row r="337" spans="1:3" x14ac:dyDescent="0.25">
      <c r="A337" s="1" t="s">
        <v>326</v>
      </c>
      <c r="B337" s="1" t="s">
        <v>50</v>
      </c>
      <c r="C337" s="68">
        <v>3503852</v>
      </c>
    </row>
    <row r="338" spans="1:3" x14ac:dyDescent="0.25">
      <c r="A338" s="1" t="s">
        <v>327</v>
      </c>
      <c r="B338" s="1" t="s">
        <v>50</v>
      </c>
      <c r="C338" s="68">
        <v>1605096</v>
      </c>
    </row>
    <row r="339" spans="1:3" x14ac:dyDescent="0.25">
      <c r="A339" s="1" t="s">
        <v>328</v>
      </c>
      <c r="B339" s="1" t="s">
        <v>50</v>
      </c>
      <c r="C339" s="68">
        <v>3195471</v>
      </c>
    </row>
    <row r="340" spans="1:3" x14ac:dyDescent="0.25">
      <c r="A340" s="1" t="s">
        <v>329</v>
      </c>
      <c r="B340" s="1" t="s">
        <v>50</v>
      </c>
      <c r="C340" s="68">
        <v>2394828</v>
      </c>
    </row>
    <row r="341" spans="1:3" x14ac:dyDescent="0.25">
      <c r="A341" s="1" t="s">
        <v>330</v>
      </c>
      <c r="B341" s="1" t="s">
        <v>50</v>
      </c>
      <c r="C341" s="68">
        <v>6704533</v>
      </c>
    </row>
    <row r="342" spans="1:3" x14ac:dyDescent="0.25">
      <c r="A342" s="1" t="s">
        <v>331</v>
      </c>
      <c r="B342" s="1" t="s">
        <v>50</v>
      </c>
      <c r="C342" s="68">
        <v>4732878</v>
      </c>
    </row>
    <row r="343" spans="1:3" x14ac:dyDescent="0.25">
      <c r="A343" s="1" t="s">
        <v>332</v>
      </c>
      <c r="B343" s="1" t="s">
        <v>50</v>
      </c>
      <c r="C343" s="68">
        <v>6998346</v>
      </c>
    </row>
    <row r="344" spans="1:3" x14ac:dyDescent="0.25">
      <c r="A344" s="1" t="s">
        <v>333</v>
      </c>
      <c r="B344" s="1" t="s">
        <v>50</v>
      </c>
      <c r="C344" s="68">
        <v>6543554</v>
      </c>
    </row>
    <row r="345" spans="1:3" x14ac:dyDescent="0.25">
      <c r="A345" s="1" t="s">
        <v>334</v>
      </c>
      <c r="B345" s="1" t="s">
        <v>50</v>
      </c>
      <c r="C345" s="68">
        <v>4536524</v>
      </c>
    </row>
    <row r="346" spans="1:3" x14ac:dyDescent="0.25">
      <c r="A346" s="1" t="s">
        <v>335</v>
      </c>
      <c r="B346" s="1" t="s">
        <v>50</v>
      </c>
      <c r="C346" s="68">
        <v>3648972</v>
      </c>
    </row>
    <row r="347" spans="1:3" x14ac:dyDescent="0.25">
      <c r="A347" s="1" t="s">
        <v>336</v>
      </c>
      <c r="B347" s="1" t="s">
        <v>50</v>
      </c>
      <c r="C347" s="68">
        <v>5716051</v>
      </c>
    </row>
    <row r="348" spans="1:3" x14ac:dyDescent="0.25">
      <c r="A348" s="1" t="s">
        <v>337</v>
      </c>
      <c r="B348" s="1" t="s">
        <v>50</v>
      </c>
      <c r="C348" s="68">
        <v>2100628</v>
      </c>
    </row>
    <row r="349" spans="1:3" x14ac:dyDescent="0.25">
      <c r="A349" s="1" t="s">
        <v>338</v>
      </c>
      <c r="B349" s="1" t="s">
        <v>50</v>
      </c>
      <c r="C349" s="68">
        <v>3566304</v>
      </c>
    </row>
    <row r="350" spans="1:3" x14ac:dyDescent="0.25">
      <c r="A350" s="1" t="s">
        <v>339</v>
      </c>
      <c r="B350" s="1" t="s">
        <v>50</v>
      </c>
      <c r="C350" s="68">
        <v>3679628</v>
      </c>
    </row>
    <row r="351" spans="1:3" x14ac:dyDescent="0.25">
      <c r="A351" s="1" t="s">
        <v>340</v>
      </c>
      <c r="B351" s="1" t="s">
        <v>50</v>
      </c>
      <c r="C351" s="68">
        <v>5374450</v>
      </c>
    </row>
    <row r="352" spans="1:3" x14ac:dyDescent="0.25">
      <c r="A352" s="1" t="s">
        <v>341</v>
      </c>
      <c r="B352" s="1" t="s">
        <v>50</v>
      </c>
      <c r="C352" s="68">
        <v>5905376</v>
      </c>
    </row>
    <row r="353" spans="1:3" x14ac:dyDescent="0.25">
      <c r="A353" s="1" t="s">
        <v>342</v>
      </c>
      <c r="B353" s="1" t="s">
        <v>50</v>
      </c>
      <c r="C353" s="68">
        <v>5248093</v>
      </c>
    </row>
    <row r="354" spans="1:3" x14ac:dyDescent="0.25">
      <c r="A354" s="1" t="s">
        <v>343</v>
      </c>
      <c r="B354" s="1" t="s">
        <v>50</v>
      </c>
      <c r="C354" s="68">
        <v>2988034</v>
      </c>
    </row>
    <row r="355" spans="1:3" x14ac:dyDescent="0.25">
      <c r="A355" s="1" t="s">
        <v>344</v>
      </c>
      <c r="B355" s="1" t="s">
        <v>50</v>
      </c>
      <c r="C355" s="68">
        <v>3828402</v>
      </c>
    </row>
    <row r="356" spans="1:3" x14ac:dyDescent="0.25">
      <c r="A356" s="1" t="s">
        <v>305</v>
      </c>
      <c r="B356" s="1" t="s">
        <v>50</v>
      </c>
      <c r="C356" s="68">
        <v>57609</v>
      </c>
    </row>
    <row r="357" spans="1:3" x14ac:dyDescent="0.25">
      <c r="A357" s="56" t="s">
        <v>50</v>
      </c>
      <c r="B357" s="56"/>
      <c r="C357" s="67">
        <v>142571995</v>
      </c>
    </row>
    <row r="358" spans="1:3" x14ac:dyDescent="0.25">
      <c r="A358" s="1" t="s">
        <v>345</v>
      </c>
      <c r="B358" s="1" t="s">
        <v>36</v>
      </c>
      <c r="C358" s="68">
        <v>6986621</v>
      </c>
    </row>
    <row r="359" spans="1:3" x14ac:dyDescent="0.25">
      <c r="A359" s="1" t="s">
        <v>346</v>
      </c>
      <c r="B359" s="1" t="s">
        <v>36</v>
      </c>
      <c r="C359" s="68">
        <v>1829266</v>
      </c>
    </row>
    <row r="360" spans="1:3" x14ac:dyDescent="0.25">
      <c r="A360" s="1" t="s">
        <v>347</v>
      </c>
      <c r="B360" s="1" t="s">
        <v>36</v>
      </c>
      <c r="C360" s="68">
        <v>2693877</v>
      </c>
    </row>
    <row r="361" spans="1:3" x14ac:dyDescent="0.25">
      <c r="A361" s="1" t="s">
        <v>348</v>
      </c>
      <c r="B361" s="1" t="s">
        <v>36</v>
      </c>
      <c r="C361" s="68">
        <v>4876494</v>
      </c>
    </row>
    <row r="362" spans="1:3" x14ac:dyDescent="0.25">
      <c r="A362" s="1" t="s">
        <v>349</v>
      </c>
      <c r="B362" s="1" t="s">
        <v>36</v>
      </c>
      <c r="C362" s="68">
        <v>2226390</v>
      </c>
    </row>
    <row r="363" spans="1:3" x14ac:dyDescent="0.25">
      <c r="A363" s="1" t="s">
        <v>350</v>
      </c>
      <c r="B363" s="1" t="s">
        <v>36</v>
      </c>
      <c r="C363" s="68">
        <v>3988660</v>
      </c>
    </row>
    <row r="364" spans="1:3" x14ac:dyDescent="0.25">
      <c r="A364" s="1" t="s">
        <v>351</v>
      </c>
      <c r="B364" s="1" t="s">
        <v>36</v>
      </c>
      <c r="C364" s="68">
        <v>3181584</v>
      </c>
    </row>
    <row r="365" spans="1:3" x14ac:dyDescent="0.25">
      <c r="A365" s="56" t="s">
        <v>36</v>
      </c>
      <c r="B365" s="56"/>
      <c r="C365" s="67">
        <v>25782892</v>
      </c>
    </row>
    <row r="366" spans="1:3" x14ac:dyDescent="0.25">
      <c r="A366" s="1" t="s">
        <v>352</v>
      </c>
      <c r="B366" s="1" t="s">
        <v>134</v>
      </c>
      <c r="C366" s="68">
        <v>14753372</v>
      </c>
    </row>
    <row r="367" spans="1:3" x14ac:dyDescent="0.25">
      <c r="A367" s="1" t="s">
        <v>353</v>
      </c>
      <c r="B367" s="1" t="s">
        <v>134</v>
      </c>
      <c r="C367" s="68">
        <v>5122945</v>
      </c>
    </row>
    <row r="368" spans="1:3" x14ac:dyDescent="0.25">
      <c r="A368" s="1" t="s">
        <v>354</v>
      </c>
      <c r="B368" s="1" t="s">
        <v>134</v>
      </c>
      <c r="C368" s="68">
        <v>16791843</v>
      </c>
    </row>
    <row r="369" spans="1:3" x14ac:dyDescent="0.25">
      <c r="A369" s="56" t="s">
        <v>134</v>
      </c>
      <c r="B369" s="56"/>
      <c r="C369" s="67">
        <v>36668160</v>
      </c>
    </row>
    <row r="370" spans="1:3" x14ac:dyDescent="0.25">
      <c r="A370" s="1" t="s">
        <v>355</v>
      </c>
      <c r="B370" s="1" t="s">
        <v>69</v>
      </c>
      <c r="C370" s="68">
        <v>5325878</v>
      </c>
    </row>
    <row r="371" spans="1:3" x14ac:dyDescent="0.25">
      <c r="A371" s="1" t="s">
        <v>356</v>
      </c>
      <c r="B371" s="1" t="s">
        <v>69</v>
      </c>
      <c r="C371" s="68">
        <v>131552</v>
      </c>
    </row>
    <row r="372" spans="1:3" x14ac:dyDescent="0.25">
      <c r="A372" s="56" t="s">
        <v>69</v>
      </c>
      <c r="B372" s="56"/>
      <c r="C372" s="67">
        <v>5457430</v>
      </c>
    </row>
    <row r="373" spans="1:3" x14ac:dyDescent="0.25">
      <c r="A373" s="1" t="s">
        <v>357</v>
      </c>
      <c r="B373" s="1" t="s">
        <v>42</v>
      </c>
      <c r="C373" s="68">
        <v>2314495</v>
      </c>
    </row>
    <row r="374" spans="1:3" x14ac:dyDescent="0.25">
      <c r="A374" s="1" t="s">
        <v>358</v>
      </c>
      <c r="B374" s="1" t="s">
        <v>42</v>
      </c>
      <c r="C374" s="68">
        <v>952611</v>
      </c>
    </row>
    <row r="375" spans="1:3" x14ac:dyDescent="0.25">
      <c r="A375" s="1" t="s">
        <v>359</v>
      </c>
      <c r="B375" s="1" t="s">
        <v>42</v>
      </c>
      <c r="C375" s="68">
        <v>1808859</v>
      </c>
    </row>
    <row r="376" spans="1:3" x14ac:dyDescent="0.25">
      <c r="A376" s="1" t="s">
        <v>360</v>
      </c>
      <c r="B376" s="1" t="s">
        <v>42</v>
      </c>
      <c r="C376" s="68">
        <v>3447811</v>
      </c>
    </row>
    <row r="377" spans="1:3" x14ac:dyDescent="0.25">
      <c r="A377" s="1" t="s">
        <v>361</v>
      </c>
      <c r="B377" s="1" t="s">
        <v>42</v>
      </c>
      <c r="C377" s="68">
        <v>3938144</v>
      </c>
    </row>
    <row r="378" spans="1:3" x14ac:dyDescent="0.25">
      <c r="A378" s="1" t="s">
        <v>362</v>
      </c>
      <c r="B378" s="1" t="s">
        <v>42</v>
      </c>
      <c r="C378" s="68">
        <v>3359209</v>
      </c>
    </row>
    <row r="379" spans="1:3" x14ac:dyDescent="0.25">
      <c r="A379" s="1" t="s">
        <v>363</v>
      </c>
      <c r="B379" s="1" t="s">
        <v>42</v>
      </c>
      <c r="C379" s="68">
        <v>1325685</v>
      </c>
    </row>
    <row r="380" spans="1:3" x14ac:dyDescent="0.25">
      <c r="A380" s="1" t="s">
        <v>364</v>
      </c>
      <c r="B380" s="1" t="s">
        <v>42</v>
      </c>
      <c r="C380" s="68">
        <v>4245651</v>
      </c>
    </row>
    <row r="381" spans="1:3" x14ac:dyDescent="0.25">
      <c r="A381" s="1" t="s">
        <v>365</v>
      </c>
      <c r="B381" s="1" t="s">
        <v>42</v>
      </c>
      <c r="C381" s="68">
        <v>1370874</v>
      </c>
    </row>
    <row r="382" spans="1:3" x14ac:dyDescent="0.25">
      <c r="A382" s="1" t="s">
        <v>366</v>
      </c>
      <c r="B382" s="1" t="s">
        <v>42</v>
      </c>
      <c r="C382" s="68">
        <v>4019825</v>
      </c>
    </row>
    <row r="383" spans="1:3" x14ac:dyDescent="0.25">
      <c r="A383" s="1" t="s">
        <v>367</v>
      </c>
      <c r="B383" s="1" t="s">
        <v>42</v>
      </c>
      <c r="C383" s="68">
        <v>1981203</v>
      </c>
    </row>
    <row r="384" spans="1:3" x14ac:dyDescent="0.25">
      <c r="A384" s="1" t="s">
        <v>368</v>
      </c>
      <c r="B384" s="1" t="s">
        <v>42</v>
      </c>
      <c r="C384" s="68">
        <v>3500918</v>
      </c>
    </row>
    <row r="385" spans="1:3" x14ac:dyDescent="0.25">
      <c r="A385" s="1" t="s">
        <v>369</v>
      </c>
      <c r="B385" s="1" t="s">
        <v>42</v>
      </c>
      <c r="C385" s="68">
        <v>2366210</v>
      </c>
    </row>
    <row r="386" spans="1:3" x14ac:dyDescent="0.25">
      <c r="A386" s="1" t="s">
        <v>370</v>
      </c>
      <c r="B386" s="1" t="s">
        <v>42</v>
      </c>
      <c r="C386" s="68">
        <v>4821042</v>
      </c>
    </row>
    <row r="387" spans="1:3" x14ac:dyDescent="0.25">
      <c r="A387" s="1" t="s">
        <v>371</v>
      </c>
      <c r="B387" s="1" t="s">
        <v>42</v>
      </c>
      <c r="C387" s="68">
        <v>1235453</v>
      </c>
    </row>
    <row r="388" spans="1:3" x14ac:dyDescent="0.25">
      <c r="A388" s="56" t="s">
        <v>42</v>
      </c>
      <c r="B388" s="56"/>
      <c r="C388" s="67">
        <v>40687990</v>
      </c>
    </row>
    <row r="389" spans="1:3" x14ac:dyDescent="0.25">
      <c r="A389" s="1" t="s">
        <v>372</v>
      </c>
      <c r="B389" s="1" t="s">
        <v>11</v>
      </c>
      <c r="C389" s="68">
        <v>1612866</v>
      </c>
    </row>
    <row r="390" spans="1:3" x14ac:dyDescent="0.25">
      <c r="A390" s="1" t="s">
        <v>373</v>
      </c>
      <c r="B390" s="1" t="s">
        <v>11</v>
      </c>
      <c r="C390" s="68">
        <v>4825071</v>
      </c>
    </row>
    <row r="391" spans="1:3" x14ac:dyDescent="0.25">
      <c r="A391" s="1" t="s">
        <v>374</v>
      </c>
      <c r="B391" s="1" t="s">
        <v>11</v>
      </c>
      <c r="C391" s="68">
        <v>1208522</v>
      </c>
    </row>
    <row r="392" spans="1:3" x14ac:dyDescent="0.25">
      <c r="A392" s="1" t="s">
        <v>375</v>
      </c>
      <c r="B392" s="1" t="s">
        <v>11</v>
      </c>
      <c r="C392" s="68">
        <v>894719</v>
      </c>
    </row>
    <row r="393" spans="1:3" x14ac:dyDescent="0.25">
      <c r="A393" s="1" t="s">
        <v>376</v>
      </c>
      <c r="B393" s="1" t="s">
        <v>11</v>
      </c>
      <c r="C393" s="68">
        <v>1199073</v>
      </c>
    </row>
    <row r="394" spans="1:3" x14ac:dyDescent="0.25">
      <c r="A394" s="1" t="s">
        <v>377</v>
      </c>
      <c r="B394" s="1" t="s">
        <v>11</v>
      </c>
      <c r="C394" s="68">
        <v>2777690</v>
      </c>
    </row>
    <row r="395" spans="1:3" x14ac:dyDescent="0.25">
      <c r="A395" s="1" t="s">
        <v>378</v>
      </c>
      <c r="B395" s="1" t="s">
        <v>11</v>
      </c>
      <c r="C395" s="68">
        <v>990968</v>
      </c>
    </row>
    <row r="396" spans="1:3" x14ac:dyDescent="0.25">
      <c r="A396" s="1" t="s">
        <v>379</v>
      </c>
      <c r="B396" s="1" t="s">
        <v>11</v>
      </c>
      <c r="C396" s="68">
        <v>3196041</v>
      </c>
    </row>
    <row r="397" spans="1:3" x14ac:dyDescent="0.25">
      <c r="A397" s="1" t="s">
        <v>380</v>
      </c>
      <c r="B397" s="1" t="s">
        <v>11</v>
      </c>
      <c r="C397" s="68">
        <v>1142594</v>
      </c>
    </row>
    <row r="398" spans="1:3" x14ac:dyDescent="0.25">
      <c r="A398" s="1" t="s">
        <v>381</v>
      </c>
      <c r="B398" s="1" t="s">
        <v>11</v>
      </c>
      <c r="C398" s="68">
        <v>1620766</v>
      </c>
    </row>
    <row r="399" spans="1:3" x14ac:dyDescent="0.25">
      <c r="A399" s="1" t="s">
        <v>382</v>
      </c>
      <c r="B399" s="1" t="s">
        <v>11</v>
      </c>
      <c r="C399" s="68">
        <v>2656913</v>
      </c>
    </row>
    <row r="400" spans="1:3" x14ac:dyDescent="0.25">
      <c r="A400" s="1" t="s">
        <v>383</v>
      </c>
      <c r="B400" s="1" t="s">
        <v>11</v>
      </c>
      <c r="C400" s="68">
        <v>819261</v>
      </c>
    </row>
    <row r="401" spans="1:3" x14ac:dyDescent="0.25">
      <c r="A401" s="56" t="s">
        <v>11</v>
      </c>
      <c r="B401" s="56"/>
      <c r="C401" s="67">
        <v>22944484</v>
      </c>
    </row>
    <row r="402" spans="1:3" x14ac:dyDescent="0.25">
      <c r="A402" s="1" t="s">
        <v>385</v>
      </c>
      <c r="B402" s="1" t="s">
        <v>384</v>
      </c>
      <c r="C402" s="68">
        <v>2718872</v>
      </c>
    </row>
    <row r="403" spans="1:3" x14ac:dyDescent="0.25">
      <c r="A403" s="56" t="s">
        <v>384</v>
      </c>
      <c r="B403" s="56"/>
      <c r="C403" s="67">
        <v>2718872</v>
      </c>
    </row>
    <row r="404" spans="1:3" x14ac:dyDescent="0.25">
      <c r="A404" s="1" t="s">
        <v>386</v>
      </c>
      <c r="B404" s="1" t="s">
        <v>185</v>
      </c>
      <c r="C404" s="68">
        <v>4746397</v>
      </c>
    </row>
    <row r="405" spans="1:3" x14ac:dyDescent="0.25">
      <c r="A405" s="1" t="s">
        <v>387</v>
      </c>
      <c r="B405" s="1" t="s">
        <v>185</v>
      </c>
      <c r="C405" s="68">
        <v>4877008</v>
      </c>
    </row>
    <row r="406" spans="1:3" x14ac:dyDescent="0.25">
      <c r="A406" s="56" t="s">
        <v>185</v>
      </c>
      <c r="B406" s="56"/>
      <c r="C406" s="67">
        <v>9623405</v>
      </c>
    </row>
    <row r="407" spans="1:3" x14ac:dyDescent="0.25">
      <c r="A407" s="1" t="s">
        <v>388</v>
      </c>
      <c r="B407" s="1" t="s">
        <v>128</v>
      </c>
      <c r="C407" s="68">
        <v>2870350</v>
      </c>
    </row>
    <row r="408" spans="1:3" x14ac:dyDescent="0.25">
      <c r="A408" s="1" t="s">
        <v>389</v>
      </c>
      <c r="B408" s="1" t="s">
        <v>128</v>
      </c>
      <c r="C408" s="68">
        <v>2459909</v>
      </c>
    </row>
    <row r="409" spans="1:3" x14ac:dyDescent="0.25">
      <c r="A409" s="1" t="s">
        <v>390</v>
      </c>
      <c r="B409" s="1" t="s">
        <v>128</v>
      </c>
      <c r="C409" s="68">
        <v>720904</v>
      </c>
    </row>
    <row r="410" spans="1:3" x14ac:dyDescent="0.25">
      <c r="A410" s="1" t="s">
        <v>391</v>
      </c>
      <c r="B410" s="1" t="s">
        <v>128</v>
      </c>
      <c r="C410" s="68">
        <v>4259255</v>
      </c>
    </row>
    <row r="411" spans="1:3" x14ac:dyDescent="0.25">
      <c r="A411" s="1" t="s">
        <v>392</v>
      </c>
      <c r="B411" s="1" t="s">
        <v>128</v>
      </c>
      <c r="C411" s="68">
        <v>1731302</v>
      </c>
    </row>
    <row r="412" spans="1:3" x14ac:dyDescent="0.25">
      <c r="A412" s="1" t="s">
        <v>393</v>
      </c>
      <c r="B412" s="1" t="s">
        <v>128</v>
      </c>
      <c r="C412" s="68">
        <v>1422910</v>
      </c>
    </row>
    <row r="413" spans="1:3" x14ac:dyDescent="0.25">
      <c r="A413" s="56" t="s">
        <v>128</v>
      </c>
      <c r="B413" s="56"/>
      <c r="C413" s="67">
        <v>13464630</v>
      </c>
    </row>
    <row r="414" spans="1:3" x14ac:dyDescent="0.25">
      <c r="A414" s="1" t="s">
        <v>394</v>
      </c>
      <c r="B414" s="1" t="s">
        <v>26</v>
      </c>
      <c r="C414" s="68">
        <v>1411830</v>
      </c>
    </row>
    <row r="415" spans="1:3" x14ac:dyDescent="0.25">
      <c r="A415" s="1" t="s">
        <v>395</v>
      </c>
      <c r="B415" s="1" t="s">
        <v>26</v>
      </c>
      <c r="C415" s="68">
        <v>388765</v>
      </c>
    </row>
    <row r="416" spans="1:3" x14ac:dyDescent="0.25">
      <c r="A416" s="1" t="s">
        <v>396</v>
      </c>
      <c r="B416" s="1" t="s">
        <v>26</v>
      </c>
      <c r="C416" s="68">
        <v>4646332</v>
      </c>
    </row>
    <row r="417" spans="1:3" x14ac:dyDescent="0.25">
      <c r="A417" s="1" t="s">
        <v>397</v>
      </c>
      <c r="B417" s="1" t="s">
        <v>26</v>
      </c>
      <c r="C417" s="68">
        <v>6080</v>
      </c>
    </row>
    <row r="418" spans="1:3" x14ac:dyDescent="0.25">
      <c r="A418" s="1" t="s">
        <v>398</v>
      </c>
      <c r="B418" s="1" t="s">
        <v>26</v>
      </c>
      <c r="C418" s="68">
        <v>6368941</v>
      </c>
    </row>
    <row r="419" spans="1:3" x14ac:dyDescent="0.25">
      <c r="A419" s="1" t="s">
        <v>399</v>
      </c>
      <c r="B419" s="1" t="s">
        <v>26</v>
      </c>
      <c r="C419" s="68">
        <v>3146168</v>
      </c>
    </row>
    <row r="420" spans="1:3" x14ac:dyDescent="0.25">
      <c r="A420" s="1" t="s">
        <v>400</v>
      </c>
      <c r="B420" s="1" t="s">
        <v>26</v>
      </c>
      <c r="C420" s="68">
        <v>3005580</v>
      </c>
    </row>
    <row r="421" spans="1:3" x14ac:dyDescent="0.25">
      <c r="A421" s="1" t="s">
        <v>401</v>
      </c>
      <c r="B421" s="1" t="s">
        <v>26</v>
      </c>
      <c r="C421" s="68">
        <v>71109</v>
      </c>
    </row>
    <row r="422" spans="1:3" x14ac:dyDescent="0.25">
      <c r="A422" s="1" t="s">
        <v>402</v>
      </c>
      <c r="B422" s="1" t="s">
        <v>26</v>
      </c>
      <c r="C422" s="68">
        <v>2933212</v>
      </c>
    </row>
    <row r="423" spans="1:3" x14ac:dyDescent="0.25">
      <c r="A423" s="1" t="s">
        <v>403</v>
      </c>
      <c r="B423" s="1" t="s">
        <v>26</v>
      </c>
      <c r="C423" s="68">
        <v>28144</v>
      </c>
    </row>
    <row r="424" spans="1:3" x14ac:dyDescent="0.25">
      <c r="A424" s="1" t="s">
        <v>404</v>
      </c>
      <c r="B424" s="1" t="s">
        <v>26</v>
      </c>
      <c r="C424" s="68">
        <v>4240524</v>
      </c>
    </row>
    <row r="425" spans="1:3" x14ac:dyDescent="0.25">
      <c r="A425" s="56" t="s">
        <v>26</v>
      </c>
      <c r="B425" s="56"/>
      <c r="C425" s="67">
        <v>26246685</v>
      </c>
    </row>
    <row r="426" spans="1:3" x14ac:dyDescent="0.25">
      <c r="A426" s="1" t="s">
        <v>405</v>
      </c>
      <c r="B426" s="1" t="s">
        <v>27</v>
      </c>
      <c r="C426" s="68">
        <v>1511168</v>
      </c>
    </row>
    <row r="427" spans="1:3" x14ac:dyDescent="0.25">
      <c r="A427" s="1" t="s">
        <v>406</v>
      </c>
      <c r="B427" s="1" t="s">
        <v>27</v>
      </c>
      <c r="C427" s="68">
        <v>4601642</v>
      </c>
    </row>
    <row r="428" spans="1:3" x14ac:dyDescent="0.25">
      <c r="A428" s="1" t="s">
        <v>407</v>
      </c>
      <c r="B428" s="1" t="s">
        <v>27</v>
      </c>
      <c r="C428" s="68">
        <v>1315119</v>
      </c>
    </row>
    <row r="429" spans="1:3" x14ac:dyDescent="0.25">
      <c r="A429" s="1" t="s">
        <v>408</v>
      </c>
      <c r="B429" s="1" t="s">
        <v>27</v>
      </c>
      <c r="C429" s="68">
        <v>2812346</v>
      </c>
    </row>
    <row r="430" spans="1:3" x14ac:dyDescent="0.25">
      <c r="A430" s="1" t="s">
        <v>409</v>
      </c>
      <c r="B430" s="1" t="s">
        <v>27</v>
      </c>
      <c r="C430" s="68">
        <v>1796053</v>
      </c>
    </row>
    <row r="431" spans="1:3" x14ac:dyDescent="0.25">
      <c r="A431" s="1" t="s">
        <v>410</v>
      </c>
      <c r="B431" s="1" t="s">
        <v>27</v>
      </c>
      <c r="C431" s="68">
        <v>6549742</v>
      </c>
    </row>
    <row r="432" spans="1:3" x14ac:dyDescent="0.25">
      <c r="A432" s="1" t="s">
        <v>411</v>
      </c>
      <c r="B432" s="1" t="s">
        <v>27</v>
      </c>
      <c r="C432" s="68">
        <v>2681653</v>
      </c>
    </row>
    <row r="433" spans="1:3" x14ac:dyDescent="0.25">
      <c r="A433" s="1" t="s">
        <v>412</v>
      </c>
      <c r="B433" s="1" t="s">
        <v>27</v>
      </c>
      <c r="C433" s="68">
        <v>3242469</v>
      </c>
    </row>
    <row r="434" spans="1:3" x14ac:dyDescent="0.25">
      <c r="A434" s="1" t="s">
        <v>413</v>
      </c>
      <c r="B434" s="1" t="s">
        <v>27</v>
      </c>
      <c r="C434" s="68">
        <v>1608310</v>
      </c>
    </row>
    <row r="435" spans="1:3" x14ac:dyDescent="0.25">
      <c r="A435" s="1" t="s">
        <v>414</v>
      </c>
      <c r="B435" s="1" t="s">
        <v>27</v>
      </c>
      <c r="C435" s="68">
        <v>951324</v>
      </c>
    </row>
    <row r="436" spans="1:3" x14ac:dyDescent="0.25">
      <c r="A436" s="56" t="s">
        <v>27</v>
      </c>
      <c r="B436" s="56"/>
      <c r="C436" s="67">
        <v>27069826</v>
      </c>
    </row>
    <row r="437" spans="1:3" x14ac:dyDescent="0.25">
      <c r="A437" s="1" t="s">
        <v>415</v>
      </c>
      <c r="B437" s="1" t="s">
        <v>154</v>
      </c>
      <c r="C437" s="68">
        <v>4194044</v>
      </c>
    </row>
    <row r="438" spans="1:3" x14ac:dyDescent="0.25">
      <c r="A438" s="1" t="s">
        <v>416</v>
      </c>
      <c r="B438" s="1" t="s">
        <v>154</v>
      </c>
      <c r="C438" s="68">
        <v>4139404</v>
      </c>
    </row>
    <row r="439" spans="1:3" x14ac:dyDescent="0.25">
      <c r="A439" s="1" t="s">
        <v>401</v>
      </c>
      <c r="B439" s="1" t="s">
        <v>154</v>
      </c>
      <c r="C439" s="68">
        <v>1894349</v>
      </c>
    </row>
    <row r="440" spans="1:3" x14ac:dyDescent="0.25">
      <c r="A440" s="1" t="s">
        <v>417</v>
      </c>
      <c r="B440" s="1" t="s">
        <v>154</v>
      </c>
      <c r="C440" s="68">
        <v>4954667</v>
      </c>
    </row>
    <row r="441" spans="1:3" x14ac:dyDescent="0.25">
      <c r="A441" s="1" t="s">
        <v>418</v>
      </c>
      <c r="B441" s="1" t="s">
        <v>154</v>
      </c>
      <c r="C441" s="68">
        <v>2260241</v>
      </c>
    </row>
    <row r="442" spans="1:3" x14ac:dyDescent="0.25">
      <c r="A442" s="1" t="s">
        <v>419</v>
      </c>
      <c r="B442" s="1" t="s">
        <v>154</v>
      </c>
      <c r="C442" s="68">
        <v>2287872</v>
      </c>
    </row>
    <row r="443" spans="1:3" x14ac:dyDescent="0.25">
      <c r="A443" s="56" t="s">
        <v>154</v>
      </c>
      <c r="B443" s="56"/>
      <c r="C443" s="67">
        <v>19730577</v>
      </c>
    </row>
    <row r="444" spans="1:3" x14ac:dyDescent="0.25">
      <c r="A444" s="1" t="s">
        <v>420</v>
      </c>
      <c r="B444" s="1" t="s">
        <v>45</v>
      </c>
      <c r="C444" s="68">
        <v>3979794</v>
      </c>
    </row>
    <row r="445" spans="1:3" x14ac:dyDescent="0.25">
      <c r="A445" s="1" t="s">
        <v>421</v>
      </c>
      <c r="B445" s="1" t="s">
        <v>45</v>
      </c>
      <c r="C445" s="68">
        <v>1374154</v>
      </c>
    </row>
    <row r="446" spans="1:3" x14ac:dyDescent="0.25">
      <c r="A446" s="1" t="s">
        <v>422</v>
      </c>
      <c r="B446" s="1" t="s">
        <v>45</v>
      </c>
      <c r="C446" s="68">
        <v>70269</v>
      </c>
    </row>
    <row r="447" spans="1:3" x14ac:dyDescent="0.25">
      <c r="A447" s="1" t="s">
        <v>423</v>
      </c>
      <c r="B447" s="1" t="s">
        <v>45</v>
      </c>
      <c r="C447" s="68">
        <v>2940580</v>
      </c>
    </row>
    <row r="448" spans="1:3" x14ac:dyDescent="0.25">
      <c r="A448" s="56" t="s">
        <v>45</v>
      </c>
      <c r="B448" s="56"/>
      <c r="C448" s="67">
        <v>8364797</v>
      </c>
    </row>
    <row r="449" spans="1:3" x14ac:dyDescent="0.25">
      <c r="A449" s="1" t="s">
        <v>424</v>
      </c>
      <c r="B449" s="1" t="s">
        <v>30</v>
      </c>
      <c r="C449" s="68">
        <v>2034791</v>
      </c>
    </row>
    <row r="450" spans="1:3" x14ac:dyDescent="0.25">
      <c r="A450" s="1" t="s">
        <v>425</v>
      </c>
      <c r="B450" s="1" t="s">
        <v>30</v>
      </c>
      <c r="C450" s="68">
        <v>2384212</v>
      </c>
    </row>
    <row r="451" spans="1:3" x14ac:dyDescent="0.25">
      <c r="A451" s="1" t="s">
        <v>426</v>
      </c>
      <c r="B451" s="1" t="s">
        <v>30</v>
      </c>
      <c r="C451" s="68">
        <v>2639419</v>
      </c>
    </row>
    <row r="452" spans="1:3" x14ac:dyDescent="0.25">
      <c r="A452" s="1" t="s">
        <v>403</v>
      </c>
      <c r="B452" s="1" t="s">
        <v>30</v>
      </c>
      <c r="C452" s="68">
        <v>1884271</v>
      </c>
    </row>
    <row r="453" spans="1:3" x14ac:dyDescent="0.25">
      <c r="A453" s="56" t="s">
        <v>30</v>
      </c>
      <c r="B453" s="56"/>
      <c r="C453" s="67">
        <v>8942693</v>
      </c>
    </row>
    <row r="454" spans="1:3" x14ac:dyDescent="0.25">
      <c r="A454" s="1" t="s">
        <v>427</v>
      </c>
      <c r="B454" s="1" t="s">
        <v>123</v>
      </c>
      <c r="C454" s="68">
        <v>1394027</v>
      </c>
    </row>
    <row r="455" spans="1:3" x14ac:dyDescent="0.25">
      <c r="A455" s="1" t="s">
        <v>428</v>
      </c>
      <c r="B455" s="1" t="s">
        <v>123</v>
      </c>
      <c r="C455" s="68">
        <v>1227487</v>
      </c>
    </row>
    <row r="456" spans="1:3" x14ac:dyDescent="0.25">
      <c r="A456" s="1" t="s">
        <v>429</v>
      </c>
      <c r="B456" s="1" t="s">
        <v>123</v>
      </c>
      <c r="C456" s="68">
        <v>2730910</v>
      </c>
    </row>
    <row r="457" spans="1:3" x14ac:dyDescent="0.25">
      <c r="A457" s="1" t="s">
        <v>430</v>
      </c>
      <c r="B457" s="1" t="s">
        <v>123</v>
      </c>
      <c r="C457" s="68">
        <v>2868074</v>
      </c>
    </row>
    <row r="458" spans="1:3" x14ac:dyDescent="0.25">
      <c r="A458" s="1" t="s">
        <v>431</v>
      </c>
      <c r="B458" s="1" t="s">
        <v>123</v>
      </c>
      <c r="C458" s="68">
        <v>1968288</v>
      </c>
    </row>
    <row r="459" spans="1:3" x14ac:dyDescent="0.25">
      <c r="A459" s="1" t="s">
        <v>432</v>
      </c>
      <c r="B459" s="1" t="s">
        <v>123</v>
      </c>
      <c r="C459" s="68">
        <v>2242646</v>
      </c>
    </row>
    <row r="460" spans="1:3" x14ac:dyDescent="0.25">
      <c r="A460" s="1" t="s">
        <v>433</v>
      </c>
      <c r="B460" s="1" t="s">
        <v>123</v>
      </c>
      <c r="C460" s="68">
        <v>1799197</v>
      </c>
    </row>
    <row r="461" spans="1:3" x14ac:dyDescent="0.25">
      <c r="A461" s="56" t="s">
        <v>123</v>
      </c>
      <c r="B461" s="56"/>
      <c r="C461" s="67">
        <v>14230629</v>
      </c>
    </row>
    <row r="462" spans="1:3" x14ac:dyDescent="0.25">
      <c r="A462" s="1" t="s">
        <v>434</v>
      </c>
      <c r="B462" s="1" t="s">
        <v>241</v>
      </c>
      <c r="C462" s="68">
        <v>2088600</v>
      </c>
    </row>
    <row r="463" spans="1:3" x14ac:dyDescent="0.25">
      <c r="A463" s="1" t="s">
        <v>435</v>
      </c>
      <c r="B463" s="1" t="s">
        <v>241</v>
      </c>
      <c r="C463" s="68">
        <v>58061</v>
      </c>
    </row>
    <row r="464" spans="1:3" x14ac:dyDescent="0.25">
      <c r="A464" s="1" t="s">
        <v>436</v>
      </c>
      <c r="B464" s="1" t="s">
        <v>241</v>
      </c>
      <c r="C464" s="68">
        <v>1263314</v>
      </c>
    </row>
    <row r="465" spans="1:3" x14ac:dyDescent="0.25">
      <c r="A465" s="1" t="s">
        <v>437</v>
      </c>
      <c r="B465" s="1" t="s">
        <v>241</v>
      </c>
      <c r="C465" s="68">
        <v>532676</v>
      </c>
    </row>
    <row r="466" spans="1:3" x14ac:dyDescent="0.25">
      <c r="A466" s="56" t="s">
        <v>241</v>
      </c>
      <c r="B466" s="56"/>
      <c r="C466" s="67">
        <v>3942651</v>
      </c>
    </row>
    <row r="467" spans="1:3" x14ac:dyDescent="0.25">
      <c r="A467" s="1" t="s">
        <v>438</v>
      </c>
      <c r="B467" s="1" t="s">
        <v>15</v>
      </c>
      <c r="C467" s="68">
        <v>5205961</v>
      </c>
    </row>
    <row r="468" spans="1:3" x14ac:dyDescent="0.25">
      <c r="A468" s="1" t="s">
        <v>439</v>
      </c>
      <c r="B468" s="1" t="s">
        <v>15</v>
      </c>
      <c r="C468" s="68">
        <v>2882916</v>
      </c>
    </row>
    <row r="469" spans="1:3" x14ac:dyDescent="0.25">
      <c r="A469" s="1" t="s">
        <v>440</v>
      </c>
      <c r="B469" s="1" t="s">
        <v>15</v>
      </c>
      <c r="C469" s="68">
        <v>1625213</v>
      </c>
    </row>
    <row r="470" spans="1:3" x14ac:dyDescent="0.25">
      <c r="A470" s="1" t="s">
        <v>356</v>
      </c>
      <c r="B470" s="1" t="s">
        <v>15</v>
      </c>
      <c r="C470" s="68">
        <v>4068384</v>
      </c>
    </row>
    <row r="471" spans="1:3" x14ac:dyDescent="0.25">
      <c r="A471" s="1" t="s">
        <v>441</v>
      </c>
      <c r="B471" s="1" t="s">
        <v>15</v>
      </c>
      <c r="C471" s="68">
        <v>4390726</v>
      </c>
    </row>
    <row r="472" spans="1:3" x14ac:dyDescent="0.25">
      <c r="A472" s="56" t="s">
        <v>15</v>
      </c>
      <c r="B472" s="56"/>
      <c r="C472" s="67">
        <v>18173200</v>
      </c>
    </row>
    <row r="473" spans="1:3" x14ac:dyDescent="0.25">
      <c r="A473" s="1" t="s">
        <v>442</v>
      </c>
      <c r="B473" s="1" t="s">
        <v>18</v>
      </c>
      <c r="C473" s="68">
        <v>4051539</v>
      </c>
    </row>
    <row r="474" spans="1:3" x14ac:dyDescent="0.25">
      <c r="A474" s="1" t="s">
        <v>443</v>
      </c>
      <c r="B474" s="1" t="s">
        <v>18</v>
      </c>
      <c r="C474" s="68">
        <v>4403023</v>
      </c>
    </row>
    <row r="475" spans="1:3" x14ac:dyDescent="0.25">
      <c r="A475" s="1" t="s">
        <v>444</v>
      </c>
      <c r="B475" s="1" t="s">
        <v>18</v>
      </c>
      <c r="C475" s="68">
        <v>5622099</v>
      </c>
    </row>
    <row r="476" spans="1:3" x14ac:dyDescent="0.25">
      <c r="A476" s="1" t="s">
        <v>445</v>
      </c>
      <c r="B476" s="1" t="s">
        <v>18</v>
      </c>
      <c r="C476" s="68">
        <v>2456985</v>
      </c>
    </row>
    <row r="477" spans="1:3" x14ac:dyDescent="0.25">
      <c r="A477" s="56" t="s">
        <v>18</v>
      </c>
      <c r="B477" s="56"/>
      <c r="C477" s="67">
        <v>16533646</v>
      </c>
    </row>
    <row r="478" spans="1:3" x14ac:dyDescent="0.25">
      <c r="A478" s="1" t="s">
        <v>446</v>
      </c>
      <c r="B478" s="1" t="s">
        <v>38</v>
      </c>
      <c r="C478" s="68">
        <v>1964188</v>
      </c>
    </row>
    <row r="479" spans="1:3" x14ac:dyDescent="0.25">
      <c r="A479" s="1" t="s">
        <v>447</v>
      </c>
      <c r="B479" s="1" t="s">
        <v>38</v>
      </c>
      <c r="C479" s="68">
        <v>1859496</v>
      </c>
    </row>
    <row r="480" spans="1:3" x14ac:dyDescent="0.25">
      <c r="A480" s="1" t="s">
        <v>448</v>
      </c>
      <c r="B480" s="1" t="s">
        <v>38</v>
      </c>
      <c r="C480" s="68">
        <v>1087165</v>
      </c>
    </row>
    <row r="481" spans="1:3" x14ac:dyDescent="0.25">
      <c r="A481" s="1" t="s">
        <v>408</v>
      </c>
      <c r="B481" s="1" t="s">
        <v>38</v>
      </c>
      <c r="C481" s="68">
        <v>13875</v>
      </c>
    </row>
    <row r="482" spans="1:3" x14ac:dyDescent="0.25">
      <c r="A482" s="1" t="s">
        <v>449</v>
      </c>
      <c r="B482" s="1" t="s">
        <v>38</v>
      </c>
      <c r="C482" s="68">
        <v>1985528</v>
      </c>
    </row>
    <row r="483" spans="1:3" x14ac:dyDescent="0.25">
      <c r="A483" s="1" t="s">
        <v>450</v>
      </c>
      <c r="B483" s="1" t="s">
        <v>38</v>
      </c>
      <c r="C483" s="68">
        <v>1621267</v>
      </c>
    </row>
    <row r="484" spans="1:3" x14ac:dyDescent="0.25">
      <c r="A484" s="1" t="s">
        <v>411</v>
      </c>
      <c r="B484" s="1" t="s">
        <v>38</v>
      </c>
      <c r="C484" s="68">
        <v>162447</v>
      </c>
    </row>
    <row r="485" spans="1:3" x14ac:dyDescent="0.25">
      <c r="A485" s="1" t="s">
        <v>451</v>
      </c>
      <c r="B485" s="1" t="s">
        <v>38</v>
      </c>
      <c r="C485" s="68">
        <v>1422008</v>
      </c>
    </row>
    <row r="486" spans="1:3" x14ac:dyDescent="0.25">
      <c r="A486" s="1" t="s">
        <v>452</v>
      </c>
      <c r="B486" s="1" t="s">
        <v>38</v>
      </c>
      <c r="C486" s="68">
        <v>1102454</v>
      </c>
    </row>
    <row r="487" spans="1:3" x14ac:dyDescent="0.25">
      <c r="A487" s="1" t="s">
        <v>453</v>
      </c>
      <c r="B487" s="1" t="s">
        <v>38</v>
      </c>
      <c r="C487" s="68">
        <v>3080458</v>
      </c>
    </row>
    <row r="488" spans="1:3" x14ac:dyDescent="0.25">
      <c r="A488" s="1" t="s">
        <v>454</v>
      </c>
      <c r="B488" s="1" t="s">
        <v>38</v>
      </c>
      <c r="C488" s="68">
        <v>3574597</v>
      </c>
    </row>
    <row r="489" spans="1:3" x14ac:dyDescent="0.25">
      <c r="A489" s="1" t="s">
        <v>455</v>
      </c>
      <c r="B489" s="1" t="s">
        <v>38</v>
      </c>
      <c r="C489" s="68">
        <v>3392811</v>
      </c>
    </row>
    <row r="490" spans="1:3" x14ac:dyDescent="0.25">
      <c r="A490" s="1" t="s">
        <v>456</v>
      </c>
      <c r="B490" s="1" t="s">
        <v>38</v>
      </c>
      <c r="C490" s="68">
        <v>2883559</v>
      </c>
    </row>
    <row r="491" spans="1:3" x14ac:dyDescent="0.25">
      <c r="A491" s="1" t="s">
        <v>457</v>
      </c>
      <c r="B491" s="1" t="s">
        <v>38</v>
      </c>
      <c r="C491" s="68">
        <v>1938943</v>
      </c>
    </row>
    <row r="492" spans="1:3" x14ac:dyDescent="0.25">
      <c r="A492" s="56" t="s">
        <v>38</v>
      </c>
      <c r="B492" s="56"/>
      <c r="C492" s="67">
        <v>26088796</v>
      </c>
    </row>
    <row r="493" spans="1:3" x14ac:dyDescent="0.25">
      <c r="A493" s="1" t="s">
        <v>458</v>
      </c>
      <c r="B493" s="1" t="s">
        <v>60</v>
      </c>
      <c r="C493" s="68">
        <v>3386469</v>
      </c>
    </row>
    <row r="494" spans="1:3" x14ac:dyDescent="0.25">
      <c r="A494" s="1" t="s">
        <v>459</v>
      </c>
      <c r="B494" s="1" t="s">
        <v>60</v>
      </c>
      <c r="C494" s="68">
        <v>277412</v>
      </c>
    </row>
    <row r="495" spans="1:3" x14ac:dyDescent="0.25">
      <c r="A495" s="1" t="s">
        <v>460</v>
      </c>
      <c r="B495" s="1" t="s">
        <v>60</v>
      </c>
      <c r="C495" s="68">
        <v>175861</v>
      </c>
    </row>
    <row r="496" spans="1:3" x14ac:dyDescent="0.25">
      <c r="A496" s="1" t="s">
        <v>461</v>
      </c>
      <c r="B496" s="1" t="s">
        <v>60</v>
      </c>
      <c r="C496" s="68">
        <v>1860471</v>
      </c>
    </row>
    <row r="497" spans="1:3" x14ac:dyDescent="0.25">
      <c r="A497" s="1" t="s">
        <v>462</v>
      </c>
      <c r="B497" s="1" t="s">
        <v>60</v>
      </c>
      <c r="C497" s="68">
        <v>4156868</v>
      </c>
    </row>
    <row r="498" spans="1:3" x14ac:dyDescent="0.25">
      <c r="A498" s="1" t="s">
        <v>463</v>
      </c>
      <c r="B498" s="1" t="s">
        <v>60</v>
      </c>
      <c r="C498" s="68">
        <v>3568730</v>
      </c>
    </row>
    <row r="499" spans="1:3" x14ac:dyDescent="0.25">
      <c r="A499" s="56" t="s">
        <v>60</v>
      </c>
      <c r="B499" s="56"/>
      <c r="C499" s="67">
        <v>13425811</v>
      </c>
    </row>
    <row r="500" spans="1:3" x14ac:dyDescent="0.25">
      <c r="A500" s="1" t="s">
        <v>464</v>
      </c>
      <c r="B500" s="1" t="s">
        <v>54</v>
      </c>
      <c r="C500" s="68">
        <v>1494070</v>
      </c>
    </row>
    <row r="501" spans="1:3" x14ac:dyDescent="0.25">
      <c r="A501" s="1" t="s">
        <v>465</v>
      </c>
      <c r="B501" s="1" t="s">
        <v>54</v>
      </c>
      <c r="C501" s="68">
        <v>1965984</v>
      </c>
    </row>
    <row r="502" spans="1:3" x14ac:dyDescent="0.25">
      <c r="A502" s="56" t="s">
        <v>54</v>
      </c>
      <c r="B502" s="56"/>
      <c r="C502" s="67">
        <v>3460054</v>
      </c>
    </row>
    <row r="503" spans="1:3" x14ac:dyDescent="0.25">
      <c r="A503" s="1" t="s">
        <v>397</v>
      </c>
      <c r="B503" s="1" t="s">
        <v>46</v>
      </c>
      <c r="C503" s="68">
        <v>2113400</v>
      </c>
    </row>
    <row r="504" spans="1:3" x14ac:dyDescent="0.25">
      <c r="A504" s="1" t="s">
        <v>466</v>
      </c>
      <c r="B504" s="1" t="s">
        <v>46</v>
      </c>
      <c r="C504" s="68">
        <v>4063462</v>
      </c>
    </row>
    <row r="505" spans="1:3" x14ac:dyDescent="0.25">
      <c r="A505" s="1" t="s">
        <v>467</v>
      </c>
      <c r="B505" s="1" t="s">
        <v>46</v>
      </c>
      <c r="C505" s="68">
        <v>1927679</v>
      </c>
    </row>
    <row r="506" spans="1:3" x14ac:dyDescent="0.25">
      <c r="A506" s="1" t="s">
        <v>468</v>
      </c>
      <c r="B506" s="1" t="s">
        <v>46</v>
      </c>
      <c r="C506" s="68">
        <v>1618441</v>
      </c>
    </row>
    <row r="507" spans="1:3" x14ac:dyDescent="0.25">
      <c r="A507" s="1" t="s">
        <v>469</v>
      </c>
      <c r="B507" s="1" t="s">
        <v>46</v>
      </c>
      <c r="C507" s="68">
        <v>1999951</v>
      </c>
    </row>
    <row r="508" spans="1:3" x14ac:dyDescent="0.25">
      <c r="A508" s="1" t="s">
        <v>422</v>
      </c>
      <c r="B508" s="1" t="s">
        <v>46</v>
      </c>
      <c r="C508" s="68">
        <v>2482293</v>
      </c>
    </row>
    <row r="509" spans="1:3" x14ac:dyDescent="0.25">
      <c r="A509" s="56" t="s">
        <v>46</v>
      </c>
      <c r="B509" s="56"/>
      <c r="C509" s="67">
        <v>14205226</v>
      </c>
    </row>
    <row r="510" spans="1:3" x14ac:dyDescent="0.25">
      <c r="A510" s="1" t="s">
        <v>471</v>
      </c>
      <c r="B510" s="1" t="s">
        <v>470</v>
      </c>
      <c r="C510" s="68">
        <v>2859705</v>
      </c>
    </row>
    <row r="511" spans="1:3" x14ac:dyDescent="0.25">
      <c r="A511" s="1" t="s">
        <v>472</v>
      </c>
      <c r="B511" s="1" t="s">
        <v>470</v>
      </c>
      <c r="C511" s="68">
        <v>1437964</v>
      </c>
    </row>
    <row r="512" spans="1:3" x14ac:dyDescent="0.25">
      <c r="A512" s="1" t="s">
        <v>473</v>
      </c>
      <c r="B512" s="1" t="s">
        <v>470</v>
      </c>
      <c r="C512" s="68">
        <v>2487087</v>
      </c>
    </row>
    <row r="513" spans="1:3" x14ac:dyDescent="0.25">
      <c r="A513" s="1" t="s">
        <v>474</v>
      </c>
      <c r="B513" s="1" t="s">
        <v>470</v>
      </c>
      <c r="C513" s="68">
        <v>1005293</v>
      </c>
    </row>
    <row r="514" spans="1:3" x14ac:dyDescent="0.25">
      <c r="A514" s="1" t="s">
        <v>475</v>
      </c>
      <c r="B514" s="1" t="s">
        <v>470</v>
      </c>
      <c r="C514" s="68">
        <v>3348704</v>
      </c>
    </row>
    <row r="515" spans="1:3" x14ac:dyDescent="0.25">
      <c r="A515" s="56" t="s">
        <v>470</v>
      </c>
      <c r="B515" s="56"/>
      <c r="C515" s="67">
        <v>11138753</v>
      </c>
    </row>
    <row r="516" spans="1:3" x14ac:dyDescent="0.25">
      <c r="A516" s="1" t="s">
        <v>476</v>
      </c>
      <c r="B516" s="1" t="s">
        <v>206</v>
      </c>
      <c r="C516" s="68">
        <v>1120832</v>
      </c>
    </row>
    <row r="517" spans="1:3" x14ac:dyDescent="0.25">
      <c r="A517" s="1" t="s">
        <v>418</v>
      </c>
      <c r="B517" s="1" t="s">
        <v>206</v>
      </c>
      <c r="C517" s="68">
        <v>436211</v>
      </c>
    </row>
    <row r="518" spans="1:3" x14ac:dyDescent="0.25">
      <c r="A518" s="56" t="s">
        <v>206</v>
      </c>
      <c r="B518" s="56"/>
      <c r="C518" s="67">
        <v>1557043</v>
      </c>
    </row>
    <row r="519" spans="1:3" x14ac:dyDescent="0.25">
      <c r="A519" s="1" t="s">
        <v>298</v>
      </c>
      <c r="B519" s="1" t="s">
        <v>48</v>
      </c>
      <c r="C519" s="68">
        <v>4258</v>
      </c>
    </row>
    <row r="520" spans="1:3" x14ac:dyDescent="0.25">
      <c r="A520" s="1" t="s">
        <v>477</v>
      </c>
      <c r="B520" s="1" t="s">
        <v>48</v>
      </c>
      <c r="C520" s="68">
        <v>2375303</v>
      </c>
    </row>
    <row r="521" spans="1:3" x14ac:dyDescent="0.25">
      <c r="A521" s="56" t="s">
        <v>48</v>
      </c>
      <c r="B521" s="56"/>
      <c r="C521" s="67">
        <v>2379561</v>
      </c>
    </row>
    <row r="522" spans="1:3" x14ac:dyDescent="0.25">
      <c r="A522" s="1" t="s">
        <v>435</v>
      </c>
      <c r="B522" s="1" t="s">
        <v>19</v>
      </c>
      <c r="C522" s="68">
        <v>1221434</v>
      </c>
    </row>
    <row r="523" spans="1:3" x14ac:dyDescent="0.25">
      <c r="A523" s="1" t="s">
        <v>478</v>
      </c>
      <c r="B523" s="1" t="s">
        <v>19</v>
      </c>
      <c r="C523" s="68">
        <v>3355080</v>
      </c>
    </row>
    <row r="524" spans="1:3" x14ac:dyDescent="0.25">
      <c r="A524" s="1" t="s">
        <v>437</v>
      </c>
      <c r="B524" s="1" t="s">
        <v>19</v>
      </c>
      <c r="C524" s="68">
        <v>888101</v>
      </c>
    </row>
    <row r="525" spans="1:3" x14ac:dyDescent="0.25">
      <c r="A525" s="56" t="s">
        <v>19</v>
      </c>
      <c r="B525" s="56"/>
      <c r="C525" s="67">
        <v>5464615</v>
      </c>
    </row>
    <row r="526" spans="1:3" x14ac:dyDescent="0.25">
      <c r="A526" s="1" t="s">
        <v>479</v>
      </c>
      <c r="B526" s="1" t="s">
        <v>64</v>
      </c>
      <c r="C526" s="68">
        <v>2563191</v>
      </c>
    </row>
    <row r="527" spans="1:3" x14ac:dyDescent="0.25">
      <c r="A527" s="56" t="s">
        <v>64</v>
      </c>
      <c r="B527" s="56"/>
      <c r="C527" s="67">
        <v>2563191</v>
      </c>
    </row>
    <row r="528" spans="1:3" x14ac:dyDescent="0.25">
      <c r="A528" s="1" t="s">
        <v>480</v>
      </c>
      <c r="B528" s="1" t="s">
        <v>107</v>
      </c>
      <c r="C528" s="68">
        <v>2031673</v>
      </c>
    </row>
    <row r="529" spans="1:3" x14ac:dyDescent="0.25">
      <c r="A529" s="1" t="s">
        <v>481</v>
      </c>
      <c r="B529" s="1" t="s">
        <v>107</v>
      </c>
      <c r="C529" s="68">
        <v>4588782</v>
      </c>
    </row>
    <row r="530" spans="1:3" x14ac:dyDescent="0.25">
      <c r="A530" s="1" t="s">
        <v>482</v>
      </c>
      <c r="B530" s="1" t="s">
        <v>107</v>
      </c>
      <c r="C530" s="68">
        <v>975661</v>
      </c>
    </row>
    <row r="531" spans="1:3" x14ac:dyDescent="0.25">
      <c r="A531" s="1" t="s">
        <v>483</v>
      </c>
      <c r="B531" s="1" t="s">
        <v>107</v>
      </c>
      <c r="C531" s="68">
        <v>2467938</v>
      </c>
    </row>
    <row r="532" spans="1:3" x14ac:dyDescent="0.25">
      <c r="A532" s="56" t="s">
        <v>107</v>
      </c>
      <c r="B532" s="56"/>
      <c r="C532" s="67">
        <v>10064054</v>
      </c>
    </row>
    <row r="533" spans="1:3" x14ac:dyDescent="0.25">
      <c r="A533" s="1" t="s">
        <v>484</v>
      </c>
      <c r="B533" s="1" t="s">
        <v>65</v>
      </c>
      <c r="C533" s="68">
        <v>5122324</v>
      </c>
    </row>
    <row r="534" spans="1:3" x14ac:dyDescent="0.25">
      <c r="A534" s="1" t="s">
        <v>352</v>
      </c>
      <c r="B534" s="1" t="s">
        <v>65</v>
      </c>
      <c r="C534" s="68">
        <v>518812</v>
      </c>
    </row>
    <row r="535" spans="1:3" x14ac:dyDescent="0.25">
      <c r="A535" s="1" t="s">
        <v>485</v>
      </c>
      <c r="B535" s="1" t="s">
        <v>65</v>
      </c>
      <c r="C535" s="68">
        <v>1569257</v>
      </c>
    </row>
    <row r="536" spans="1:3" x14ac:dyDescent="0.25">
      <c r="A536" s="1" t="s">
        <v>486</v>
      </c>
      <c r="B536" s="1" t="s">
        <v>65</v>
      </c>
      <c r="C536" s="68">
        <v>1565250</v>
      </c>
    </row>
    <row r="537" spans="1:3" x14ac:dyDescent="0.25">
      <c r="A537" s="1" t="s">
        <v>487</v>
      </c>
      <c r="B537" s="1" t="s">
        <v>65</v>
      </c>
      <c r="C537" s="68">
        <v>4597170</v>
      </c>
    </row>
    <row r="538" spans="1:3" x14ac:dyDescent="0.25">
      <c r="A538" s="1" t="s">
        <v>488</v>
      </c>
      <c r="B538" s="1" t="s">
        <v>65</v>
      </c>
      <c r="C538" s="68">
        <v>2179671</v>
      </c>
    </row>
    <row r="539" spans="1:3" x14ac:dyDescent="0.25">
      <c r="A539" s="1" t="s">
        <v>489</v>
      </c>
      <c r="B539" s="1" t="s">
        <v>65</v>
      </c>
      <c r="C539" s="68">
        <v>5047102</v>
      </c>
    </row>
    <row r="540" spans="1:3" x14ac:dyDescent="0.25">
      <c r="A540" s="1" t="s">
        <v>490</v>
      </c>
      <c r="B540" s="1" t="s">
        <v>65</v>
      </c>
      <c r="C540" s="68">
        <v>3135991</v>
      </c>
    </row>
    <row r="541" spans="1:3" x14ac:dyDescent="0.25">
      <c r="A541" s="1" t="s">
        <v>491</v>
      </c>
      <c r="B541" s="1" t="s">
        <v>65</v>
      </c>
      <c r="C541" s="68">
        <v>1031166</v>
      </c>
    </row>
    <row r="542" spans="1:3" x14ac:dyDescent="0.25">
      <c r="A542" s="1" t="s">
        <v>492</v>
      </c>
      <c r="B542" s="1" t="s">
        <v>65</v>
      </c>
      <c r="C542" s="68">
        <v>2128848</v>
      </c>
    </row>
    <row r="543" spans="1:3" x14ac:dyDescent="0.25">
      <c r="A543" s="1" t="s">
        <v>493</v>
      </c>
      <c r="B543" s="1" t="s">
        <v>65</v>
      </c>
      <c r="C543" s="68">
        <v>3166955</v>
      </c>
    </row>
    <row r="544" spans="1:3" x14ac:dyDescent="0.25">
      <c r="A544" s="1" t="s">
        <v>494</v>
      </c>
      <c r="B544" s="1" t="s">
        <v>65</v>
      </c>
      <c r="C544" s="68">
        <v>1220133</v>
      </c>
    </row>
    <row r="545" spans="1:3" x14ac:dyDescent="0.25">
      <c r="A545" s="56" t="s">
        <v>65</v>
      </c>
      <c r="B545" s="56"/>
      <c r="C545" s="67">
        <v>31282679</v>
      </c>
    </row>
    <row r="546" spans="1:3" x14ac:dyDescent="0.25">
      <c r="A546" s="1" t="s">
        <v>495</v>
      </c>
      <c r="B546" s="1" t="s">
        <v>22</v>
      </c>
      <c r="C546" s="68">
        <v>3813628</v>
      </c>
    </row>
    <row r="547" spans="1:3" x14ac:dyDescent="0.25">
      <c r="A547" s="1" t="s">
        <v>496</v>
      </c>
      <c r="B547" s="1" t="s">
        <v>22</v>
      </c>
      <c r="C547" s="68">
        <v>931695</v>
      </c>
    </row>
    <row r="548" spans="1:3" x14ac:dyDescent="0.25">
      <c r="A548" s="1" t="s">
        <v>497</v>
      </c>
      <c r="B548" s="1" t="s">
        <v>22</v>
      </c>
      <c r="C548" s="68">
        <v>3256205</v>
      </c>
    </row>
    <row r="549" spans="1:3" x14ac:dyDescent="0.25">
      <c r="A549" s="1" t="s">
        <v>498</v>
      </c>
      <c r="B549" s="1" t="s">
        <v>22</v>
      </c>
      <c r="C549" s="68">
        <v>946914</v>
      </c>
    </row>
    <row r="550" spans="1:3" x14ac:dyDescent="0.25">
      <c r="A550" s="1" t="s">
        <v>499</v>
      </c>
      <c r="B550" s="1" t="s">
        <v>22</v>
      </c>
      <c r="C550" s="68">
        <v>2474731</v>
      </c>
    </row>
    <row r="551" spans="1:3" x14ac:dyDescent="0.25">
      <c r="A551" s="1" t="s">
        <v>500</v>
      </c>
      <c r="B551" s="1" t="s">
        <v>22</v>
      </c>
      <c r="C551" s="68">
        <v>3799087</v>
      </c>
    </row>
    <row r="552" spans="1:3" x14ac:dyDescent="0.25">
      <c r="A552" s="1" t="s">
        <v>501</v>
      </c>
      <c r="B552" s="1" t="s">
        <v>22</v>
      </c>
      <c r="C552" s="68">
        <v>2097177</v>
      </c>
    </row>
    <row r="553" spans="1:3" x14ac:dyDescent="0.25">
      <c r="A553" s="1" t="s">
        <v>502</v>
      </c>
      <c r="B553" s="1" t="s">
        <v>22</v>
      </c>
      <c r="C553" s="68">
        <v>812525</v>
      </c>
    </row>
    <row r="554" spans="1:3" x14ac:dyDescent="0.25">
      <c r="A554" s="1" t="s">
        <v>503</v>
      </c>
      <c r="B554" s="1" t="s">
        <v>22</v>
      </c>
      <c r="C554" s="68">
        <v>3213250</v>
      </c>
    </row>
    <row r="555" spans="1:3" x14ac:dyDescent="0.25">
      <c r="A555" s="56" t="s">
        <v>22</v>
      </c>
      <c r="B555" s="56"/>
      <c r="C555" s="67">
        <v>21345212</v>
      </c>
    </row>
    <row r="556" spans="1:3" x14ac:dyDescent="0.25">
      <c r="A556" s="1" t="s">
        <v>504</v>
      </c>
      <c r="B556" s="1" t="s">
        <v>167</v>
      </c>
      <c r="C556" s="68">
        <v>2126199</v>
      </c>
    </row>
    <row r="557" spans="1:3" x14ac:dyDescent="0.25">
      <c r="A557" s="1" t="s">
        <v>459</v>
      </c>
      <c r="B557" s="1" t="s">
        <v>167</v>
      </c>
      <c r="C557" s="68">
        <v>1810055</v>
      </c>
    </row>
    <row r="558" spans="1:3" x14ac:dyDescent="0.25">
      <c r="A558" s="1" t="s">
        <v>505</v>
      </c>
      <c r="B558" s="1" t="s">
        <v>167</v>
      </c>
      <c r="C558" s="68">
        <v>1514675</v>
      </c>
    </row>
    <row r="559" spans="1:3" x14ac:dyDescent="0.25">
      <c r="A559" s="56" t="s">
        <v>167</v>
      </c>
      <c r="B559" s="56"/>
      <c r="C559" s="67">
        <v>5450929</v>
      </c>
    </row>
    <row r="560" spans="1:3" x14ac:dyDescent="0.25">
      <c r="A560" s="1" t="s">
        <v>506</v>
      </c>
      <c r="B560" s="1" t="s">
        <v>31</v>
      </c>
      <c r="C560" s="68">
        <v>1262542</v>
      </c>
    </row>
    <row r="561" spans="1:3" x14ac:dyDescent="0.25">
      <c r="A561" s="1" t="s">
        <v>507</v>
      </c>
      <c r="B561" s="1" t="s">
        <v>31</v>
      </c>
      <c r="C561" s="68">
        <v>4328889</v>
      </c>
    </row>
    <row r="562" spans="1:3" x14ac:dyDescent="0.25">
      <c r="A562" s="1" t="s">
        <v>508</v>
      </c>
      <c r="B562" s="1" t="s">
        <v>31</v>
      </c>
      <c r="C562" s="68">
        <v>1411111</v>
      </c>
    </row>
    <row r="563" spans="1:3" x14ac:dyDescent="0.25">
      <c r="A563" s="1" t="s">
        <v>509</v>
      </c>
      <c r="B563" s="1" t="s">
        <v>31</v>
      </c>
      <c r="C563" s="68">
        <v>1821841</v>
      </c>
    </row>
    <row r="564" spans="1:3" x14ac:dyDescent="0.25">
      <c r="A564" s="1" t="s">
        <v>510</v>
      </c>
      <c r="B564" s="1" t="s">
        <v>31</v>
      </c>
      <c r="C564" s="68">
        <v>1620565</v>
      </c>
    </row>
    <row r="565" spans="1:3" x14ac:dyDescent="0.25">
      <c r="A565" s="1" t="s">
        <v>511</v>
      </c>
      <c r="B565" s="1" t="s">
        <v>31</v>
      </c>
      <c r="C565" s="68">
        <v>137148</v>
      </c>
    </row>
    <row r="566" spans="1:3" x14ac:dyDescent="0.25">
      <c r="A566" s="1" t="s">
        <v>512</v>
      </c>
      <c r="B566" s="1" t="s">
        <v>31</v>
      </c>
      <c r="C566" s="68">
        <v>2054619</v>
      </c>
    </row>
    <row r="567" spans="1:3" x14ac:dyDescent="0.25">
      <c r="A567" s="1" t="s">
        <v>513</v>
      </c>
      <c r="B567" s="1" t="s">
        <v>31</v>
      </c>
      <c r="C567" s="68">
        <v>1678642</v>
      </c>
    </row>
    <row r="568" spans="1:3" x14ac:dyDescent="0.25">
      <c r="A568" s="1" t="s">
        <v>514</v>
      </c>
      <c r="B568" s="1" t="s">
        <v>31</v>
      </c>
      <c r="C568" s="68">
        <v>662407</v>
      </c>
    </row>
    <row r="569" spans="1:3" x14ac:dyDescent="0.25">
      <c r="A569" s="1" t="s">
        <v>515</v>
      </c>
      <c r="B569" s="1" t="s">
        <v>31</v>
      </c>
      <c r="C569" s="68">
        <v>916942</v>
      </c>
    </row>
    <row r="570" spans="1:3" x14ac:dyDescent="0.25">
      <c r="A570" s="56" t="s">
        <v>31</v>
      </c>
      <c r="B570" s="56"/>
      <c r="C570" s="67">
        <v>15894706</v>
      </c>
    </row>
    <row r="571" spans="1:3" x14ac:dyDescent="0.25">
      <c r="A571" s="1" t="s">
        <v>516</v>
      </c>
      <c r="B571" s="1" t="s">
        <v>228</v>
      </c>
      <c r="C571" s="68">
        <v>992104</v>
      </c>
    </row>
    <row r="572" spans="1:3" x14ac:dyDescent="0.25">
      <c r="A572" s="1" t="s">
        <v>307</v>
      </c>
      <c r="B572" s="1" t="s">
        <v>228</v>
      </c>
      <c r="C572" s="68">
        <v>36590</v>
      </c>
    </row>
    <row r="573" spans="1:3" x14ac:dyDescent="0.25">
      <c r="A573" s="1" t="s">
        <v>517</v>
      </c>
      <c r="B573" s="1" t="s">
        <v>228</v>
      </c>
      <c r="C573" s="68">
        <v>1816562</v>
      </c>
    </row>
    <row r="574" spans="1:3" x14ac:dyDescent="0.25">
      <c r="A574" s="1" t="s">
        <v>518</v>
      </c>
      <c r="B574" s="1" t="s">
        <v>228</v>
      </c>
      <c r="C574" s="68">
        <v>2857122</v>
      </c>
    </row>
    <row r="575" spans="1:3" x14ac:dyDescent="0.25">
      <c r="A575" s="56" t="s">
        <v>228</v>
      </c>
      <c r="B575" s="56"/>
      <c r="C575" s="67">
        <v>5702378</v>
      </c>
    </row>
    <row r="576" spans="1:3" x14ac:dyDescent="0.25">
      <c r="A576" s="1" t="s">
        <v>519</v>
      </c>
      <c r="B576" s="1" t="s">
        <v>76</v>
      </c>
      <c r="C576" s="68">
        <v>1461839</v>
      </c>
    </row>
    <row r="577" spans="1:3" x14ac:dyDescent="0.25">
      <c r="A577" s="1" t="s">
        <v>520</v>
      </c>
      <c r="B577" s="1" t="s">
        <v>76</v>
      </c>
      <c r="C577" s="68">
        <v>2409506</v>
      </c>
    </row>
    <row r="578" spans="1:3" x14ac:dyDescent="0.25">
      <c r="A578" s="1" t="s">
        <v>521</v>
      </c>
      <c r="B578" s="1" t="s">
        <v>76</v>
      </c>
      <c r="C578" s="68">
        <v>3457352</v>
      </c>
    </row>
    <row r="579" spans="1:3" x14ac:dyDescent="0.25">
      <c r="A579" s="1" t="s">
        <v>522</v>
      </c>
      <c r="B579" s="1" t="s">
        <v>76</v>
      </c>
      <c r="C579" s="68">
        <v>1147921</v>
      </c>
    </row>
    <row r="580" spans="1:3" x14ac:dyDescent="0.25">
      <c r="A580" s="1" t="s">
        <v>523</v>
      </c>
      <c r="B580" s="1" t="s">
        <v>76</v>
      </c>
      <c r="C580" s="68">
        <v>49388</v>
      </c>
    </row>
    <row r="581" spans="1:3" x14ac:dyDescent="0.25">
      <c r="A581" s="1" t="s">
        <v>524</v>
      </c>
      <c r="B581" s="1" t="s">
        <v>76</v>
      </c>
      <c r="C581" s="68">
        <v>4611364</v>
      </c>
    </row>
    <row r="582" spans="1:3" x14ac:dyDescent="0.25">
      <c r="A582" s="1" t="s">
        <v>525</v>
      </c>
      <c r="B582" s="1" t="s">
        <v>76</v>
      </c>
      <c r="C582" s="68">
        <v>3230</v>
      </c>
    </row>
    <row r="583" spans="1:3" x14ac:dyDescent="0.25">
      <c r="A583" s="56" t="s">
        <v>76</v>
      </c>
      <c r="B583" s="56"/>
      <c r="C583" s="67">
        <v>13140600</v>
      </c>
    </row>
    <row r="584" spans="1:3" x14ac:dyDescent="0.25">
      <c r="A584" s="1" t="s">
        <v>526</v>
      </c>
      <c r="B584" s="1" t="s">
        <v>70</v>
      </c>
      <c r="C584" s="68">
        <v>2556376</v>
      </c>
    </row>
    <row r="585" spans="1:3" x14ac:dyDescent="0.25">
      <c r="A585" s="1" t="s">
        <v>527</v>
      </c>
      <c r="B585" s="1" t="s">
        <v>70</v>
      </c>
      <c r="C585" s="68">
        <v>903851</v>
      </c>
    </row>
    <row r="586" spans="1:3" x14ac:dyDescent="0.25">
      <c r="A586" s="1" t="s">
        <v>528</v>
      </c>
      <c r="B586" s="1" t="s">
        <v>70</v>
      </c>
      <c r="C586" s="68">
        <v>5393306</v>
      </c>
    </row>
    <row r="587" spans="1:3" x14ac:dyDescent="0.25">
      <c r="A587" s="1" t="s">
        <v>439</v>
      </c>
      <c r="B587" s="1" t="s">
        <v>70</v>
      </c>
      <c r="C587" s="68">
        <v>201909</v>
      </c>
    </row>
    <row r="588" spans="1:3" x14ac:dyDescent="0.25">
      <c r="A588" s="1" t="s">
        <v>529</v>
      </c>
      <c r="B588" s="1" t="s">
        <v>70</v>
      </c>
      <c r="C588" s="68">
        <v>1195988</v>
      </c>
    </row>
    <row r="589" spans="1:3" x14ac:dyDescent="0.25">
      <c r="A589" s="1" t="s">
        <v>530</v>
      </c>
      <c r="B589" s="1" t="s">
        <v>70</v>
      </c>
      <c r="C589" s="68">
        <v>1248533</v>
      </c>
    </row>
    <row r="590" spans="1:3" x14ac:dyDescent="0.25">
      <c r="A590" s="1" t="s">
        <v>531</v>
      </c>
      <c r="B590" s="1" t="s">
        <v>70</v>
      </c>
      <c r="C590" s="68">
        <v>2735759</v>
      </c>
    </row>
    <row r="591" spans="1:3" x14ac:dyDescent="0.25">
      <c r="A591" s="1" t="s">
        <v>532</v>
      </c>
      <c r="B591" s="1" t="s">
        <v>70</v>
      </c>
      <c r="C591" s="68">
        <v>1661943</v>
      </c>
    </row>
    <row r="592" spans="1:3" x14ac:dyDescent="0.25">
      <c r="A592" s="1" t="s">
        <v>533</v>
      </c>
      <c r="B592" s="1" t="s">
        <v>70</v>
      </c>
      <c r="C592" s="68">
        <v>5229119</v>
      </c>
    </row>
    <row r="593" spans="1:3" x14ac:dyDescent="0.25">
      <c r="A593" s="1" t="s">
        <v>514</v>
      </c>
      <c r="B593" s="1" t="s">
        <v>70</v>
      </c>
      <c r="C593" s="68">
        <v>6644</v>
      </c>
    </row>
    <row r="594" spans="1:3" x14ac:dyDescent="0.25">
      <c r="A594" s="1" t="s">
        <v>534</v>
      </c>
      <c r="B594" s="1" t="s">
        <v>70</v>
      </c>
      <c r="C594" s="68">
        <v>4172724</v>
      </c>
    </row>
    <row r="595" spans="1:3" x14ac:dyDescent="0.25">
      <c r="A595" s="56" t="s">
        <v>70</v>
      </c>
      <c r="B595" s="56"/>
      <c r="C595" s="67">
        <v>25306152</v>
      </c>
    </row>
    <row r="596" spans="1:3" x14ac:dyDescent="0.25">
      <c r="A596" s="1" t="s">
        <v>535</v>
      </c>
      <c r="B596" s="1" t="s">
        <v>93</v>
      </c>
      <c r="C596" s="68">
        <v>2570255</v>
      </c>
    </row>
    <row r="597" spans="1:3" x14ac:dyDescent="0.25">
      <c r="A597" s="1" t="s">
        <v>536</v>
      </c>
      <c r="B597" s="1" t="s">
        <v>93</v>
      </c>
      <c r="C597" s="68">
        <v>1327551</v>
      </c>
    </row>
    <row r="598" spans="1:3" x14ac:dyDescent="0.25">
      <c r="A598" s="1" t="s">
        <v>537</v>
      </c>
      <c r="B598" s="1" t="s">
        <v>93</v>
      </c>
      <c r="C598" s="68">
        <v>2043330</v>
      </c>
    </row>
    <row r="599" spans="1:3" x14ac:dyDescent="0.25">
      <c r="A599" s="1" t="s">
        <v>538</v>
      </c>
      <c r="B599" s="1" t="s">
        <v>93</v>
      </c>
      <c r="C599" s="68">
        <v>1266574</v>
      </c>
    </row>
    <row r="600" spans="1:3" x14ac:dyDescent="0.25">
      <c r="A600" s="1" t="s">
        <v>539</v>
      </c>
      <c r="B600" s="1" t="s">
        <v>93</v>
      </c>
      <c r="C600" s="68">
        <v>1472063</v>
      </c>
    </row>
    <row r="601" spans="1:3" x14ac:dyDescent="0.25">
      <c r="A601" s="1" t="s">
        <v>540</v>
      </c>
      <c r="B601" s="1" t="s">
        <v>93</v>
      </c>
      <c r="C601" s="68">
        <v>3515965</v>
      </c>
    </row>
    <row r="602" spans="1:3" x14ac:dyDescent="0.25">
      <c r="A602" s="1" t="s">
        <v>541</v>
      </c>
      <c r="B602" s="1" t="s">
        <v>93</v>
      </c>
      <c r="C602" s="68">
        <v>3550786</v>
      </c>
    </row>
    <row r="603" spans="1:3" x14ac:dyDescent="0.25">
      <c r="A603" s="1" t="s">
        <v>542</v>
      </c>
      <c r="B603" s="1" t="s">
        <v>93</v>
      </c>
      <c r="C603" s="68">
        <v>1935936</v>
      </c>
    </row>
    <row r="604" spans="1:3" x14ac:dyDescent="0.25">
      <c r="A604" s="1" t="s">
        <v>543</v>
      </c>
      <c r="B604" s="1" t="s">
        <v>93</v>
      </c>
      <c r="C604" s="68">
        <v>1410784</v>
      </c>
    </row>
    <row r="605" spans="1:3" x14ac:dyDescent="0.25">
      <c r="A605" s="56" t="s">
        <v>93</v>
      </c>
      <c r="B605" s="56"/>
      <c r="C605" s="67">
        <v>19093244</v>
      </c>
    </row>
    <row r="606" spans="1:3" x14ac:dyDescent="0.25">
      <c r="A606" s="1" t="s">
        <v>544</v>
      </c>
      <c r="B606" s="1" t="s">
        <v>23</v>
      </c>
      <c r="C606" s="68">
        <v>3668581</v>
      </c>
    </row>
    <row r="607" spans="1:3" x14ac:dyDescent="0.25">
      <c r="A607" s="1" t="s">
        <v>545</v>
      </c>
      <c r="B607" s="1" t="s">
        <v>23</v>
      </c>
      <c r="C607" s="68">
        <v>928826</v>
      </c>
    </row>
    <row r="608" spans="1:3" x14ac:dyDescent="0.25">
      <c r="A608" s="1" t="s">
        <v>546</v>
      </c>
      <c r="B608" s="1" t="s">
        <v>23</v>
      </c>
      <c r="C608" s="68">
        <v>1206375</v>
      </c>
    </row>
    <row r="609" spans="1:3" x14ac:dyDescent="0.25">
      <c r="A609" s="1" t="s">
        <v>547</v>
      </c>
      <c r="B609" s="1" t="s">
        <v>23</v>
      </c>
      <c r="C609" s="68">
        <v>1643589</v>
      </c>
    </row>
    <row r="610" spans="1:3" x14ac:dyDescent="0.25">
      <c r="A610" s="1" t="s">
        <v>548</v>
      </c>
      <c r="B610" s="1" t="s">
        <v>23</v>
      </c>
      <c r="C610" s="68">
        <v>2942987</v>
      </c>
    </row>
    <row r="611" spans="1:3" x14ac:dyDescent="0.25">
      <c r="A611" s="1" t="s">
        <v>549</v>
      </c>
      <c r="B611" s="1" t="s">
        <v>23</v>
      </c>
      <c r="C611" s="68">
        <v>3375978</v>
      </c>
    </row>
    <row r="612" spans="1:3" x14ac:dyDescent="0.25">
      <c r="A612" s="1" t="s">
        <v>550</v>
      </c>
      <c r="B612" s="1" t="s">
        <v>23</v>
      </c>
      <c r="C612" s="68">
        <v>1227527</v>
      </c>
    </row>
    <row r="613" spans="1:3" x14ac:dyDescent="0.25">
      <c r="A613" s="56" t="s">
        <v>23</v>
      </c>
      <c r="B613" s="56"/>
      <c r="C613" s="67">
        <v>14993863</v>
      </c>
    </row>
    <row r="614" spans="1:3" x14ac:dyDescent="0.25">
      <c r="A614" s="1" t="s">
        <v>552</v>
      </c>
      <c r="B614" s="1" t="s">
        <v>551</v>
      </c>
      <c r="C614" s="68">
        <v>1670264</v>
      </c>
    </row>
    <row r="615" spans="1:3" x14ac:dyDescent="0.25">
      <c r="A615" s="1" t="s">
        <v>418</v>
      </c>
      <c r="B615" s="1" t="s">
        <v>551</v>
      </c>
      <c r="C615" s="68">
        <v>181313</v>
      </c>
    </row>
    <row r="616" spans="1:3" x14ac:dyDescent="0.25">
      <c r="A616" s="1" t="s">
        <v>553</v>
      </c>
      <c r="B616" s="1" t="s">
        <v>551</v>
      </c>
      <c r="C616" s="68">
        <v>4709726</v>
      </c>
    </row>
    <row r="617" spans="1:3" x14ac:dyDescent="0.25">
      <c r="A617" s="56" t="s">
        <v>551</v>
      </c>
      <c r="B617" s="56"/>
      <c r="C617" s="67">
        <v>6561303</v>
      </c>
    </row>
    <row r="618" spans="1:3" x14ac:dyDescent="0.25">
      <c r="A618" s="1" t="s">
        <v>554</v>
      </c>
      <c r="B618" s="1" t="s">
        <v>55</v>
      </c>
      <c r="C618" s="68">
        <v>626675</v>
      </c>
    </row>
    <row r="619" spans="1:3" x14ac:dyDescent="0.25">
      <c r="A619" s="1" t="s">
        <v>555</v>
      </c>
      <c r="B619" s="1" t="s">
        <v>55</v>
      </c>
      <c r="C619" s="68">
        <v>1348067</v>
      </c>
    </row>
    <row r="620" spans="1:3" x14ac:dyDescent="0.25">
      <c r="A620" s="1" t="s">
        <v>556</v>
      </c>
      <c r="B620" s="1" t="s">
        <v>55</v>
      </c>
      <c r="C620" s="68">
        <v>1919109</v>
      </c>
    </row>
    <row r="621" spans="1:3" x14ac:dyDescent="0.25">
      <c r="A621" s="1" t="s">
        <v>557</v>
      </c>
      <c r="B621" s="1" t="s">
        <v>55</v>
      </c>
      <c r="C621" s="68">
        <v>2300932</v>
      </c>
    </row>
    <row r="622" spans="1:3" x14ac:dyDescent="0.25">
      <c r="A622" s="1" t="s">
        <v>558</v>
      </c>
      <c r="B622" s="1" t="s">
        <v>55</v>
      </c>
      <c r="C622" s="68">
        <v>1664516</v>
      </c>
    </row>
    <row r="623" spans="1:3" x14ac:dyDescent="0.25">
      <c r="A623" s="1" t="s">
        <v>559</v>
      </c>
      <c r="B623" s="1" t="s">
        <v>55</v>
      </c>
      <c r="C623" s="68">
        <v>1656727</v>
      </c>
    </row>
    <row r="624" spans="1:3" x14ac:dyDescent="0.25">
      <c r="A624" s="1" t="s">
        <v>560</v>
      </c>
      <c r="B624" s="1" t="s">
        <v>55</v>
      </c>
      <c r="C624" s="68">
        <v>4198994</v>
      </c>
    </row>
    <row r="625" spans="1:3" x14ac:dyDescent="0.25">
      <c r="A625" s="1" t="s">
        <v>561</v>
      </c>
      <c r="B625" s="1" t="s">
        <v>55</v>
      </c>
      <c r="C625" s="68">
        <v>1348554</v>
      </c>
    </row>
    <row r="626" spans="1:3" x14ac:dyDescent="0.25">
      <c r="A626" s="56" t="s">
        <v>55</v>
      </c>
      <c r="B626" s="56"/>
      <c r="C626" s="67">
        <v>15063574</v>
      </c>
    </row>
    <row r="627" spans="1:3" x14ac:dyDescent="0.25">
      <c r="A627" s="1" t="s">
        <v>562</v>
      </c>
      <c r="B627" s="1" t="s">
        <v>13</v>
      </c>
      <c r="C627" s="68">
        <v>2456671</v>
      </c>
    </row>
    <row r="628" spans="1:3" x14ac:dyDescent="0.25">
      <c r="A628" s="1" t="s">
        <v>563</v>
      </c>
      <c r="B628" s="1" t="s">
        <v>13</v>
      </c>
      <c r="C628" s="68">
        <v>2842650</v>
      </c>
    </row>
    <row r="629" spans="1:3" x14ac:dyDescent="0.25">
      <c r="A629" s="1" t="s">
        <v>564</v>
      </c>
      <c r="B629" s="1" t="s">
        <v>13</v>
      </c>
      <c r="C629" s="68">
        <v>1332949</v>
      </c>
    </row>
    <row r="630" spans="1:3" x14ac:dyDescent="0.25">
      <c r="A630" s="1" t="s">
        <v>565</v>
      </c>
      <c r="B630" s="1" t="s">
        <v>13</v>
      </c>
      <c r="C630" s="68">
        <v>3858753</v>
      </c>
    </row>
    <row r="631" spans="1:3" x14ac:dyDescent="0.25">
      <c r="A631" s="1" t="s">
        <v>566</v>
      </c>
      <c r="B631" s="1" t="s">
        <v>13</v>
      </c>
      <c r="C631" s="68">
        <v>2744209</v>
      </c>
    </row>
    <row r="632" spans="1:3" x14ac:dyDescent="0.25">
      <c r="A632" s="1" t="s">
        <v>567</v>
      </c>
      <c r="B632" s="1" t="s">
        <v>13</v>
      </c>
      <c r="C632" s="68">
        <v>1079655</v>
      </c>
    </row>
    <row r="633" spans="1:3" x14ac:dyDescent="0.25">
      <c r="A633" s="1" t="s">
        <v>568</v>
      </c>
      <c r="B633" s="1" t="s">
        <v>13</v>
      </c>
      <c r="C633" s="68">
        <v>1892086</v>
      </c>
    </row>
    <row r="634" spans="1:3" x14ac:dyDescent="0.25">
      <c r="A634" s="1" t="s">
        <v>569</v>
      </c>
      <c r="B634" s="1" t="s">
        <v>13</v>
      </c>
      <c r="C634" s="68">
        <v>2972451</v>
      </c>
    </row>
    <row r="635" spans="1:3" x14ac:dyDescent="0.25">
      <c r="A635" s="1" t="s">
        <v>570</v>
      </c>
      <c r="B635" s="1" t="s">
        <v>13</v>
      </c>
      <c r="C635" s="68">
        <v>2052430</v>
      </c>
    </row>
    <row r="636" spans="1:3" x14ac:dyDescent="0.25">
      <c r="A636" s="1" t="s">
        <v>571</v>
      </c>
      <c r="B636" s="1" t="s">
        <v>13</v>
      </c>
      <c r="C636" s="68">
        <v>3133633</v>
      </c>
    </row>
    <row r="637" spans="1:3" x14ac:dyDescent="0.25">
      <c r="A637" s="1" t="s">
        <v>572</v>
      </c>
      <c r="B637" s="1" t="s">
        <v>13</v>
      </c>
      <c r="C637" s="68">
        <v>2366537</v>
      </c>
    </row>
    <row r="638" spans="1:3" x14ac:dyDescent="0.25">
      <c r="A638" s="1" t="s">
        <v>573</v>
      </c>
      <c r="B638" s="1" t="s">
        <v>13</v>
      </c>
      <c r="C638" s="68">
        <v>2097731</v>
      </c>
    </row>
    <row r="639" spans="1:3" x14ac:dyDescent="0.25">
      <c r="A639" s="1" t="s">
        <v>574</v>
      </c>
      <c r="B639" s="1" t="s">
        <v>13</v>
      </c>
      <c r="C639" s="68">
        <v>4855142</v>
      </c>
    </row>
    <row r="640" spans="1:3" x14ac:dyDescent="0.25">
      <c r="A640" s="1" t="s">
        <v>575</v>
      </c>
      <c r="B640" s="1" t="s">
        <v>13</v>
      </c>
      <c r="C640" s="68">
        <v>2341083</v>
      </c>
    </row>
    <row r="641" spans="1:3" x14ac:dyDescent="0.25">
      <c r="A641" s="1" t="s">
        <v>576</v>
      </c>
      <c r="B641" s="1" t="s">
        <v>13</v>
      </c>
      <c r="C641" s="68">
        <v>2413739</v>
      </c>
    </row>
    <row r="642" spans="1:3" x14ac:dyDescent="0.25">
      <c r="A642" s="1" t="s">
        <v>310</v>
      </c>
      <c r="B642" s="1" t="s">
        <v>13</v>
      </c>
      <c r="C642" s="68">
        <v>956898</v>
      </c>
    </row>
    <row r="643" spans="1:3" x14ac:dyDescent="0.25">
      <c r="A643" s="1" t="s">
        <v>577</v>
      </c>
      <c r="B643" s="1" t="s">
        <v>13</v>
      </c>
      <c r="C643" s="68">
        <v>2523956</v>
      </c>
    </row>
    <row r="644" spans="1:3" x14ac:dyDescent="0.25">
      <c r="A644" s="1" t="s">
        <v>578</v>
      </c>
      <c r="B644" s="1" t="s">
        <v>13</v>
      </c>
      <c r="C644" s="68">
        <v>1402684</v>
      </c>
    </row>
    <row r="645" spans="1:3" x14ac:dyDescent="0.25">
      <c r="A645" s="1" t="s">
        <v>579</v>
      </c>
      <c r="B645" s="1" t="s">
        <v>13</v>
      </c>
      <c r="C645" s="68">
        <v>4293281</v>
      </c>
    </row>
    <row r="646" spans="1:3" x14ac:dyDescent="0.25">
      <c r="A646" s="1" t="s">
        <v>580</v>
      </c>
      <c r="B646" s="1" t="s">
        <v>13</v>
      </c>
      <c r="C646" s="68">
        <v>2023546</v>
      </c>
    </row>
    <row r="647" spans="1:3" x14ac:dyDescent="0.25">
      <c r="A647" s="56" t="s">
        <v>13</v>
      </c>
      <c r="B647" s="56"/>
      <c r="C647" s="67">
        <v>49640084</v>
      </c>
    </row>
    <row r="648" spans="1:3" x14ac:dyDescent="0.25">
      <c r="A648" s="1" t="s">
        <v>581</v>
      </c>
      <c r="B648" s="1" t="s">
        <v>87</v>
      </c>
      <c r="C648" s="68">
        <v>4119223</v>
      </c>
    </row>
    <row r="649" spans="1:3" x14ac:dyDescent="0.25">
      <c r="A649" s="1" t="s">
        <v>582</v>
      </c>
      <c r="B649" s="1" t="s">
        <v>87</v>
      </c>
      <c r="C649" s="68">
        <v>2893430</v>
      </c>
    </row>
    <row r="650" spans="1:3" x14ac:dyDescent="0.25">
      <c r="A650" s="56" t="s">
        <v>87</v>
      </c>
      <c r="B650" s="56"/>
      <c r="C650" s="67">
        <v>7012653</v>
      </c>
    </row>
    <row r="651" spans="1:3" x14ac:dyDescent="0.25">
      <c r="A651" s="1" t="s">
        <v>584</v>
      </c>
      <c r="B651" s="1" t="s">
        <v>583</v>
      </c>
      <c r="C651" s="68">
        <v>4380249</v>
      </c>
    </row>
    <row r="652" spans="1:3" x14ac:dyDescent="0.25">
      <c r="A652" s="56" t="s">
        <v>583</v>
      </c>
      <c r="B652" s="56"/>
      <c r="C652" s="67">
        <v>4380249</v>
      </c>
    </row>
    <row r="653" spans="1:3" x14ac:dyDescent="0.25">
      <c r="A653" s="1" t="s">
        <v>586</v>
      </c>
      <c r="B653" s="1" t="s">
        <v>585</v>
      </c>
      <c r="C653" s="68">
        <v>1759209</v>
      </c>
    </row>
    <row r="654" spans="1:3" x14ac:dyDescent="0.25">
      <c r="A654" s="56" t="s">
        <v>585</v>
      </c>
      <c r="B654" s="56"/>
      <c r="C654" s="67">
        <v>1759209</v>
      </c>
    </row>
    <row r="655" spans="1:3" x14ac:dyDescent="0.25">
      <c r="A655" s="1" t="s">
        <v>587</v>
      </c>
      <c r="B655" s="1" t="s">
        <v>83</v>
      </c>
      <c r="C655" s="68">
        <v>4103202</v>
      </c>
    </row>
    <row r="656" spans="1:3" x14ac:dyDescent="0.25">
      <c r="A656" s="1" t="s">
        <v>554</v>
      </c>
      <c r="B656" s="1" t="s">
        <v>83</v>
      </c>
      <c r="C656" s="68">
        <v>566470</v>
      </c>
    </row>
    <row r="657" spans="1:3" x14ac:dyDescent="0.25">
      <c r="A657" s="1" t="s">
        <v>588</v>
      </c>
      <c r="B657" s="1" t="s">
        <v>83</v>
      </c>
      <c r="C657" s="68">
        <v>3519374</v>
      </c>
    </row>
    <row r="658" spans="1:3" x14ac:dyDescent="0.25">
      <c r="A658" s="1" t="s">
        <v>589</v>
      </c>
      <c r="B658" s="1" t="s">
        <v>83</v>
      </c>
      <c r="C658" s="68">
        <v>4298070</v>
      </c>
    </row>
    <row r="659" spans="1:3" x14ac:dyDescent="0.25">
      <c r="A659" s="1" t="s">
        <v>439</v>
      </c>
      <c r="B659" s="1" t="s">
        <v>83</v>
      </c>
      <c r="C659" s="68">
        <v>2557</v>
      </c>
    </row>
    <row r="660" spans="1:3" x14ac:dyDescent="0.25">
      <c r="A660" s="1" t="s">
        <v>590</v>
      </c>
      <c r="B660" s="1" t="s">
        <v>83</v>
      </c>
      <c r="C660" s="68">
        <v>3176243</v>
      </c>
    </row>
    <row r="661" spans="1:3" x14ac:dyDescent="0.25">
      <c r="A661" s="1" t="s">
        <v>558</v>
      </c>
      <c r="B661" s="1" t="s">
        <v>83</v>
      </c>
      <c r="C661" s="68">
        <v>6150</v>
      </c>
    </row>
    <row r="662" spans="1:3" x14ac:dyDescent="0.25">
      <c r="A662" s="1" t="s">
        <v>591</v>
      </c>
      <c r="B662" s="1" t="s">
        <v>83</v>
      </c>
      <c r="C662" s="68">
        <v>2249697</v>
      </c>
    </row>
    <row r="663" spans="1:3" x14ac:dyDescent="0.25">
      <c r="A663" s="1" t="s">
        <v>592</v>
      </c>
      <c r="B663" s="1" t="s">
        <v>83</v>
      </c>
      <c r="C663" s="68">
        <v>1097723</v>
      </c>
    </row>
    <row r="664" spans="1:3" x14ac:dyDescent="0.25">
      <c r="A664" s="1" t="s">
        <v>593</v>
      </c>
      <c r="B664" s="1" t="s">
        <v>83</v>
      </c>
      <c r="C664" s="68">
        <v>3017013</v>
      </c>
    </row>
    <row r="665" spans="1:3" x14ac:dyDescent="0.25">
      <c r="A665" s="1" t="s">
        <v>594</v>
      </c>
      <c r="B665" s="1" t="s">
        <v>83</v>
      </c>
      <c r="C665" s="68">
        <v>1698932</v>
      </c>
    </row>
    <row r="666" spans="1:3" x14ac:dyDescent="0.25">
      <c r="A666" s="56" t="s">
        <v>83</v>
      </c>
      <c r="B666" s="56"/>
      <c r="C666" s="67">
        <v>23735431</v>
      </c>
    </row>
    <row r="667" spans="1:3" x14ac:dyDescent="0.25">
      <c r="A667" s="1" t="s">
        <v>595</v>
      </c>
      <c r="B667" s="1" t="s">
        <v>77</v>
      </c>
      <c r="C667" s="68">
        <v>5020743</v>
      </c>
    </row>
    <row r="668" spans="1:3" x14ac:dyDescent="0.25">
      <c r="A668" s="1" t="s">
        <v>390</v>
      </c>
      <c r="B668" s="1" t="s">
        <v>77</v>
      </c>
      <c r="C668" s="68">
        <v>429889</v>
      </c>
    </row>
    <row r="669" spans="1:3" x14ac:dyDescent="0.25">
      <c r="A669" s="1" t="s">
        <v>523</v>
      </c>
      <c r="B669" s="1" t="s">
        <v>77</v>
      </c>
      <c r="C669" s="68">
        <v>1407681</v>
      </c>
    </row>
    <row r="670" spans="1:3" x14ac:dyDescent="0.25">
      <c r="A670" s="1" t="s">
        <v>596</v>
      </c>
      <c r="B670" s="1" t="s">
        <v>77</v>
      </c>
      <c r="C670" s="68">
        <v>3482647</v>
      </c>
    </row>
    <row r="671" spans="1:3" x14ac:dyDescent="0.25">
      <c r="A671" s="1" t="s">
        <v>597</v>
      </c>
      <c r="B671" s="1" t="s">
        <v>77</v>
      </c>
      <c r="C671" s="68">
        <v>2944829</v>
      </c>
    </row>
    <row r="672" spans="1:3" x14ac:dyDescent="0.25">
      <c r="A672" s="1" t="s">
        <v>525</v>
      </c>
      <c r="B672" s="1" t="s">
        <v>77</v>
      </c>
      <c r="C672" s="68">
        <v>1554432</v>
      </c>
    </row>
    <row r="673" spans="1:3" x14ac:dyDescent="0.25">
      <c r="A673" s="1" t="s">
        <v>598</v>
      </c>
      <c r="B673" s="1" t="s">
        <v>77</v>
      </c>
      <c r="C673" s="68">
        <v>3741996</v>
      </c>
    </row>
    <row r="674" spans="1:3" x14ac:dyDescent="0.25">
      <c r="A674" s="1" t="s">
        <v>599</v>
      </c>
      <c r="B674" s="1" t="s">
        <v>77</v>
      </c>
      <c r="C674" s="68">
        <v>3555377</v>
      </c>
    </row>
    <row r="675" spans="1:3" x14ac:dyDescent="0.25">
      <c r="A675" s="56" t="s">
        <v>77</v>
      </c>
      <c r="B675" s="56"/>
      <c r="C675" s="67">
        <v>22137594</v>
      </c>
    </row>
    <row r="676" spans="1:3" x14ac:dyDescent="0.25">
      <c r="A676" s="1" t="s">
        <v>600</v>
      </c>
      <c r="B676" s="1" t="s">
        <v>188</v>
      </c>
      <c r="C676" s="68">
        <v>986742</v>
      </c>
    </row>
    <row r="677" spans="1:3" x14ac:dyDescent="0.25">
      <c r="A677" s="1" t="s">
        <v>601</v>
      </c>
      <c r="B677" s="1" t="s">
        <v>188</v>
      </c>
      <c r="C677" s="68">
        <v>4153201</v>
      </c>
    </row>
    <row r="678" spans="1:3" x14ac:dyDescent="0.25">
      <c r="A678" s="1" t="s">
        <v>439</v>
      </c>
      <c r="B678" s="1" t="s">
        <v>188</v>
      </c>
      <c r="C678" s="68">
        <v>1573225</v>
      </c>
    </row>
    <row r="679" spans="1:3" x14ac:dyDescent="0.25">
      <c r="A679" s="1" t="s">
        <v>602</v>
      </c>
      <c r="B679" s="1" t="s">
        <v>188</v>
      </c>
      <c r="C679" s="68">
        <v>3625864</v>
      </c>
    </row>
    <row r="680" spans="1:3" x14ac:dyDescent="0.25">
      <c r="A680" s="1" t="s">
        <v>511</v>
      </c>
      <c r="B680" s="1" t="s">
        <v>188</v>
      </c>
      <c r="C680" s="68">
        <v>1071488</v>
      </c>
    </row>
    <row r="681" spans="1:3" x14ac:dyDescent="0.25">
      <c r="A681" s="1" t="s">
        <v>514</v>
      </c>
      <c r="B681" s="1" t="s">
        <v>188</v>
      </c>
      <c r="C681" s="68">
        <v>522387</v>
      </c>
    </row>
    <row r="682" spans="1:3" x14ac:dyDescent="0.25">
      <c r="A682" s="1" t="s">
        <v>515</v>
      </c>
      <c r="B682" s="1" t="s">
        <v>188</v>
      </c>
      <c r="C682" s="68">
        <v>1193724</v>
      </c>
    </row>
    <row r="683" spans="1:3" x14ac:dyDescent="0.25">
      <c r="A683" s="56" t="s">
        <v>188</v>
      </c>
      <c r="B683" s="56"/>
      <c r="C683" s="67">
        <v>13126631</v>
      </c>
    </row>
    <row r="684" spans="1:3" x14ac:dyDescent="0.25">
      <c r="A684" s="1" t="s">
        <v>395</v>
      </c>
      <c r="B684" s="1" t="s">
        <v>58</v>
      </c>
      <c r="C684" s="68">
        <v>909188</v>
      </c>
    </row>
    <row r="685" spans="1:3" x14ac:dyDescent="0.25">
      <c r="A685" s="1" t="s">
        <v>458</v>
      </c>
      <c r="B685" s="1" t="s">
        <v>58</v>
      </c>
      <c r="C685" s="68">
        <v>998083</v>
      </c>
    </row>
    <row r="686" spans="1:3" x14ac:dyDescent="0.25">
      <c r="A686" s="1" t="s">
        <v>603</v>
      </c>
      <c r="B686" s="1" t="s">
        <v>58</v>
      </c>
      <c r="C686" s="68">
        <v>3027074</v>
      </c>
    </row>
    <row r="687" spans="1:3" x14ac:dyDescent="0.25">
      <c r="A687" s="1" t="s">
        <v>604</v>
      </c>
      <c r="B687" s="1" t="s">
        <v>58</v>
      </c>
      <c r="C687" s="68">
        <v>1168470</v>
      </c>
    </row>
    <row r="688" spans="1:3" x14ac:dyDescent="0.25">
      <c r="A688" s="1" t="s">
        <v>605</v>
      </c>
      <c r="B688" s="1" t="s">
        <v>58</v>
      </c>
      <c r="C688" s="68">
        <v>1456943</v>
      </c>
    </row>
    <row r="689" spans="1:5" x14ac:dyDescent="0.25">
      <c r="A689" s="1" t="s">
        <v>606</v>
      </c>
      <c r="B689" s="1" t="s">
        <v>58</v>
      </c>
      <c r="C689" s="68">
        <v>3730263</v>
      </c>
    </row>
    <row r="690" spans="1:5" x14ac:dyDescent="0.25">
      <c r="A690" s="1" t="s">
        <v>460</v>
      </c>
      <c r="B690" s="1" t="s">
        <v>58</v>
      </c>
      <c r="C690" s="68">
        <v>3006697</v>
      </c>
    </row>
    <row r="691" spans="1:5" x14ac:dyDescent="0.25">
      <c r="A691" s="1" t="s">
        <v>607</v>
      </c>
      <c r="B691" s="1" t="s">
        <v>58</v>
      </c>
      <c r="C691" s="68">
        <v>2683806</v>
      </c>
    </row>
    <row r="692" spans="1:5" x14ac:dyDescent="0.25">
      <c r="A692" s="1" t="s">
        <v>608</v>
      </c>
      <c r="B692" s="1" t="s">
        <v>58</v>
      </c>
      <c r="C692" s="68">
        <v>3625007</v>
      </c>
    </row>
    <row r="693" spans="1:5" x14ac:dyDescent="0.25">
      <c r="A693" s="1" t="s">
        <v>609</v>
      </c>
      <c r="B693" s="1" t="s">
        <v>58</v>
      </c>
      <c r="C693" s="68">
        <v>2557538</v>
      </c>
    </row>
    <row r="694" spans="1:5" x14ac:dyDescent="0.25">
      <c r="A694" s="1" t="s">
        <v>610</v>
      </c>
      <c r="B694" s="1" t="s">
        <v>58</v>
      </c>
      <c r="C694" s="68">
        <v>1444476</v>
      </c>
    </row>
    <row r="695" spans="1:5" x14ac:dyDescent="0.25">
      <c r="A695" s="56" t="s">
        <v>58</v>
      </c>
      <c r="B695" s="56"/>
      <c r="C695" s="67">
        <v>24607545</v>
      </c>
    </row>
    <row r="696" spans="1:5" x14ac:dyDescent="0.25">
      <c r="A696" s="1" t="s">
        <v>612</v>
      </c>
      <c r="B696" s="1" t="s">
        <v>611</v>
      </c>
      <c r="C696" s="68">
        <v>1513625</v>
      </c>
    </row>
    <row r="697" spans="1:5" x14ac:dyDescent="0.25">
      <c r="A697" s="1" t="s">
        <v>613</v>
      </c>
      <c r="B697" s="1" t="s">
        <v>611</v>
      </c>
      <c r="C697" s="68">
        <v>1733151</v>
      </c>
    </row>
    <row r="698" spans="1:5" x14ac:dyDescent="0.25">
      <c r="A698" s="56" t="s">
        <v>611</v>
      </c>
      <c r="B698" s="56"/>
      <c r="C698" s="67">
        <v>3246776</v>
      </c>
    </row>
    <row r="699" spans="1:5" x14ac:dyDescent="0.25">
      <c r="A699" s="10" t="s">
        <v>102</v>
      </c>
      <c r="B699" s="11"/>
      <c r="C699" s="54">
        <f t="shared" ref="C699" si="2">SUM(C303,C306,C315,C321,C357,C365,C369,C372,C388,C401,C403,C406,C413,C425,C436,C443,C448,C453,C461,C466,C472,C477,C492,C499,C502,C509,C515,C518,C521,C525,C527,C532,C545,C555,C559,C570,C575,C583,C595,C605,C613,C617,C626,C647,C650,C652,C654,C666,C675,C683,C695,C698)</f>
        <v>899882095</v>
      </c>
      <c r="D699" s="59"/>
      <c r="E699" s="61"/>
    </row>
    <row r="700" spans="1:5" ht="49.5" customHeight="1" x14ac:dyDescent="0.25">
      <c r="A700" s="92" t="s">
        <v>287</v>
      </c>
      <c r="B700" s="93"/>
      <c r="C700" s="93"/>
    </row>
    <row r="701" spans="1:5" ht="50.25" customHeight="1" x14ac:dyDescent="0.25"/>
  </sheetData>
  <mergeCells count="12">
    <mergeCell ref="A1:C1"/>
    <mergeCell ref="A2:C2"/>
    <mergeCell ref="A5:C5"/>
    <mergeCell ref="A6:C6"/>
    <mergeCell ref="A7:C7"/>
    <mergeCell ref="A4:C4"/>
    <mergeCell ref="A8:B8"/>
    <mergeCell ref="A700:C700"/>
    <mergeCell ref="A20:C20"/>
    <mergeCell ref="A96:C96"/>
    <mergeCell ref="A293:C293"/>
    <mergeCell ref="A294:C294"/>
  </mergeCells>
  <pageMargins left="0.7" right="0.7" top="0.75" bottom="0.75" header="0.3" footer="0.3"/>
  <pageSetup scale="7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954B8-A699-4D34-A866-501ADD52BD81}">
  <dimension ref="A1:L725"/>
  <sheetViews>
    <sheetView zoomScale="90" zoomScaleNormal="90" workbookViewId="0">
      <selection activeCell="A7" sqref="A7:G7"/>
    </sheetView>
  </sheetViews>
  <sheetFormatPr defaultColWidth="15.5703125" defaultRowHeight="15" x14ac:dyDescent="0.25"/>
  <cols>
    <col min="1" max="1" width="26.42578125" customWidth="1"/>
    <col min="2" max="2" width="49.42578125" bestFit="1" customWidth="1"/>
    <col min="3" max="3" width="18.42578125" style="84" bestFit="1" customWidth="1"/>
    <col min="4" max="4" width="16.28515625" style="84" bestFit="1" customWidth="1"/>
    <col min="5" max="5" width="20.5703125" style="84" bestFit="1" customWidth="1"/>
    <col min="6" max="6" width="17.7109375" style="84" bestFit="1" customWidth="1"/>
    <col min="7" max="7" width="18.42578125" style="84" bestFit="1" customWidth="1"/>
    <col min="10" max="10" width="15.5703125" style="13"/>
  </cols>
  <sheetData>
    <row r="1" spans="1:12" x14ac:dyDescent="0.25">
      <c r="A1" s="122" t="s">
        <v>0</v>
      </c>
      <c r="B1" s="123"/>
      <c r="C1" s="123"/>
      <c r="D1" s="123"/>
      <c r="E1" s="123"/>
      <c r="F1" s="123"/>
      <c r="G1" s="123"/>
    </row>
    <row r="2" spans="1:12" x14ac:dyDescent="0.25">
      <c r="A2" s="122" t="s">
        <v>630</v>
      </c>
      <c r="B2" s="123"/>
      <c r="C2" s="123"/>
      <c r="D2" s="123"/>
      <c r="E2" s="123"/>
      <c r="F2" s="123"/>
      <c r="G2" s="123"/>
    </row>
    <row r="3" spans="1:12" x14ac:dyDescent="0.25">
      <c r="A3" s="14"/>
      <c r="B3" s="14"/>
      <c r="C3" s="70"/>
      <c r="D3" s="71"/>
      <c r="E3" s="71"/>
      <c r="F3" s="71"/>
      <c r="G3" s="71"/>
    </row>
    <row r="4" spans="1:12" ht="15.75" thickBot="1" x14ac:dyDescent="0.3">
      <c r="A4" s="124" t="s">
        <v>614</v>
      </c>
      <c r="B4" s="125"/>
      <c r="C4" s="125"/>
      <c r="D4" s="125"/>
      <c r="E4" s="125"/>
      <c r="F4" s="125"/>
      <c r="G4" s="125"/>
    </row>
    <row r="5" spans="1:12" ht="15" customHeight="1" x14ac:dyDescent="0.25">
      <c r="A5" s="126" t="s">
        <v>615</v>
      </c>
      <c r="B5" s="127"/>
      <c r="C5" s="127"/>
      <c r="D5" s="127"/>
      <c r="E5" s="127"/>
      <c r="F5" s="127"/>
      <c r="G5" s="127"/>
    </row>
    <row r="6" spans="1:12" x14ac:dyDescent="0.25">
      <c r="A6" s="128"/>
      <c r="B6" s="128"/>
      <c r="C6" s="128"/>
      <c r="D6" s="128"/>
      <c r="E6" s="128"/>
      <c r="F6" s="128"/>
      <c r="G6" s="128"/>
    </row>
    <row r="7" spans="1:12" x14ac:dyDescent="0.25">
      <c r="A7" s="129" t="s">
        <v>616</v>
      </c>
      <c r="B7" s="129"/>
      <c r="C7" s="129"/>
      <c r="D7" s="129"/>
      <c r="E7" s="129"/>
      <c r="F7" s="129"/>
      <c r="G7" s="129"/>
    </row>
    <row r="8" spans="1:12" x14ac:dyDescent="0.25">
      <c r="A8" s="15"/>
      <c r="B8" s="15"/>
      <c r="C8" s="72"/>
      <c r="D8" s="72"/>
      <c r="E8" s="72"/>
      <c r="F8" s="72"/>
      <c r="G8" s="72"/>
    </row>
    <row r="9" spans="1:12" x14ac:dyDescent="0.25">
      <c r="A9" s="16" t="s">
        <v>3</v>
      </c>
      <c r="B9" s="16" t="s">
        <v>617</v>
      </c>
      <c r="C9" s="73" t="s">
        <v>618</v>
      </c>
      <c r="D9" s="74" t="s">
        <v>619</v>
      </c>
      <c r="E9" s="74" t="s">
        <v>620</v>
      </c>
      <c r="F9" s="74" t="s">
        <v>621</v>
      </c>
      <c r="G9" s="74" t="s">
        <v>622</v>
      </c>
    </row>
    <row r="10" spans="1:12" x14ac:dyDescent="0.25">
      <c r="A10" s="17" t="s">
        <v>5</v>
      </c>
      <c r="B10" s="17"/>
      <c r="C10" s="85">
        <f>C80</f>
        <v>4545004463</v>
      </c>
      <c r="D10" s="85">
        <f>D80</f>
        <v>0</v>
      </c>
      <c r="E10" s="85">
        <f>E80</f>
        <v>180022661</v>
      </c>
      <c r="F10" s="85">
        <f>F80</f>
        <v>268030657</v>
      </c>
      <c r="G10" s="86">
        <f>SUM(C10:F10)</f>
        <v>4993057781</v>
      </c>
      <c r="H10" s="19"/>
      <c r="I10" s="19"/>
    </row>
    <row r="11" spans="1:12" x14ac:dyDescent="0.25">
      <c r="A11" s="18"/>
      <c r="B11" s="18"/>
      <c r="C11" s="87"/>
      <c r="D11" s="87"/>
      <c r="E11" s="87"/>
      <c r="F11" s="87"/>
      <c r="G11" s="87"/>
    </row>
    <row r="12" spans="1:12" x14ac:dyDescent="0.25">
      <c r="A12" s="18" t="s">
        <v>6</v>
      </c>
      <c r="B12" s="18"/>
      <c r="C12" s="49">
        <f>C254</f>
        <v>1203805700</v>
      </c>
      <c r="D12" s="49">
        <f>D254</f>
        <v>0</v>
      </c>
      <c r="E12" s="49">
        <f>E254</f>
        <v>76034218</v>
      </c>
      <c r="F12" s="49">
        <f>F254</f>
        <v>72224766</v>
      </c>
      <c r="G12" s="87">
        <f>SUM(C12:F12)</f>
        <v>1352064684</v>
      </c>
      <c r="H12" s="19"/>
      <c r="I12" s="19"/>
      <c r="K12" s="19"/>
    </row>
    <row r="13" spans="1:12" x14ac:dyDescent="0.25">
      <c r="A13" s="18"/>
      <c r="B13" s="20"/>
      <c r="C13" s="87"/>
      <c r="D13" s="87"/>
      <c r="E13" s="87"/>
      <c r="F13" s="87"/>
      <c r="G13" s="87"/>
    </row>
    <row r="14" spans="1:12" x14ac:dyDescent="0.25">
      <c r="A14" s="21" t="s">
        <v>7</v>
      </c>
      <c r="B14" s="21"/>
      <c r="C14" s="88">
        <f>C713</f>
        <v>643187386</v>
      </c>
      <c r="D14" s="88">
        <f>D713</f>
        <v>194306973</v>
      </c>
      <c r="E14" s="88">
        <f>E713</f>
        <v>37792641</v>
      </c>
      <c r="F14" s="88">
        <f>F713</f>
        <v>24595095</v>
      </c>
      <c r="G14" s="87">
        <f>SUM(C14:F14)</f>
        <v>899882095</v>
      </c>
      <c r="H14" s="19"/>
      <c r="I14" s="19"/>
      <c r="K14" s="19"/>
    </row>
    <row r="15" spans="1:12" x14ac:dyDescent="0.25">
      <c r="A15" s="18"/>
      <c r="B15" s="18"/>
      <c r="C15" s="89"/>
      <c r="D15" s="89"/>
      <c r="E15" s="89"/>
      <c r="F15" s="89"/>
      <c r="G15" s="86"/>
    </row>
    <row r="16" spans="1:12" x14ac:dyDescent="0.25">
      <c r="A16" s="22" t="s">
        <v>623</v>
      </c>
      <c r="B16" s="22"/>
      <c r="C16" s="90">
        <f>SUM(C10:C14)</f>
        <v>6391997549</v>
      </c>
      <c r="D16" s="90">
        <f t="shared" ref="D16:F16" si="0">SUM(D10:D14)</f>
        <v>194306973</v>
      </c>
      <c r="E16" s="90">
        <f t="shared" si="0"/>
        <v>293849520</v>
      </c>
      <c r="F16" s="90">
        <f t="shared" si="0"/>
        <v>364850518</v>
      </c>
      <c r="G16" s="90">
        <f>SUM(C16:F16)</f>
        <v>7245004560</v>
      </c>
      <c r="H16" s="19"/>
      <c r="I16" s="19"/>
      <c r="K16" s="19"/>
      <c r="L16" s="19"/>
    </row>
    <row r="17" spans="1:7" x14ac:dyDescent="0.25">
      <c r="A17" s="18"/>
      <c r="B17" s="18"/>
      <c r="C17" s="48"/>
      <c r="D17" s="48"/>
      <c r="E17" s="47"/>
      <c r="F17" s="48"/>
      <c r="G17" s="48"/>
    </row>
    <row r="18" spans="1:7" x14ac:dyDescent="0.25">
      <c r="A18" s="119" t="s">
        <v>631</v>
      </c>
      <c r="B18" s="120"/>
      <c r="C18" s="120"/>
      <c r="D18" s="120"/>
      <c r="E18" s="120"/>
      <c r="F18" s="120"/>
      <c r="G18" s="121"/>
    </row>
    <row r="19" spans="1:7" x14ac:dyDescent="0.25">
      <c r="A19" s="23" t="s">
        <v>11</v>
      </c>
      <c r="B19" s="23" t="s">
        <v>10</v>
      </c>
      <c r="C19" s="76">
        <v>91895072</v>
      </c>
      <c r="D19" s="77">
        <v>0</v>
      </c>
      <c r="E19" s="77">
        <v>6919819</v>
      </c>
      <c r="F19" s="77">
        <v>0</v>
      </c>
      <c r="G19" s="77">
        <f>SUM(C19:F19)</f>
        <v>98814891</v>
      </c>
    </row>
    <row r="20" spans="1:7" x14ac:dyDescent="0.25">
      <c r="A20" s="23" t="s">
        <v>13</v>
      </c>
      <c r="B20" s="23" t="s">
        <v>12</v>
      </c>
      <c r="C20" s="76">
        <v>46504483</v>
      </c>
      <c r="D20" s="77">
        <v>0</v>
      </c>
      <c r="E20" s="77">
        <v>2637125</v>
      </c>
      <c r="F20" s="77">
        <v>0</v>
      </c>
      <c r="G20" s="77">
        <f t="shared" ref="G20:G79" si="1">SUM(C20:F20)</f>
        <v>49141608</v>
      </c>
    </row>
    <row r="21" spans="1:7" x14ac:dyDescent="0.25">
      <c r="A21" s="23" t="s">
        <v>15</v>
      </c>
      <c r="B21" s="23" t="s">
        <v>14</v>
      </c>
      <c r="C21" s="76">
        <v>73757085</v>
      </c>
      <c r="D21" s="77">
        <v>0</v>
      </c>
      <c r="E21" s="77">
        <v>2620552</v>
      </c>
      <c r="F21" s="77">
        <v>19354352</v>
      </c>
      <c r="G21" s="77">
        <f t="shared" si="1"/>
        <v>95731989</v>
      </c>
    </row>
    <row r="22" spans="1:7" x14ac:dyDescent="0.25">
      <c r="A22" s="23" t="s">
        <v>18</v>
      </c>
      <c r="B22" s="23" t="s">
        <v>17</v>
      </c>
      <c r="C22" s="76">
        <v>163684803</v>
      </c>
      <c r="D22" s="77">
        <v>0</v>
      </c>
      <c r="E22" s="77">
        <v>4986934</v>
      </c>
      <c r="F22" s="77">
        <v>40537245</v>
      </c>
      <c r="G22" s="77">
        <f t="shared" si="1"/>
        <v>209208982</v>
      </c>
    </row>
    <row r="23" spans="1:7" x14ac:dyDescent="0.25">
      <c r="A23" s="23" t="s">
        <v>19</v>
      </c>
      <c r="B23" s="23" t="s">
        <v>17</v>
      </c>
      <c r="C23" s="76">
        <v>2839689</v>
      </c>
      <c r="D23" s="77">
        <v>0</v>
      </c>
      <c r="E23" s="77">
        <v>96191</v>
      </c>
      <c r="F23" s="77">
        <v>0</v>
      </c>
      <c r="G23" s="77">
        <f t="shared" si="1"/>
        <v>2935880</v>
      </c>
    </row>
    <row r="24" spans="1:7" x14ac:dyDescent="0.25">
      <c r="A24" s="23" t="s">
        <v>22</v>
      </c>
      <c r="B24" s="23" t="s">
        <v>21</v>
      </c>
      <c r="C24" s="76">
        <v>25022671</v>
      </c>
      <c r="D24" s="77">
        <v>0</v>
      </c>
      <c r="E24" s="77">
        <v>1911354</v>
      </c>
      <c r="F24" s="77">
        <v>0</v>
      </c>
      <c r="G24" s="77">
        <f t="shared" si="1"/>
        <v>26934025</v>
      </c>
    </row>
    <row r="25" spans="1:7" x14ac:dyDescent="0.25">
      <c r="A25" s="23" t="s">
        <v>23</v>
      </c>
      <c r="B25" s="23" t="s">
        <v>21</v>
      </c>
      <c r="C25" s="76">
        <v>376121</v>
      </c>
      <c r="D25" s="77">
        <v>0</v>
      </c>
      <c r="E25" s="77">
        <v>30167</v>
      </c>
      <c r="F25" s="77">
        <v>0</v>
      </c>
      <c r="G25" s="77">
        <f t="shared" si="1"/>
        <v>406288</v>
      </c>
    </row>
    <row r="26" spans="1:7" x14ac:dyDescent="0.25">
      <c r="A26" s="23" t="s">
        <v>26</v>
      </c>
      <c r="B26" s="23" t="s">
        <v>25</v>
      </c>
      <c r="C26" s="76">
        <v>305238697</v>
      </c>
      <c r="D26" s="77">
        <v>0</v>
      </c>
      <c r="E26" s="77">
        <v>8633133</v>
      </c>
      <c r="F26" s="77">
        <v>0</v>
      </c>
      <c r="G26" s="77">
        <f t="shared" si="1"/>
        <v>313871830</v>
      </c>
    </row>
    <row r="27" spans="1:7" x14ac:dyDescent="0.25">
      <c r="A27" s="23" t="s">
        <v>27</v>
      </c>
      <c r="B27" s="23" t="s">
        <v>25</v>
      </c>
      <c r="C27" s="76">
        <v>19934304</v>
      </c>
      <c r="D27" s="77">
        <v>0</v>
      </c>
      <c r="E27" s="77">
        <v>663755</v>
      </c>
      <c r="F27" s="77">
        <v>0</v>
      </c>
      <c r="G27" s="77">
        <f t="shared" si="1"/>
        <v>20598059</v>
      </c>
    </row>
    <row r="28" spans="1:7" x14ac:dyDescent="0.25">
      <c r="A28" s="23" t="s">
        <v>30</v>
      </c>
      <c r="B28" s="23" t="s">
        <v>29</v>
      </c>
      <c r="C28" s="76">
        <v>5434153</v>
      </c>
      <c r="D28" s="77">
        <v>0</v>
      </c>
      <c r="E28" s="77">
        <v>429297</v>
      </c>
      <c r="F28" s="77">
        <v>0</v>
      </c>
      <c r="G28" s="77">
        <f t="shared" si="1"/>
        <v>5863450</v>
      </c>
    </row>
    <row r="29" spans="1:7" x14ac:dyDescent="0.25">
      <c r="A29" s="23" t="s">
        <v>31</v>
      </c>
      <c r="B29" s="23" t="s">
        <v>29</v>
      </c>
      <c r="C29" s="76">
        <v>20368847</v>
      </c>
      <c r="D29" s="77">
        <v>0</v>
      </c>
      <c r="E29" s="77">
        <v>1564560</v>
      </c>
      <c r="F29" s="77">
        <v>0</v>
      </c>
      <c r="G29" s="77">
        <f t="shared" si="1"/>
        <v>21933407</v>
      </c>
    </row>
    <row r="30" spans="1:7" x14ac:dyDescent="0.25">
      <c r="A30" s="23" t="s">
        <v>31</v>
      </c>
      <c r="B30" s="23" t="s">
        <v>32</v>
      </c>
      <c r="C30" s="76">
        <v>36100952</v>
      </c>
      <c r="D30" s="77">
        <v>0</v>
      </c>
      <c r="E30" s="77">
        <v>2011851</v>
      </c>
      <c r="F30" s="77">
        <v>0</v>
      </c>
      <c r="G30" s="77">
        <f t="shared" si="1"/>
        <v>38112803</v>
      </c>
    </row>
    <row r="31" spans="1:7" x14ac:dyDescent="0.25">
      <c r="A31" s="23" t="s">
        <v>31</v>
      </c>
      <c r="B31" s="23" t="s">
        <v>33</v>
      </c>
      <c r="C31" s="76">
        <v>23841927</v>
      </c>
      <c r="D31" s="77">
        <v>0</v>
      </c>
      <c r="E31" s="77">
        <v>1841562</v>
      </c>
      <c r="F31" s="77">
        <v>0</v>
      </c>
      <c r="G31" s="77">
        <f t="shared" si="1"/>
        <v>25683489</v>
      </c>
    </row>
    <row r="32" spans="1:7" x14ac:dyDescent="0.25">
      <c r="A32" s="23" t="s">
        <v>13</v>
      </c>
      <c r="B32" s="23" t="s">
        <v>34</v>
      </c>
      <c r="C32" s="76">
        <v>111882583</v>
      </c>
      <c r="D32" s="77">
        <v>0</v>
      </c>
      <c r="E32" s="77">
        <v>8352412</v>
      </c>
      <c r="F32" s="77">
        <v>0</v>
      </c>
      <c r="G32" s="77">
        <f t="shared" si="1"/>
        <v>120234995</v>
      </c>
    </row>
    <row r="33" spans="1:7" x14ac:dyDescent="0.25">
      <c r="A33" s="23" t="s">
        <v>36</v>
      </c>
      <c r="B33" s="23" t="s">
        <v>35</v>
      </c>
      <c r="C33" s="76">
        <v>77493735</v>
      </c>
      <c r="D33" s="77">
        <v>0</v>
      </c>
      <c r="E33" s="77">
        <v>3460067</v>
      </c>
      <c r="F33" s="77">
        <v>0</v>
      </c>
      <c r="G33" s="77">
        <f t="shared" si="1"/>
        <v>80953802</v>
      </c>
    </row>
    <row r="34" spans="1:7" x14ac:dyDescent="0.25">
      <c r="A34" s="23" t="s">
        <v>38</v>
      </c>
      <c r="B34" s="23" t="s">
        <v>37</v>
      </c>
      <c r="C34" s="76">
        <v>50691614</v>
      </c>
      <c r="D34" s="77">
        <v>0</v>
      </c>
      <c r="E34" s="77">
        <v>4374668</v>
      </c>
      <c r="F34" s="77">
        <v>0</v>
      </c>
      <c r="G34" s="77">
        <f t="shared" si="1"/>
        <v>55066282</v>
      </c>
    </row>
    <row r="35" spans="1:7" x14ac:dyDescent="0.25">
      <c r="A35" s="23" t="s">
        <v>13</v>
      </c>
      <c r="B35" s="23" t="s">
        <v>39</v>
      </c>
      <c r="C35" s="76">
        <v>108923043</v>
      </c>
      <c r="D35" s="77">
        <v>0</v>
      </c>
      <c r="E35" s="77">
        <v>8529039</v>
      </c>
      <c r="F35" s="77">
        <v>0</v>
      </c>
      <c r="G35" s="77">
        <f t="shared" si="1"/>
        <v>117452082</v>
      </c>
    </row>
    <row r="36" spans="1:7" x14ac:dyDescent="0.25">
      <c r="A36" s="23" t="s">
        <v>27</v>
      </c>
      <c r="B36" s="23" t="s">
        <v>40</v>
      </c>
      <c r="C36" s="76">
        <v>22537371</v>
      </c>
      <c r="D36" s="77">
        <v>0</v>
      </c>
      <c r="E36" s="77">
        <v>2122431</v>
      </c>
      <c r="F36" s="77">
        <v>0</v>
      </c>
      <c r="G36" s="77">
        <f t="shared" si="1"/>
        <v>24659802</v>
      </c>
    </row>
    <row r="37" spans="1:7" x14ac:dyDescent="0.25">
      <c r="A37" s="23" t="s">
        <v>42</v>
      </c>
      <c r="B37" s="23" t="s">
        <v>41</v>
      </c>
      <c r="C37" s="76">
        <v>17460063</v>
      </c>
      <c r="D37" s="77">
        <v>0</v>
      </c>
      <c r="E37" s="77">
        <v>1841161</v>
      </c>
      <c r="F37" s="77">
        <v>3375336</v>
      </c>
      <c r="G37" s="77">
        <f t="shared" si="1"/>
        <v>22676560</v>
      </c>
    </row>
    <row r="38" spans="1:7" x14ac:dyDescent="0.25">
      <c r="A38" s="23" t="s">
        <v>45</v>
      </c>
      <c r="B38" s="23" t="s">
        <v>44</v>
      </c>
      <c r="C38" s="76">
        <v>9676850</v>
      </c>
      <c r="D38" s="77">
        <v>0</v>
      </c>
      <c r="E38" s="77">
        <v>881713</v>
      </c>
      <c r="F38" s="77">
        <v>0</v>
      </c>
      <c r="G38" s="77">
        <f t="shared" si="1"/>
        <v>10558563</v>
      </c>
    </row>
    <row r="39" spans="1:7" x14ac:dyDescent="0.25">
      <c r="A39" s="23" t="s">
        <v>46</v>
      </c>
      <c r="B39" s="23" t="s">
        <v>44</v>
      </c>
      <c r="C39" s="76">
        <v>12137190</v>
      </c>
      <c r="D39" s="77">
        <v>0</v>
      </c>
      <c r="E39" s="77">
        <v>1137706</v>
      </c>
      <c r="F39" s="77">
        <v>0</v>
      </c>
      <c r="G39" s="77">
        <f t="shared" si="1"/>
        <v>13274896</v>
      </c>
    </row>
    <row r="40" spans="1:7" x14ac:dyDescent="0.25">
      <c r="A40" s="23" t="s">
        <v>48</v>
      </c>
      <c r="B40" s="23" t="s">
        <v>47</v>
      </c>
      <c r="C40" s="76">
        <v>52094254</v>
      </c>
      <c r="D40" s="77">
        <v>0</v>
      </c>
      <c r="E40" s="77">
        <v>2970348</v>
      </c>
      <c r="F40" s="77">
        <v>0</v>
      </c>
      <c r="G40" s="77">
        <f t="shared" si="1"/>
        <v>55064602</v>
      </c>
    </row>
    <row r="41" spans="1:7" x14ac:dyDescent="0.25">
      <c r="A41" s="23" t="s">
        <v>50</v>
      </c>
      <c r="B41" s="23" t="s">
        <v>49</v>
      </c>
      <c r="C41" s="76">
        <v>373751063</v>
      </c>
      <c r="D41" s="77">
        <v>0</v>
      </c>
      <c r="E41" s="77">
        <v>13413990</v>
      </c>
      <c r="F41" s="77">
        <v>0</v>
      </c>
      <c r="G41" s="77">
        <f t="shared" si="1"/>
        <v>387165053</v>
      </c>
    </row>
    <row r="42" spans="1:7" x14ac:dyDescent="0.25">
      <c r="A42" s="23" t="s">
        <v>53</v>
      </c>
      <c r="B42" s="23" t="s">
        <v>52</v>
      </c>
      <c r="C42" s="76">
        <v>471617</v>
      </c>
      <c r="D42" s="77">
        <v>0</v>
      </c>
      <c r="E42" s="77">
        <v>50797</v>
      </c>
      <c r="F42" s="77">
        <v>0</v>
      </c>
      <c r="G42" s="77">
        <f t="shared" si="1"/>
        <v>522414</v>
      </c>
    </row>
    <row r="43" spans="1:7" x14ac:dyDescent="0.25">
      <c r="A43" s="23" t="s">
        <v>54</v>
      </c>
      <c r="B43" s="23" t="s">
        <v>52</v>
      </c>
      <c r="C43" s="76">
        <v>1736225</v>
      </c>
      <c r="D43" s="77">
        <v>0</v>
      </c>
      <c r="E43" s="77">
        <v>164796</v>
      </c>
      <c r="F43" s="77">
        <v>0</v>
      </c>
      <c r="G43" s="77">
        <f t="shared" si="1"/>
        <v>1901021</v>
      </c>
    </row>
    <row r="44" spans="1:7" x14ac:dyDescent="0.25">
      <c r="A44" s="23" t="s">
        <v>55</v>
      </c>
      <c r="B44" s="23" t="s">
        <v>52</v>
      </c>
      <c r="C44" s="76">
        <v>10462710</v>
      </c>
      <c r="D44" s="77">
        <v>0</v>
      </c>
      <c r="E44" s="77">
        <v>1191505</v>
      </c>
      <c r="F44" s="77">
        <v>0</v>
      </c>
      <c r="G44" s="77">
        <f t="shared" si="1"/>
        <v>11654215</v>
      </c>
    </row>
    <row r="45" spans="1:7" x14ac:dyDescent="0.25">
      <c r="A45" s="23" t="s">
        <v>42</v>
      </c>
      <c r="B45" s="23" t="s">
        <v>56</v>
      </c>
      <c r="C45" s="76">
        <v>153752978</v>
      </c>
      <c r="D45" s="77">
        <v>0</v>
      </c>
      <c r="E45" s="77">
        <v>8970604</v>
      </c>
      <c r="F45" s="77">
        <v>16445490</v>
      </c>
      <c r="G45" s="77">
        <f t="shared" si="1"/>
        <v>179169072</v>
      </c>
    </row>
    <row r="46" spans="1:7" x14ac:dyDescent="0.25">
      <c r="A46" s="23" t="s">
        <v>58</v>
      </c>
      <c r="B46" s="23" t="s">
        <v>57</v>
      </c>
      <c r="C46" s="76">
        <v>27960077</v>
      </c>
      <c r="D46" s="77">
        <v>0</v>
      </c>
      <c r="E46" s="77">
        <v>1566897</v>
      </c>
      <c r="F46" s="77">
        <v>0</v>
      </c>
      <c r="G46" s="77">
        <f t="shared" si="1"/>
        <v>29526974</v>
      </c>
    </row>
    <row r="47" spans="1:7" x14ac:dyDescent="0.25">
      <c r="A47" s="23" t="s">
        <v>60</v>
      </c>
      <c r="B47" s="23" t="s">
        <v>59</v>
      </c>
      <c r="C47" s="76">
        <v>76513881</v>
      </c>
      <c r="D47" s="77">
        <v>0</v>
      </c>
      <c r="E47" s="77">
        <v>3539565</v>
      </c>
      <c r="F47" s="77">
        <v>0</v>
      </c>
      <c r="G47" s="77">
        <f t="shared" si="1"/>
        <v>80053446</v>
      </c>
    </row>
    <row r="48" spans="1:7" x14ac:dyDescent="0.25">
      <c r="A48" s="23" t="s">
        <v>55</v>
      </c>
      <c r="B48" s="23" t="s">
        <v>61</v>
      </c>
      <c r="C48" s="76">
        <v>30210966</v>
      </c>
      <c r="D48" s="77">
        <v>0</v>
      </c>
      <c r="E48" s="77">
        <v>1582903</v>
      </c>
      <c r="F48" s="77">
        <v>0</v>
      </c>
      <c r="G48" s="77">
        <f t="shared" si="1"/>
        <v>31793869</v>
      </c>
    </row>
    <row r="49" spans="1:7" x14ac:dyDescent="0.25">
      <c r="A49" s="23" t="s">
        <v>64</v>
      </c>
      <c r="B49" s="23" t="s">
        <v>63</v>
      </c>
      <c r="C49" s="76">
        <v>381976541</v>
      </c>
      <c r="D49" s="77">
        <v>0</v>
      </c>
      <c r="E49" s="77">
        <v>7708911</v>
      </c>
      <c r="F49" s="77">
        <v>69172696</v>
      </c>
      <c r="G49" s="77">
        <f t="shared" si="1"/>
        <v>458858148</v>
      </c>
    </row>
    <row r="50" spans="1:7" x14ac:dyDescent="0.25">
      <c r="A50" s="23" t="s">
        <v>65</v>
      </c>
      <c r="B50" s="23" t="s">
        <v>63</v>
      </c>
      <c r="C50" s="76">
        <v>756721875</v>
      </c>
      <c r="D50" s="77">
        <v>0</v>
      </c>
      <c r="E50" s="77">
        <v>12877522</v>
      </c>
      <c r="F50" s="77">
        <v>58106434</v>
      </c>
      <c r="G50" s="77">
        <f t="shared" si="1"/>
        <v>827705831</v>
      </c>
    </row>
    <row r="51" spans="1:7" x14ac:dyDescent="0.25">
      <c r="A51" s="23" t="s">
        <v>42</v>
      </c>
      <c r="B51" s="23" t="s">
        <v>66</v>
      </c>
      <c r="C51" s="76">
        <v>45583745</v>
      </c>
      <c r="D51" s="77">
        <v>0</v>
      </c>
      <c r="E51" s="77">
        <v>2736406</v>
      </c>
      <c r="F51" s="77">
        <v>5016556</v>
      </c>
      <c r="G51" s="77">
        <f t="shared" si="1"/>
        <v>53336707</v>
      </c>
    </row>
    <row r="52" spans="1:7" x14ac:dyDescent="0.25">
      <c r="A52" s="23" t="s">
        <v>69</v>
      </c>
      <c r="B52" s="23" t="s">
        <v>68</v>
      </c>
      <c r="C52" s="76">
        <v>15742837</v>
      </c>
      <c r="D52" s="77">
        <v>0</v>
      </c>
      <c r="E52" s="77">
        <v>707453</v>
      </c>
      <c r="F52" s="77">
        <v>5670329</v>
      </c>
      <c r="G52" s="77">
        <f t="shared" si="1"/>
        <v>22120619</v>
      </c>
    </row>
    <row r="53" spans="1:7" x14ac:dyDescent="0.25">
      <c r="A53" s="23" t="s">
        <v>15</v>
      </c>
      <c r="B53" s="23" t="s">
        <v>68</v>
      </c>
      <c r="C53" s="76">
        <v>1299766</v>
      </c>
      <c r="D53" s="77">
        <v>0</v>
      </c>
      <c r="E53" s="77">
        <v>48327</v>
      </c>
      <c r="F53" s="77">
        <v>356921</v>
      </c>
      <c r="G53" s="77">
        <f t="shared" si="1"/>
        <v>1705014</v>
      </c>
    </row>
    <row r="54" spans="1:7" x14ac:dyDescent="0.25">
      <c r="A54" s="23" t="s">
        <v>64</v>
      </c>
      <c r="B54" s="23" t="s">
        <v>68</v>
      </c>
      <c r="C54" s="76">
        <v>37108223</v>
      </c>
      <c r="D54" s="77">
        <v>0</v>
      </c>
      <c r="E54" s="77">
        <v>1377724</v>
      </c>
      <c r="F54" s="77">
        <v>12362431</v>
      </c>
      <c r="G54" s="77">
        <f t="shared" si="1"/>
        <v>50848378</v>
      </c>
    </row>
    <row r="55" spans="1:7" x14ac:dyDescent="0.25">
      <c r="A55" s="23" t="s">
        <v>70</v>
      </c>
      <c r="B55" s="23" t="s">
        <v>68</v>
      </c>
      <c r="C55" s="76">
        <v>127341841</v>
      </c>
      <c r="D55" s="77">
        <v>0</v>
      </c>
      <c r="E55" s="77">
        <v>4648707</v>
      </c>
      <c r="F55" s="77">
        <v>0</v>
      </c>
      <c r="G55" s="77">
        <f t="shared" si="1"/>
        <v>131990548</v>
      </c>
    </row>
    <row r="56" spans="1:7" x14ac:dyDescent="0.25">
      <c r="A56" s="23" t="s">
        <v>72</v>
      </c>
      <c r="B56" s="23" t="s">
        <v>71</v>
      </c>
      <c r="C56" s="76">
        <v>70192980</v>
      </c>
      <c r="D56" s="77">
        <v>0</v>
      </c>
      <c r="E56" s="77">
        <v>5618497</v>
      </c>
      <c r="F56" s="77">
        <v>0</v>
      </c>
      <c r="G56" s="77">
        <f t="shared" si="1"/>
        <v>75811477</v>
      </c>
    </row>
    <row r="57" spans="1:7" x14ac:dyDescent="0.25">
      <c r="A57" s="23" t="s">
        <v>70</v>
      </c>
      <c r="B57" s="23" t="s">
        <v>73</v>
      </c>
      <c r="C57" s="76">
        <v>41186933</v>
      </c>
      <c r="D57" s="77">
        <v>0</v>
      </c>
      <c r="E57" s="77">
        <v>2029765</v>
      </c>
      <c r="F57" s="77">
        <v>0</v>
      </c>
      <c r="G57" s="77">
        <f t="shared" si="1"/>
        <v>43216698</v>
      </c>
    </row>
    <row r="58" spans="1:7" x14ac:dyDescent="0.25">
      <c r="A58" s="23" t="s">
        <v>76</v>
      </c>
      <c r="B58" s="23" t="s">
        <v>75</v>
      </c>
      <c r="C58" s="76">
        <v>48304603</v>
      </c>
      <c r="D58" s="77">
        <v>0</v>
      </c>
      <c r="E58" s="77">
        <v>1975920</v>
      </c>
      <c r="F58" s="77">
        <v>0</v>
      </c>
      <c r="G58" s="77">
        <f t="shared" si="1"/>
        <v>50280523</v>
      </c>
    </row>
    <row r="59" spans="1:7" x14ac:dyDescent="0.25">
      <c r="A59" s="23" t="s">
        <v>77</v>
      </c>
      <c r="B59" s="23" t="s">
        <v>75</v>
      </c>
      <c r="C59" s="76">
        <v>12212378</v>
      </c>
      <c r="D59" s="77">
        <v>0</v>
      </c>
      <c r="E59" s="77">
        <v>536857</v>
      </c>
      <c r="F59" s="77">
        <v>0</v>
      </c>
      <c r="G59" s="77">
        <f t="shared" si="1"/>
        <v>12749235</v>
      </c>
    </row>
    <row r="60" spans="1:7" x14ac:dyDescent="0.25">
      <c r="A60" s="23" t="s">
        <v>18</v>
      </c>
      <c r="B60" s="23" t="s">
        <v>79</v>
      </c>
      <c r="C60" s="76">
        <v>8538083</v>
      </c>
      <c r="D60" s="77">
        <v>0</v>
      </c>
      <c r="E60" s="77">
        <v>363656</v>
      </c>
      <c r="F60" s="77">
        <v>2956050</v>
      </c>
      <c r="G60" s="77">
        <f t="shared" si="1"/>
        <v>11857789</v>
      </c>
    </row>
    <row r="61" spans="1:7" x14ac:dyDescent="0.25">
      <c r="A61" s="23" t="s">
        <v>80</v>
      </c>
      <c r="B61" s="23" t="s">
        <v>79</v>
      </c>
      <c r="C61" s="76">
        <v>26414139</v>
      </c>
      <c r="D61" s="77">
        <v>0</v>
      </c>
      <c r="E61" s="77">
        <v>1140888</v>
      </c>
      <c r="F61" s="77">
        <v>10011237</v>
      </c>
      <c r="G61" s="77">
        <f t="shared" si="1"/>
        <v>37566264</v>
      </c>
    </row>
    <row r="62" spans="1:7" x14ac:dyDescent="0.25">
      <c r="A62" s="23" t="s">
        <v>22</v>
      </c>
      <c r="B62" s="23" t="s">
        <v>81</v>
      </c>
      <c r="C62" s="76">
        <v>16844033</v>
      </c>
      <c r="D62" s="77">
        <v>0</v>
      </c>
      <c r="E62" s="77">
        <v>1555930</v>
      </c>
      <c r="F62" s="77">
        <v>0</v>
      </c>
      <c r="G62" s="77">
        <f t="shared" si="1"/>
        <v>18399963</v>
      </c>
    </row>
    <row r="63" spans="1:7" x14ac:dyDescent="0.25">
      <c r="A63" s="23" t="s">
        <v>83</v>
      </c>
      <c r="B63" s="23" t="s">
        <v>82</v>
      </c>
      <c r="C63" s="76">
        <v>14991405</v>
      </c>
      <c r="D63" s="77">
        <v>0</v>
      </c>
      <c r="E63" s="77">
        <v>1312823</v>
      </c>
      <c r="F63" s="77">
        <v>0</v>
      </c>
      <c r="G63" s="77">
        <f t="shared" si="1"/>
        <v>16304228</v>
      </c>
    </row>
    <row r="64" spans="1:7" x14ac:dyDescent="0.25">
      <c r="A64" s="23" t="s">
        <v>50</v>
      </c>
      <c r="B64" s="23" t="s">
        <v>84</v>
      </c>
      <c r="C64" s="76">
        <v>44530078</v>
      </c>
      <c r="D64" s="77">
        <v>0</v>
      </c>
      <c r="E64" s="77">
        <v>2495606</v>
      </c>
      <c r="F64" s="77">
        <v>0</v>
      </c>
      <c r="G64" s="77">
        <f t="shared" si="1"/>
        <v>47025684</v>
      </c>
    </row>
    <row r="65" spans="1:7" x14ac:dyDescent="0.25">
      <c r="A65" s="23" t="s">
        <v>50</v>
      </c>
      <c r="B65" s="23" t="s">
        <v>85</v>
      </c>
      <c r="C65" s="76">
        <v>34594548</v>
      </c>
      <c r="D65" s="77">
        <v>0</v>
      </c>
      <c r="E65" s="77">
        <v>2133784</v>
      </c>
      <c r="F65" s="77">
        <v>0</v>
      </c>
      <c r="G65" s="77">
        <f t="shared" si="1"/>
        <v>36728332</v>
      </c>
    </row>
    <row r="66" spans="1:7" x14ac:dyDescent="0.25">
      <c r="A66" s="23" t="s">
        <v>87</v>
      </c>
      <c r="B66" s="23" t="s">
        <v>86</v>
      </c>
      <c r="C66" s="76">
        <v>37195437</v>
      </c>
      <c r="D66" s="77">
        <v>0</v>
      </c>
      <c r="E66" s="77">
        <v>1703712</v>
      </c>
      <c r="F66" s="77">
        <v>0</v>
      </c>
      <c r="G66" s="77">
        <f t="shared" si="1"/>
        <v>38899149</v>
      </c>
    </row>
    <row r="67" spans="1:7" x14ac:dyDescent="0.25">
      <c r="A67" s="23" t="s">
        <v>13</v>
      </c>
      <c r="B67" s="23" t="s">
        <v>88</v>
      </c>
      <c r="C67" s="76">
        <v>43609545</v>
      </c>
      <c r="D67" s="77">
        <v>0</v>
      </c>
      <c r="E67" s="77">
        <v>2903477</v>
      </c>
      <c r="F67" s="77">
        <v>0</v>
      </c>
      <c r="G67" s="77">
        <f t="shared" si="1"/>
        <v>46513022</v>
      </c>
    </row>
    <row r="68" spans="1:7" x14ac:dyDescent="0.25">
      <c r="A68" s="23" t="s">
        <v>50</v>
      </c>
      <c r="B68" s="23" t="s">
        <v>89</v>
      </c>
      <c r="C68" s="76">
        <v>93464327</v>
      </c>
      <c r="D68" s="77">
        <v>0</v>
      </c>
      <c r="E68" s="77">
        <v>3365507</v>
      </c>
      <c r="F68" s="77">
        <v>0</v>
      </c>
      <c r="G68" s="77">
        <f t="shared" si="1"/>
        <v>96829834</v>
      </c>
    </row>
    <row r="69" spans="1:7" x14ac:dyDescent="0.25">
      <c r="A69" s="23" t="s">
        <v>50</v>
      </c>
      <c r="B69" s="23" t="s">
        <v>90</v>
      </c>
      <c r="C69" s="76">
        <v>191787377</v>
      </c>
      <c r="D69" s="77">
        <v>0</v>
      </c>
      <c r="E69" s="77">
        <v>3853987</v>
      </c>
      <c r="F69" s="77">
        <v>0</v>
      </c>
      <c r="G69" s="77">
        <f t="shared" si="1"/>
        <v>195641364</v>
      </c>
    </row>
    <row r="70" spans="1:7" x14ac:dyDescent="0.25">
      <c r="A70" s="23" t="s">
        <v>50</v>
      </c>
      <c r="B70" s="23" t="s">
        <v>91</v>
      </c>
      <c r="C70" s="76">
        <v>56317726</v>
      </c>
      <c r="D70" s="77">
        <v>0</v>
      </c>
      <c r="E70" s="77">
        <v>2014115</v>
      </c>
      <c r="F70" s="77">
        <v>0</v>
      </c>
      <c r="G70" s="77">
        <f t="shared" si="1"/>
        <v>58331841</v>
      </c>
    </row>
    <row r="71" spans="1:7" x14ac:dyDescent="0.25">
      <c r="A71" s="23" t="s">
        <v>93</v>
      </c>
      <c r="B71" s="23" t="s">
        <v>92</v>
      </c>
      <c r="C71" s="76">
        <v>27013461</v>
      </c>
      <c r="D71" s="77">
        <v>0</v>
      </c>
      <c r="E71" s="77">
        <v>0</v>
      </c>
      <c r="F71" s="77">
        <v>0</v>
      </c>
      <c r="G71" s="77">
        <f t="shared" si="1"/>
        <v>27013461</v>
      </c>
    </row>
    <row r="72" spans="1:7" x14ac:dyDescent="0.25">
      <c r="A72" s="23" t="s">
        <v>77</v>
      </c>
      <c r="B72" s="23" t="s">
        <v>94</v>
      </c>
      <c r="C72" s="76">
        <v>133949677</v>
      </c>
      <c r="D72" s="77">
        <v>0</v>
      </c>
      <c r="E72" s="77">
        <v>4480594</v>
      </c>
      <c r="F72" s="77">
        <v>0</v>
      </c>
      <c r="G72" s="77">
        <f t="shared" si="1"/>
        <v>138430271</v>
      </c>
    </row>
    <row r="73" spans="1:7" x14ac:dyDescent="0.25">
      <c r="A73" s="23" t="s">
        <v>26</v>
      </c>
      <c r="B73" s="23" t="s">
        <v>96</v>
      </c>
      <c r="C73" s="76">
        <v>7010836</v>
      </c>
      <c r="D73" s="77">
        <v>0</v>
      </c>
      <c r="E73" s="77">
        <v>377213</v>
      </c>
      <c r="F73" s="77">
        <v>0</v>
      </c>
      <c r="G73" s="77">
        <f t="shared" si="1"/>
        <v>7388049</v>
      </c>
    </row>
    <row r="74" spans="1:7" x14ac:dyDescent="0.25">
      <c r="A74" s="23" t="s">
        <v>46</v>
      </c>
      <c r="B74" s="23" t="s">
        <v>96</v>
      </c>
      <c r="C74" s="76">
        <v>35493572</v>
      </c>
      <c r="D74" s="77">
        <v>0</v>
      </c>
      <c r="E74" s="77">
        <v>2199204</v>
      </c>
      <c r="F74" s="77">
        <v>0</v>
      </c>
      <c r="G74" s="77">
        <f t="shared" si="1"/>
        <v>37692776</v>
      </c>
    </row>
    <row r="75" spans="1:7" x14ac:dyDescent="0.25">
      <c r="A75" s="23" t="s">
        <v>42</v>
      </c>
      <c r="B75" s="23" t="s">
        <v>97</v>
      </c>
      <c r="C75" s="76">
        <v>42498959</v>
      </c>
      <c r="D75" s="77">
        <v>0</v>
      </c>
      <c r="E75" s="77">
        <v>4107858</v>
      </c>
      <c r="F75" s="77">
        <v>7530789</v>
      </c>
      <c r="G75" s="77">
        <f t="shared" si="1"/>
        <v>54137606</v>
      </c>
    </row>
    <row r="76" spans="1:7" x14ac:dyDescent="0.25">
      <c r="A76" s="23" t="s">
        <v>83</v>
      </c>
      <c r="B76" s="23" t="s">
        <v>98</v>
      </c>
      <c r="C76" s="76">
        <v>22759985</v>
      </c>
      <c r="D76" s="77">
        <v>0</v>
      </c>
      <c r="E76" s="77">
        <v>1799240</v>
      </c>
      <c r="F76" s="77">
        <v>0</v>
      </c>
      <c r="G76" s="77">
        <f t="shared" si="1"/>
        <v>24559225</v>
      </c>
    </row>
    <row r="77" spans="1:7" x14ac:dyDescent="0.25">
      <c r="A77" s="23" t="s">
        <v>101</v>
      </c>
      <c r="B77" s="23" t="s">
        <v>100</v>
      </c>
      <c r="C77" s="76">
        <v>28990825</v>
      </c>
      <c r="D77" s="77">
        <v>0</v>
      </c>
      <c r="E77" s="77">
        <v>0</v>
      </c>
      <c r="F77" s="77">
        <v>0</v>
      </c>
      <c r="G77" s="77">
        <f t="shared" si="1"/>
        <v>28990825</v>
      </c>
    </row>
    <row r="78" spans="1:7" x14ac:dyDescent="0.25">
      <c r="A78" s="23" t="s">
        <v>15</v>
      </c>
      <c r="B78" s="23" t="s">
        <v>100</v>
      </c>
      <c r="C78" s="76">
        <v>82336180</v>
      </c>
      <c r="D78" s="77">
        <v>0</v>
      </c>
      <c r="E78" s="77">
        <v>2320026</v>
      </c>
      <c r="F78" s="77">
        <v>17134791</v>
      </c>
      <c r="G78" s="77">
        <f t="shared" si="1"/>
        <v>101790997</v>
      </c>
    </row>
    <row r="79" spans="1:7" x14ac:dyDescent="0.25">
      <c r="A79" s="23" t="s">
        <v>83</v>
      </c>
      <c r="B79" s="23" t="s">
        <v>100</v>
      </c>
      <c r="C79" s="76">
        <v>106237524</v>
      </c>
      <c r="D79" s="77">
        <v>0</v>
      </c>
      <c r="E79" s="77">
        <v>3132050</v>
      </c>
      <c r="F79" s="77">
        <v>0</v>
      </c>
      <c r="G79" s="77">
        <f t="shared" si="1"/>
        <v>109369574</v>
      </c>
    </row>
    <row r="80" spans="1:7" ht="15.75" thickBot="1" x14ac:dyDescent="0.3">
      <c r="A80" s="24" t="s">
        <v>622</v>
      </c>
      <c r="B80" s="25"/>
      <c r="C80" s="78">
        <f>SUM(C19:C79)</f>
        <v>4545004463</v>
      </c>
      <c r="D80" s="78">
        <f t="shared" ref="D80:G80" si="2">SUM(D19:D79)</f>
        <v>0</v>
      </c>
      <c r="E80" s="78">
        <f t="shared" si="2"/>
        <v>180022661</v>
      </c>
      <c r="F80" s="78">
        <f t="shared" si="2"/>
        <v>268030657</v>
      </c>
      <c r="G80" s="78">
        <f t="shared" si="2"/>
        <v>4993057781</v>
      </c>
    </row>
    <row r="81" spans="1:8" ht="15.75" thickTop="1" x14ac:dyDescent="0.25">
      <c r="A81" s="26"/>
      <c r="B81" s="27"/>
      <c r="C81" s="79"/>
      <c r="D81" s="80"/>
      <c r="E81" s="80"/>
      <c r="F81" s="80"/>
      <c r="G81" s="80"/>
    </row>
    <row r="82" spans="1:8" x14ac:dyDescent="0.25">
      <c r="A82" s="119" t="s">
        <v>624</v>
      </c>
      <c r="B82" s="120"/>
      <c r="C82" s="120"/>
      <c r="D82" s="120"/>
      <c r="E82" s="120"/>
      <c r="F82" s="120"/>
      <c r="G82" s="121"/>
    </row>
    <row r="83" spans="1:8" x14ac:dyDescent="0.25">
      <c r="A83" s="23" t="s">
        <v>93</v>
      </c>
      <c r="B83" s="23" t="s">
        <v>103</v>
      </c>
      <c r="C83" s="76">
        <v>2015419</v>
      </c>
      <c r="D83" s="77">
        <v>0</v>
      </c>
      <c r="E83" s="77">
        <v>0</v>
      </c>
      <c r="F83" s="77">
        <v>0</v>
      </c>
      <c r="G83" s="77">
        <f>SUM(C83:F83)</f>
        <v>2015419</v>
      </c>
      <c r="H83" s="19"/>
    </row>
    <row r="84" spans="1:8" x14ac:dyDescent="0.25">
      <c r="A84" s="23" t="s">
        <v>31</v>
      </c>
      <c r="B84" s="23" t="s">
        <v>104</v>
      </c>
      <c r="C84" s="76">
        <v>9154301</v>
      </c>
      <c r="D84" s="77">
        <v>0</v>
      </c>
      <c r="E84" s="77">
        <v>636721</v>
      </c>
      <c r="F84" s="77">
        <v>0</v>
      </c>
      <c r="G84" s="77">
        <f t="shared" ref="G84:G147" si="3">SUM(C84:F84)</f>
        <v>9791022</v>
      </c>
      <c r="H84" s="19"/>
    </row>
    <row r="85" spans="1:8" x14ac:dyDescent="0.25">
      <c r="A85" s="23" t="s">
        <v>65</v>
      </c>
      <c r="B85" s="23" t="s">
        <v>105</v>
      </c>
      <c r="C85" s="76">
        <v>15640411</v>
      </c>
      <c r="D85" s="77">
        <v>0</v>
      </c>
      <c r="E85" s="77">
        <v>591657</v>
      </c>
      <c r="F85" s="77">
        <v>2669697</v>
      </c>
      <c r="G85" s="77">
        <f t="shared" si="3"/>
        <v>18901765</v>
      </c>
      <c r="H85" s="19"/>
    </row>
    <row r="86" spans="1:8" x14ac:dyDescent="0.25">
      <c r="A86" s="23" t="s">
        <v>107</v>
      </c>
      <c r="B86" s="23" t="s">
        <v>106</v>
      </c>
      <c r="C86" s="76">
        <v>25959587</v>
      </c>
      <c r="D86" s="77">
        <v>0</v>
      </c>
      <c r="E86" s="77">
        <v>902886</v>
      </c>
      <c r="F86" s="77">
        <v>0</v>
      </c>
      <c r="G86" s="77">
        <f t="shared" si="3"/>
        <v>26862473</v>
      </c>
      <c r="H86" s="19"/>
    </row>
    <row r="87" spans="1:8" x14ac:dyDescent="0.25">
      <c r="A87" s="23" t="s">
        <v>64</v>
      </c>
      <c r="B87" s="23" t="s">
        <v>109</v>
      </c>
      <c r="C87" s="76">
        <v>470396</v>
      </c>
      <c r="D87" s="77">
        <v>0</v>
      </c>
      <c r="E87" s="77">
        <v>36829</v>
      </c>
      <c r="F87" s="77">
        <v>330472</v>
      </c>
      <c r="G87" s="77">
        <f t="shared" si="3"/>
        <v>837697</v>
      </c>
      <c r="H87" s="19"/>
    </row>
    <row r="88" spans="1:8" x14ac:dyDescent="0.25">
      <c r="A88" s="23" t="s">
        <v>70</v>
      </c>
      <c r="B88" s="23" t="s">
        <v>109</v>
      </c>
      <c r="C88" s="76">
        <v>8923061</v>
      </c>
      <c r="D88" s="77">
        <v>0</v>
      </c>
      <c r="E88" s="77">
        <v>686929</v>
      </c>
      <c r="F88" s="77">
        <v>0</v>
      </c>
      <c r="G88" s="77">
        <f t="shared" si="3"/>
        <v>9609990</v>
      </c>
      <c r="H88" s="19"/>
    </row>
    <row r="89" spans="1:8" x14ac:dyDescent="0.25">
      <c r="A89" s="23" t="s">
        <v>13</v>
      </c>
      <c r="B89" s="23" t="s">
        <v>110</v>
      </c>
      <c r="C89" s="76">
        <v>3202401</v>
      </c>
      <c r="D89" s="77">
        <v>0</v>
      </c>
      <c r="E89" s="77">
        <v>299951</v>
      </c>
      <c r="F89" s="77">
        <v>0</v>
      </c>
      <c r="G89" s="77">
        <f t="shared" si="3"/>
        <v>3502352</v>
      </c>
      <c r="H89" s="19"/>
    </row>
    <row r="90" spans="1:8" x14ac:dyDescent="0.25">
      <c r="A90" s="23" t="s">
        <v>112</v>
      </c>
      <c r="B90" s="23" t="s">
        <v>111</v>
      </c>
      <c r="C90" s="76">
        <v>21623674</v>
      </c>
      <c r="D90" s="77">
        <v>0</v>
      </c>
      <c r="E90" s="77">
        <v>294687</v>
      </c>
      <c r="F90" s="77">
        <v>0</v>
      </c>
      <c r="G90" s="77">
        <f t="shared" si="3"/>
        <v>21918361</v>
      </c>
      <c r="H90" s="19"/>
    </row>
    <row r="91" spans="1:8" x14ac:dyDescent="0.25">
      <c r="A91" s="23" t="s">
        <v>38</v>
      </c>
      <c r="B91" s="23" t="s">
        <v>113</v>
      </c>
      <c r="C91" s="76">
        <v>9482116</v>
      </c>
      <c r="D91" s="77">
        <v>0</v>
      </c>
      <c r="E91" s="77">
        <v>367970</v>
      </c>
      <c r="F91" s="77">
        <v>0</v>
      </c>
      <c r="G91" s="77">
        <f t="shared" si="3"/>
        <v>9850086</v>
      </c>
      <c r="H91" s="19"/>
    </row>
    <row r="92" spans="1:8" x14ac:dyDescent="0.25">
      <c r="A92" s="23" t="s">
        <v>50</v>
      </c>
      <c r="B92" s="23" t="s">
        <v>114</v>
      </c>
      <c r="C92" s="76">
        <v>10860989</v>
      </c>
      <c r="D92" s="77">
        <v>0</v>
      </c>
      <c r="E92" s="77">
        <v>357569</v>
      </c>
      <c r="F92" s="77">
        <v>0</v>
      </c>
      <c r="G92" s="77">
        <f t="shared" si="3"/>
        <v>11218558</v>
      </c>
      <c r="H92" s="19"/>
    </row>
    <row r="93" spans="1:8" x14ac:dyDescent="0.25">
      <c r="A93" s="23" t="s">
        <v>58</v>
      </c>
      <c r="B93" s="23" t="s">
        <v>115</v>
      </c>
      <c r="C93" s="76">
        <v>3206049</v>
      </c>
      <c r="D93" s="77">
        <v>0</v>
      </c>
      <c r="E93" s="77">
        <v>276938</v>
      </c>
      <c r="F93" s="77">
        <v>0</v>
      </c>
      <c r="G93" s="77">
        <f t="shared" si="3"/>
        <v>3482987</v>
      </c>
      <c r="H93" s="19"/>
    </row>
    <row r="94" spans="1:8" x14ac:dyDescent="0.25">
      <c r="A94" s="23" t="s">
        <v>22</v>
      </c>
      <c r="B94" s="23" t="s">
        <v>116</v>
      </c>
      <c r="C94" s="76">
        <v>3727295</v>
      </c>
      <c r="D94" s="77">
        <v>0</v>
      </c>
      <c r="E94" s="77">
        <v>401797</v>
      </c>
      <c r="F94" s="77">
        <v>0</v>
      </c>
      <c r="G94" s="77">
        <f t="shared" si="3"/>
        <v>4129092</v>
      </c>
      <c r="H94" s="19"/>
    </row>
    <row r="95" spans="1:8" x14ac:dyDescent="0.25">
      <c r="A95" s="23" t="s">
        <v>64</v>
      </c>
      <c r="B95" s="23" t="s">
        <v>117</v>
      </c>
      <c r="C95" s="76">
        <v>13786161</v>
      </c>
      <c r="D95" s="77">
        <v>0</v>
      </c>
      <c r="E95" s="77">
        <v>348881</v>
      </c>
      <c r="F95" s="77">
        <v>3130538</v>
      </c>
      <c r="G95" s="77">
        <f t="shared" si="3"/>
        <v>17265580</v>
      </c>
      <c r="H95" s="19"/>
    </row>
    <row r="96" spans="1:8" x14ac:dyDescent="0.25">
      <c r="A96" s="23" t="s">
        <v>11</v>
      </c>
      <c r="B96" s="23" t="s">
        <v>119</v>
      </c>
      <c r="C96" s="76">
        <v>2760845</v>
      </c>
      <c r="D96" s="77">
        <v>0</v>
      </c>
      <c r="E96" s="77">
        <v>436999</v>
      </c>
      <c r="F96" s="77">
        <v>0</v>
      </c>
      <c r="G96" s="77">
        <f t="shared" si="3"/>
        <v>3197844</v>
      </c>
      <c r="H96" s="19"/>
    </row>
    <row r="97" spans="1:8" x14ac:dyDescent="0.25">
      <c r="A97" s="23" t="s">
        <v>23</v>
      </c>
      <c r="B97" s="23" t="s">
        <v>119</v>
      </c>
      <c r="C97" s="76">
        <v>937757</v>
      </c>
      <c r="D97" s="77">
        <v>0</v>
      </c>
      <c r="E97" s="77">
        <v>161508</v>
      </c>
      <c r="F97" s="77">
        <v>0</v>
      </c>
      <c r="G97" s="77">
        <f t="shared" si="3"/>
        <v>1099265</v>
      </c>
      <c r="H97" s="19"/>
    </row>
    <row r="98" spans="1:8" x14ac:dyDescent="0.25">
      <c r="A98" s="23" t="s">
        <v>50</v>
      </c>
      <c r="B98" s="23" t="s">
        <v>120</v>
      </c>
      <c r="C98" s="76">
        <v>9946588</v>
      </c>
      <c r="D98" s="77">
        <v>0</v>
      </c>
      <c r="E98" s="77">
        <v>625063</v>
      </c>
      <c r="F98" s="77">
        <v>0</v>
      </c>
      <c r="G98" s="77">
        <f t="shared" si="3"/>
        <v>10571651</v>
      </c>
      <c r="H98" s="19"/>
    </row>
    <row r="99" spans="1:8" x14ac:dyDescent="0.25">
      <c r="A99" s="23" t="s">
        <v>18</v>
      </c>
      <c r="B99" s="23" t="s">
        <v>121</v>
      </c>
      <c r="C99" s="76">
        <v>11087141</v>
      </c>
      <c r="D99" s="77">
        <v>0</v>
      </c>
      <c r="E99" s="77">
        <v>351122</v>
      </c>
      <c r="F99" s="77">
        <v>2854163</v>
      </c>
      <c r="G99" s="77">
        <f t="shared" si="3"/>
        <v>14292426</v>
      </c>
      <c r="H99" s="19"/>
    </row>
    <row r="100" spans="1:8" x14ac:dyDescent="0.25">
      <c r="A100" s="23" t="s">
        <v>123</v>
      </c>
      <c r="B100" s="23" t="s">
        <v>122</v>
      </c>
      <c r="C100" s="76">
        <v>7248220</v>
      </c>
      <c r="D100" s="77">
        <v>0</v>
      </c>
      <c r="E100" s="77">
        <v>678793</v>
      </c>
      <c r="F100" s="77">
        <v>0</v>
      </c>
      <c r="G100" s="77">
        <f t="shared" si="3"/>
        <v>7927013</v>
      </c>
      <c r="H100" s="19"/>
    </row>
    <row r="101" spans="1:8" x14ac:dyDescent="0.25">
      <c r="A101" s="23" t="s">
        <v>15</v>
      </c>
      <c r="B101" s="23" t="s">
        <v>124</v>
      </c>
      <c r="C101" s="76">
        <v>2568773</v>
      </c>
      <c r="D101" s="77">
        <v>0</v>
      </c>
      <c r="E101" s="77">
        <v>254288</v>
      </c>
      <c r="F101" s="77">
        <v>1878066</v>
      </c>
      <c r="G101" s="77">
        <f t="shared" si="3"/>
        <v>4701127</v>
      </c>
      <c r="H101" s="19"/>
    </row>
    <row r="102" spans="1:8" x14ac:dyDescent="0.25">
      <c r="A102" s="23" t="s">
        <v>126</v>
      </c>
      <c r="B102" s="23" t="s">
        <v>125</v>
      </c>
      <c r="C102" s="76">
        <v>8377574</v>
      </c>
      <c r="D102" s="77">
        <v>0</v>
      </c>
      <c r="E102" s="77">
        <v>992497</v>
      </c>
      <c r="F102" s="77">
        <v>0</v>
      </c>
      <c r="G102" s="77">
        <f t="shared" si="3"/>
        <v>9370071</v>
      </c>
      <c r="H102" s="19"/>
    </row>
    <row r="103" spans="1:8" x14ac:dyDescent="0.25">
      <c r="A103" s="23" t="s">
        <v>128</v>
      </c>
      <c r="B103" s="23" t="s">
        <v>127</v>
      </c>
      <c r="C103" s="76">
        <v>5885650</v>
      </c>
      <c r="D103" s="77">
        <v>0</v>
      </c>
      <c r="E103" s="77">
        <v>686690</v>
      </c>
      <c r="F103" s="77">
        <v>0</v>
      </c>
      <c r="G103" s="77">
        <f t="shared" si="3"/>
        <v>6572340</v>
      </c>
      <c r="H103" s="19"/>
    </row>
    <row r="104" spans="1:8" x14ac:dyDescent="0.25">
      <c r="A104" s="23" t="s">
        <v>42</v>
      </c>
      <c r="B104" s="23" t="s">
        <v>129</v>
      </c>
      <c r="C104" s="76">
        <v>5064297</v>
      </c>
      <c r="D104" s="77">
        <v>0</v>
      </c>
      <c r="E104" s="77">
        <v>628309</v>
      </c>
      <c r="F104" s="77">
        <v>1151857</v>
      </c>
      <c r="G104" s="77">
        <f t="shared" si="3"/>
        <v>6844463</v>
      </c>
      <c r="H104" s="19"/>
    </row>
    <row r="105" spans="1:8" x14ac:dyDescent="0.25">
      <c r="A105" s="23" t="s">
        <v>42</v>
      </c>
      <c r="B105" s="23" t="s">
        <v>130</v>
      </c>
      <c r="C105" s="76">
        <v>11122037</v>
      </c>
      <c r="D105" s="77">
        <v>0</v>
      </c>
      <c r="E105" s="77">
        <v>1149938</v>
      </c>
      <c r="F105" s="77">
        <v>2108140</v>
      </c>
      <c r="G105" s="77">
        <f t="shared" si="3"/>
        <v>14380115</v>
      </c>
      <c r="H105" s="19"/>
    </row>
    <row r="106" spans="1:8" x14ac:dyDescent="0.25">
      <c r="A106" s="23" t="s">
        <v>77</v>
      </c>
      <c r="B106" s="23" t="s">
        <v>131</v>
      </c>
      <c r="C106" s="76">
        <v>5175714</v>
      </c>
      <c r="D106" s="77">
        <v>0</v>
      </c>
      <c r="E106" s="77">
        <v>283765</v>
      </c>
      <c r="F106" s="77">
        <v>0</v>
      </c>
      <c r="G106" s="77">
        <f t="shared" si="3"/>
        <v>5459479</v>
      </c>
      <c r="H106" s="19"/>
    </row>
    <row r="107" spans="1:8" x14ac:dyDescent="0.25">
      <c r="A107" s="23" t="s">
        <v>134</v>
      </c>
      <c r="B107" s="23" t="s">
        <v>133</v>
      </c>
      <c r="C107" s="76">
        <v>25223695</v>
      </c>
      <c r="D107" s="77">
        <v>0</v>
      </c>
      <c r="E107" s="77">
        <v>1033338</v>
      </c>
      <c r="F107" s="77">
        <v>8318293</v>
      </c>
      <c r="G107" s="77">
        <f t="shared" si="3"/>
        <v>34575326</v>
      </c>
      <c r="H107" s="19"/>
    </row>
    <row r="108" spans="1:8" x14ac:dyDescent="0.25">
      <c r="A108" s="23" t="s">
        <v>65</v>
      </c>
      <c r="B108" s="23" t="s">
        <v>133</v>
      </c>
      <c r="C108" s="76">
        <v>1624033</v>
      </c>
      <c r="D108" s="77">
        <v>0</v>
      </c>
      <c r="E108" s="77">
        <v>55295</v>
      </c>
      <c r="F108" s="77">
        <v>249505</v>
      </c>
      <c r="G108" s="77">
        <f t="shared" si="3"/>
        <v>1928833</v>
      </c>
      <c r="H108" s="19"/>
    </row>
    <row r="109" spans="1:8" x14ac:dyDescent="0.25">
      <c r="A109" s="23" t="s">
        <v>13</v>
      </c>
      <c r="B109" s="23" t="s">
        <v>135</v>
      </c>
      <c r="C109" s="76">
        <v>3205178</v>
      </c>
      <c r="D109" s="77">
        <v>0</v>
      </c>
      <c r="E109" s="77">
        <v>315373</v>
      </c>
      <c r="F109" s="77">
        <v>0</v>
      </c>
      <c r="G109" s="77">
        <f t="shared" si="3"/>
        <v>3520551</v>
      </c>
      <c r="H109" s="19"/>
    </row>
    <row r="110" spans="1:8" x14ac:dyDescent="0.25">
      <c r="A110" s="23" t="s">
        <v>65</v>
      </c>
      <c r="B110" s="23" t="s">
        <v>136</v>
      </c>
      <c r="C110" s="76">
        <v>18087855</v>
      </c>
      <c r="D110" s="77">
        <v>0</v>
      </c>
      <c r="E110" s="77">
        <v>946488</v>
      </c>
      <c r="F110" s="77">
        <v>4270780</v>
      </c>
      <c r="G110" s="77">
        <f t="shared" si="3"/>
        <v>23305123</v>
      </c>
      <c r="H110" s="19"/>
    </row>
    <row r="111" spans="1:8" x14ac:dyDescent="0.25">
      <c r="A111" s="23" t="s">
        <v>31</v>
      </c>
      <c r="B111" s="23" t="s">
        <v>137</v>
      </c>
      <c r="C111" s="76">
        <v>5091329</v>
      </c>
      <c r="D111" s="77">
        <v>0</v>
      </c>
      <c r="E111" s="77">
        <v>347007</v>
      </c>
      <c r="F111" s="77">
        <v>0</v>
      </c>
      <c r="G111" s="77">
        <f t="shared" si="3"/>
        <v>5438336</v>
      </c>
      <c r="H111" s="19"/>
    </row>
    <row r="112" spans="1:8" x14ac:dyDescent="0.25">
      <c r="A112" s="23" t="s">
        <v>42</v>
      </c>
      <c r="B112" s="23" t="s">
        <v>138</v>
      </c>
      <c r="C112" s="76">
        <v>8520400</v>
      </c>
      <c r="D112" s="77">
        <v>0</v>
      </c>
      <c r="E112" s="77">
        <v>884499</v>
      </c>
      <c r="F112" s="77">
        <v>1621521</v>
      </c>
      <c r="G112" s="77">
        <f t="shared" si="3"/>
        <v>11026420</v>
      </c>
      <c r="H112" s="19"/>
    </row>
    <row r="113" spans="1:8" x14ac:dyDescent="0.25">
      <c r="A113" s="23" t="s">
        <v>23</v>
      </c>
      <c r="B113" s="23" t="s">
        <v>139</v>
      </c>
      <c r="C113" s="76">
        <v>8382705</v>
      </c>
      <c r="D113" s="77">
        <v>0</v>
      </c>
      <c r="E113" s="77">
        <v>1010946</v>
      </c>
      <c r="F113" s="77">
        <v>0</v>
      </c>
      <c r="G113" s="77">
        <f t="shared" si="3"/>
        <v>9393651</v>
      </c>
      <c r="H113" s="19"/>
    </row>
    <row r="114" spans="1:8" x14ac:dyDescent="0.25">
      <c r="A114" s="23" t="s">
        <v>11</v>
      </c>
      <c r="B114" s="23" t="s">
        <v>141</v>
      </c>
      <c r="C114" s="76">
        <v>934738</v>
      </c>
      <c r="D114" s="77">
        <v>0</v>
      </c>
      <c r="E114" s="77">
        <v>106047</v>
      </c>
      <c r="F114" s="77">
        <v>0</v>
      </c>
      <c r="G114" s="77">
        <f t="shared" si="3"/>
        <v>1040785</v>
      </c>
      <c r="H114" s="19"/>
    </row>
    <row r="115" spans="1:8" x14ac:dyDescent="0.25">
      <c r="A115" s="23" t="s">
        <v>55</v>
      </c>
      <c r="B115" s="23" t="s">
        <v>141</v>
      </c>
      <c r="C115" s="76">
        <v>3831862</v>
      </c>
      <c r="D115" s="77">
        <v>0</v>
      </c>
      <c r="E115" s="77">
        <v>437733</v>
      </c>
      <c r="F115" s="77">
        <v>0</v>
      </c>
      <c r="G115" s="77">
        <f t="shared" si="3"/>
        <v>4269595</v>
      </c>
      <c r="H115" s="19"/>
    </row>
    <row r="116" spans="1:8" x14ac:dyDescent="0.25">
      <c r="A116" s="23" t="s">
        <v>30</v>
      </c>
      <c r="B116" s="23" t="s">
        <v>143</v>
      </c>
      <c r="C116" s="76">
        <v>273939</v>
      </c>
      <c r="D116" s="77">
        <v>0</v>
      </c>
      <c r="E116" s="77">
        <v>24053</v>
      </c>
      <c r="F116" s="77">
        <v>0</v>
      </c>
      <c r="G116" s="77">
        <f t="shared" si="3"/>
        <v>297992</v>
      </c>
      <c r="H116" s="19"/>
    </row>
    <row r="117" spans="1:8" x14ac:dyDescent="0.25">
      <c r="A117" s="23" t="s">
        <v>55</v>
      </c>
      <c r="B117" s="23" t="s">
        <v>143</v>
      </c>
      <c r="C117" s="76">
        <v>2491976</v>
      </c>
      <c r="D117" s="77">
        <v>0</v>
      </c>
      <c r="E117" s="77">
        <v>247338</v>
      </c>
      <c r="F117" s="77">
        <v>0</v>
      </c>
      <c r="G117" s="77">
        <f t="shared" si="3"/>
        <v>2739314</v>
      </c>
      <c r="H117" s="19"/>
    </row>
    <row r="118" spans="1:8" x14ac:dyDescent="0.25">
      <c r="A118" s="23" t="s">
        <v>13</v>
      </c>
      <c r="B118" s="23" t="s">
        <v>144</v>
      </c>
      <c r="C118" s="76">
        <v>2509407</v>
      </c>
      <c r="D118" s="77">
        <v>0</v>
      </c>
      <c r="E118" s="77">
        <v>300355</v>
      </c>
      <c r="F118" s="77">
        <v>0</v>
      </c>
      <c r="G118" s="77">
        <f t="shared" si="3"/>
        <v>2809762</v>
      </c>
      <c r="H118" s="19"/>
    </row>
    <row r="119" spans="1:8" x14ac:dyDescent="0.25">
      <c r="A119" s="23" t="s">
        <v>36</v>
      </c>
      <c r="B119" s="23" t="s">
        <v>145</v>
      </c>
      <c r="C119" s="76">
        <v>9675383</v>
      </c>
      <c r="D119" s="77">
        <v>0</v>
      </c>
      <c r="E119" s="77">
        <v>814725</v>
      </c>
      <c r="F119" s="77">
        <v>0</v>
      </c>
      <c r="G119" s="77">
        <f t="shared" si="3"/>
        <v>10490108</v>
      </c>
      <c r="H119" s="19"/>
    </row>
    <row r="120" spans="1:8" x14ac:dyDescent="0.25">
      <c r="A120" s="23" t="s">
        <v>23</v>
      </c>
      <c r="B120" s="23" t="s">
        <v>146</v>
      </c>
      <c r="C120" s="76">
        <v>7346035</v>
      </c>
      <c r="D120" s="77">
        <v>0</v>
      </c>
      <c r="E120" s="77">
        <v>871631</v>
      </c>
      <c r="F120" s="77">
        <v>0</v>
      </c>
      <c r="G120" s="77">
        <f t="shared" si="3"/>
        <v>8217666</v>
      </c>
      <c r="H120" s="19"/>
    </row>
    <row r="121" spans="1:8" x14ac:dyDescent="0.25">
      <c r="A121" s="23" t="s">
        <v>126</v>
      </c>
      <c r="B121" s="23" t="s">
        <v>148</v>
      </c>
      <c r="C121" s="76">
        <v>732818</v>
      </c>
      <c r="D121" s="77">
        <v>0</v>
      </c>
      <c r="E121" s="77">
        <v>80325</v>
      </c>
      <c r="F121" s="77">
        <v>0</v>
      </c>
      <c r="G121" s="77">
        <f t="shared" si="3"/>
        <v>813143</v>
      </c>
      <c r="H121" s="19"/>
    </row>
    <row r="122" spans="1:8" x14ac:dyDescent="0.25">
      <c r="A122" s="23" t="s">
        <v>11</v>
      </c>
      <c r="B122" s="23" t="s">
        <v>148</v>
      </c>
      <c r="C122" s="76">
        <v>2395567</v>
      </c>
      <c r="D122" s="77">
        <v>0</v>
      </c>
      <c r="E122" s="77">
        <v>278180</v>
      </c>
      <c r="F122" s="77">
        <v>0</v>
      </c>
      <c r="G122" s="77">
        <f t="shared" si="3"/>
        <v>2673747</v>
      </c>
      <c r="H122" s="19"/>
    </row>
    <row r="123" spans="1:8" x14ac:dyDescent="0.25">
      <c r="A123" s="23" t="s">
        <v>22</v>
      </c>
      <c r="B123" s="23" t="s">
        <v>149</v>
      </c>
      <c r="C123" s="76">
        <v>2969620</v>
      </c>
      <c r="D123" s="77">
        <v>0</v>
      </c>
      <c r="E123" s="77">
        <v>391725</v>
      </c>
      <c r="F123" s="77">
        <v>0</v>
      </c>
      <c r="G123" s="77">
        <f t="shared" si="3"/>
        <v>3361345</v>
      </c>
      <c r="H123" s="19"/>
    </row>
    <row r="124" spans="1:8" x14ac:dyDescent="0.25">
      <c r="A124" s="23" t="s">
        <v>50</v>
      </c>
      <c r="B124" s="23" t="s">
        <v>150</v>
      </c>
      <c r="C124" s="76">
        <v>20144658</v>
      </c>
      <c r="D124" s="77">
        <v>0</v>
      </c>
      <c r="E124" s="77">
        <v>590367</v>
      </c>
      <c r="F124" s="77">
        <v>0</v>
      </c>
      <c r="G124" s="77">
        <f t="shared" si="3"/>
        <v>20735025</v>
      </c>
      <c r="H124" s="19"/>
    </row>
    <row r="125" spans="1:8" x14ac:dyDescent="0.25">
      <c r="A125" s="23" t="s">
        <v>13</v>
      </c>
      <c r="B125" s="23" t="s">
        <v>151</v>
      </c>
      <c r="C125" s="76">
        <v>7628431</v>
      </c>
      <c r="D125" s="77">
        <v>0</v>
      </c>
      <c r="E125" s="77">
        <v>494041</v>
      </c>
      <c r="F125" s="77">
        <v>0</v>
      </c>
      <c r="G125" s="77">
        <f t="shared" si="3"/>
        <v>8122472</v>
      </c>
      <c r="H125" s="19"/>
    </row>
    <row r="126" spans="1:8" x14ac:dyDescent="0.25">
      <c r="A126" s="23" t="s">
        <v>26</v>
      </c>
      <c r="B126" s="23" t="s">
        <v>153</v>
      </c>
      <c r="C126" s="76">
        <v>2830358</v>
      </c>
      <c r="D126" s="77">
        <v>0</v>
      </c>
      <c r="E126" s="77">
        <v>141833</v>
      </c>
      <c r="F126" s="77">
        <v>0</v>
      </c>
      <c r="G126" s="77">
        <f t="shared" si="3"/>
        <v>2972191</v>
      </c>
      <c r="H126" s="19"/>
    </row>
    <row r="127" spans="1:8" x14ac:dyDescent="0.25">
      <c r="A127" s="23" t="s">
        <v>154</v>
      </c>
      <c r="B127" s="23" t="s">
        <v>153</v>
      </c>
      <c r="C127" s="76">
        <v>3205873</v>
      </c>
      <c r="D127" s="77">
        <v>0</v>
      </c>
      <c r="E127" s="77">
        <v>183693</v>
      </c>
      <c r="F127" s="77">
        <v>0</v>
      </c>
      <c r="G127" s="77">
        <f t="shared" si="3"/>
        <v>3389566</v>
      </c>
      <c r="H127" s="19"/>
    </row>
    <row r="128" spans="1:8" x14ac:dyDescent="0.25">
      <c r="A128" s="23" t="s">
        <v>31</v>
      </c>
      <c r="B128" s="23" t="s">
        <v>155</v>
      </c>
      <c r="C128" s="76">
        <v>18412743</v>
      </c>
      <c r="D128" s="77">
        <v>0</v>
      </c>
      <c r="E128" s="77">
        <v>792021</v>
      </c>
      <c r="F128" s="77">
        <v>0</v>
      </c>
      <c r="G128" s="77">
        <f t="shared" si="3"/>
        <v>19204764</v>
      </c>
      <c r="H128" s="19"/>
    </row>
    <row r="129" spans="1:8" x14ac:dyDescent="0.25">
      <c r="A129" s="23" t="s">
        <v>42</v>
      </c>
      <c r="B129" s="23" t="s">
        <v>156</v>
      </c>
      <c r="C129" s="76">
        <v>6699213</v>
      </c>
      <c r="D129" s="77">
        <v>0</v>
      </c>
      <c r="E129" s="77">
        <v>593550</v>
      </c>
      <c r="F129" s="77">
        <v>1088134</v>
      </c>
      <c r="G129" s="77">
        <f t="shared" si="3"/>
        <v>8380897</v>
      </c>
      <c r="H129" s="19"/>
    </row>
    <row r="130" spans="1:8" x14ac:dyDescent="0.25">
      <c r="A130" s="23" t="s">
        <v>42</v>
      </c>
      <c r="B130" s="23" t="s">
        <v>157</v>
      </c>
      <c r="C130" s="76">
        <v>2759644</v>
      </c>
      <c r="D130" s="77">
        <v>0</v>
      </c>
      <c r="E130" s="77">
        <v>311017</v>
      </c>
      <c r="F130" s="77">
        <v>570177</v>
      </c>
      <c r="G130" s="77">
        <f t="shared" si="3"/>
        <v>3640838</v>
      </c>
      <c r="H130" s="19"/>
    </row>
    <row r="131" spans="1:8" x14ac:dyDescent="0.25">
      <c r="A131" s="23" t="s">
        <v>13</v>
      </c>
      <c r="B131" s="23" t="s">
        <v>158</v>
      </c>
      <c r="C131" s="76">
        <v>10429626</v>
      </c>
      <c r="D131" s="77">
        <v>0</v>
      </c>
      <c r="E131" s="77">
        <v>625753</v>
      </c>
      <c r="F131" s="77">
        <v>0</v>
      </c>
      <c r="G131" s="77">
        <f t="shared" si="3"/>
        <v>11055379</v>
      </c>
      <c r="H131" s="19"/>
    </row>
    <row r="132" spans="1:8" x14ac:dyDescent="0.25">
      <c r="A132" s="23" t="s">
        <v>154</v>
      </c>
      <c r="B132" s="23" t="s">
        <v>159</v>
      </c>
      <c r="C132" s="76">
        <v>8577268</v>
      </c>
      <c r="D132" s="77">
        <v>0</v>
      </c>
      <c r="E132" s="77">
        <v>657860</v>
      </c>
      <c r="F132" s="77">
        <v>0</v>
      </c>
      <c r="G132" s="77">
        <f t="shared" si="3"/>
        <v>9235128</v>
      </c>
      <c r="H132" s="19"/>
    </row>
    <row r="133" spans="1:8" x14ac:dyDescent="0.25">
      <c r="A133" s="23" t="s">
        <v>22</v>
      </c>
      <c r="B133" s="23" t="s">
        <v>160</v>
      </c>
      <c r="C133" s="76">
        <v>9592663</v>
      </c>
      <c r="D133" s="77">
        <v>0</v>
      </c>
      <c r="E133" s="77">
        <v>556937</v>
      </c>
      <c r="F133" s="77">
        <v>0</v>
      </c>
      <c r="G133" s="77">
        <f t="shared" si="3"/>
        <v>10149600</v>
      </c>
      <c r="H133" s="19"/>
    </row>
    <row r="134" spans="1:8" x14ac:dyDescent="0.25">
      <c r="A134" s="23" t="s">
        <v>107</v>
      </c>
      <c r="B134" s="23" t="s">
        <v>162</v>
      </c>
      <c r="C134" s="76">
        <v>593965</v>
      </c>
      <c r="D134" s="77">
        <v>0</v>
      </c>
      <c r="E134" s="77">
        <v>36184</v>
      </c>
      <c r="F134" s="77">
        <v>0</v>
      </c>
      <c r="G134" s="77">
        <f t="shared" si="3"/>
        <v>630149</v>
      </c>
      <c r="H134" s="19"/>
    </row>
    <row r="135" spans="1:8" x14ac:dyDescent="0.25">
      <c r="A135" s="23" t="s">
        <v>13</v>
      </c>
      <c r="B135" s="23" t="s">
        <v>162</v>
      </c>
      <c r="C135" s="76">
        <v>15858559</v>
      </c>
      <c r="D135" s="77">
        <v>0</v>
      </c>
      <c r="E135" s="77">
        <v>1200231</v>
      </c>
      <c r="F135" s="77">
        <v>0</v>
      </c>
      <c r="G135" s="77">
        <f t="shared" si="3"/>
        <v>17058790</v>
      </c>
      <c r="H135" s="19"/>
    </row>
    <row r="136" spans="1:8" x14ac:dyDescent="0.25">
      <c r="A136" s="23" t="s">
        <v>76</v>
      </c>
      <c r="B136" s="23" t="s">
        <v>163</v>
      </c>
      <c r="C136" s="76">
        <v>9139060</v>
      </c>
      <c r="D136" s="77">
        <v>0</v>
      </c>
      <c r="E136" s="77">
        <v>317845</v>
      </c>
      <c r="F136" s="77">
        <v>0</v>
      </c>
      <c r="G136" s="77">
        <f t="shared" si="3"/>
        <v>9456905</v>
      </c>
      <c r="H136" s="19"/>
    </row>
    <row r="137" spans="1:8" x14ac:dyDescent="0.25">
      <c r="A137" s="23" t="s">
        <v>27</v>
      </c>
      <c r="B137" s="23" t="s">
        <v>164</v>
      </c>
      <c r="C137" s="76">
        <v>2624618</v>
      </c>
      <c r="D137" s="77">
        <v>0</v>
      </c>
      <c r="E137" s="77">
        <v>258274</v>
      </c>
      <c r="F137" s="77">
        <v>0</v>
      </c>
      <c r="G137" s="77">
        <f t="shared" si="3"/>
        <v>2882892</v>
      </c>
      <c r="H137" s="19"/>
    </row>
    <row r="138" spans="1:8" x14ac:dyDescent="0.25">
      <c r="A138" s="23" t="s">
        <v>60</v>
      </c>
      <c r="B138" s="23" t="s">
        <v>166</v>
      </c>
      <c r="C138" s="76">
        <v>797953</v>
      </c>
      <c r="D138" s="77">
        <v>0</v>
      </c>
      <c r="E138" s="77">
        <v>58859</v>
      </c>
      <c r="F138" s="77">
        <v>0</v>
      </c>
      <c r="G138" s="77">
        <f t="shared" si="3"/>
        <v>856812</v>
      </c>
      <c r="H138" s="19"/>
    </row>
    <row r="139" spans="1:8" x14ac:dyDescent="0.25">
      <c r="A139" s="23" t="s">
        <v>167</v>
      </c>
      <c r="B139" s="23" t="s">
        <v>166</v>
      </c>
      <c r="C139" s="76">
        <v>2761466</v>
      </c>
      <c r="D139" s="77">
        <v>0</v>
      </c>
      <c r="E139" s="77">
        <v>204307</v>
      </c>
      <c r="F139" s="77">
        <v>0</v>
      </c>
      <c r="G139" s="77">
        <f t="shared" si="3"/>
        <v>2965773</v>
      </c>
      <c r="H139" s="19"/>
    </row>
    <row r="140" spans="1:8" x14ac:dyDescent="0.25">
      <c r="A140" s="23" t="s">
        <v>22</v>
      </c>
      <c r="B140" s="23" t="s">
        <v>168</v>
      </c>
      <c r="C140" s="76">
        <v>4572349</v>
      </c>
      <c r="D140" s="77">
        <v>0</v>
      </c>
      <c r="E140" s="77">
        <v>456957</v>
      </c>
      <c r="F140" s="77">
        <v>0</v>
      </c>
      <c r="G140" s="77">
        <f t="shared" si="3"/>
        <v>5029306</v>
      </c>
      <c r="H140" s="19"/>
    </row>
    <row r="141" spans="1:8" x14ac:dyDescent="0.25">
      <c r="A141" s="23" t="s">
        <v>53</v>
      </c>
      <c r="B141" s="23" t="s">
        <v>170</v>
      </c>
      <c r="C141" s="76">
        <v>3628203</v>
      </c>
      <c r="D141" s="77">
        <v>0</v>
      </c>
      <c r="E141" s="77">
        <v>482818</v>
      </c>
      <c r="F141" s="77">
        <v>0</v>
      </c>
      <c r="G141" s="77">
        <f t="shared" si="3"/>
        <v>4111021</v>
      </c>
      <c r="H141" s="19"/>
    </row>
    <row r="142" spans="1:8" x14ac:dyDescent="0.25">
      <c r="A142" s="23" t="s">
        <v>46</v>
      </c>
      <c r="B142" s="23" t="s">
        <v>170</v>
      </c>
      <c r="C142" s="76">
        <v>243</v>
      </c>
      <c r="D142" s="77">
        <v>0</v>
      </c>
      <c r="E142" s="77">
        <v>31</v>
      </c>
      <c r="F142" s="77">
        <v>0</v>
      </c>
      <c r="G142" s="77">
        <f t="shared" si="3"/>
        <v>274</v>
      </c>
      <c r="H142" s="19"/>
    </row>
    <row r="143" spans="1:8" x14ac:dyDescent="0.25">
      <c r="A143" s="23" t="s">
        <v>38</v>
      </c>
      <c r="B143" s="23" t="s">
        <v>171</v>
      </c>
      <c r="C143" s="76">
        <v>8069732</v>
      </c>
      <c r="D143" s="77">
        <v>0</v>
      </c>
      <c r="E143" s="77">
        <v>346282</v>
      </c>
      <c r="F143" s="77">
        <v>0</v>
      </c>
      <c r="G143" s="77">
        <f t="shared" si="3"/>
        <v>8416014</v>
      </c>
      <c r="H143" s="19"/>
    </row>
    <row r="144" spans="1:8" x14ac:dyDescent="0.25">
      <c r="A144" s="23" t="s">
        <v>36</v>
      </c>
      <c r="B144" s="23" t="s">
        <v>172</v>
      </c>
      <c r="C144" s="76">
        <v>5340947</v>
      </c>
      <c r="D144" s="77">
        <v>0</v>
      </c>
      <c r="E144" s="77">
        <v>420353</v>
      </c>
      <c r="F144" s="77">
        <v>0</v>
      </c>
      <c r="G144" s="77">
        <f t="shared" si="3"/>
        <v>5761300</v>
      </c>
      <c r="H144" s="19"/>
    </row>
    <row r="145" spans="1:8" x14ac:dyDescent="0.25">
      <c r="A145" s="23" t="s">
        <v>27</v>
      </c>
      <c r="B145" s="23" t="s">
        <v>173</v>
      </c>
      <c r="C145" s="76">
        <v>4143002</v>
      </c>
      <c r="D145" s="77">
        <v>0</v>
      </c>
      <c r="E145" s="77">
        <v>419439</v>
      </c>
      <c r="F145" s="77">
        <v>0</v>
      </c>
      <c r="G145" s="77">
        <f t="shared" si="3"/>
        <v>4562441</v>
      </c>
      <c r="H145" s="19"/>
    </row>
    <row r="146" spans="1:8" x14ac:dyDescent="0.25">
      <c r="A146" s="23" t="s">
        <v>50</v>
      </c>
      <c r="B146" s="23" t="s">
        <v>174</v>
      </c>
      <c r="C146" s="76">
        <v>14038262</v>
      </c>
      <c r="D146" s="77">
        <v>0</v>
      </c>
      <c r="E146" s="77">
        <v>786585</v>
      </c>
      <c r="F146" s="77">
        <v>0</v>
      </c>
      <c r="G146" s="77">
        <f t="shared" si="3"/>
        <v>14824847</v>
      </c>
      <c r="H146" s="19"/>
    </row>
    <row r="147" spans="1:8" x14ac:dyDescent="0.25">
      <c r="A147" s="23" t="s">
        <v>42</v>
      </c>
      <c r="B147" s="23" t="s">
        <v>175</v>
      </c>
      <c r="C147" s="76">
        <v>5393171</v>
      </c>
      <c r="D147" s="77">
        <v>0</v>
      </c>
      <c r="E147" s="77">
        <v>315498</v>
      </c>
      <c r="F147" s="77">
        <v>578392</v>
      </c>
      <c r="G147" s="77">
        <f t="shared" si="3"/>
        <v>6287061</v>
      </c>
      <c r="H147" s="19"/>
    </row>
    <row r="148" spans="1:8" x14ac:dyDescent="0.25">
      <c r="A148" s="23" t="s">
        <v>38</v>
      </c>
      <c r="B148" s="23" t="s">
        <v>176</v>
      </c>
      <c r="C148" s="76">
        <v>12668468</v>
      </c>
      <c r="D148" s="77">
        <v>0</v>
      </c>
      <c r="E148" s="77">
        <v>701526</v>
      </c>
      <c r="F148" s="77">
        <v>0</v>
      </c>
      <c r="G148" s="77">
        <f t="shared" ref="G148:G211" si="4">SUM(C148:F148)</f>
        <v>13369994</v>
      </c>
      <c r="H148" s="19"/>
    </row>
    <row r="149" spans="1:8" x14ac:dyDescent="0.25">
      <c r="A149" s="23" t="s">
        <v>58</v>
      </c>
      <c r="B149" s="23" t="s">
        <v>177</v>
      </c>
      <c r="C149" s="76">
        <v>2787882</v>
      </c>
      <c r="D149" s="77">
        <v>0</v>
      </c>
      <c r="E149" s="77">
        <v>268772</v>
      </c>
      <c r="F149" s="77">
        <v>0</v>
      </c>
      <c r="G149" s="77">
        <f t="shared" si="4"/>
        <v>3056654</v>
      </c>
      <c r="H149" s="19"/>
    </row>
    <row r="150" spans="1:8" x14ac:dyDescent="0.25">
      <c r="A150" s="23" t="s">
        <v>22</v>
      </c>
      <c r="B150" s="23" t="s">
        <v>178</v>
      </c>
      <c r="C150" s="76">
        <v>6753184</v>
      </c>
      <c r="D150" s="77">
        <v>0</v>
      </c>
      <c r="E150" s="77">
        <v>476529</v>
      </c>
      <c r="F150" s="77">
        <v>0</v>
      </c>
      <c r="G150" s="77">
        <f t="shared" si="4"/>
        <v>7229713</v>
      </c>
      <c r="H150" s="19"/>
    </row>
    <row r="151" spans="1:8" x14ac:dyDescent="0.25">
      <c r="A151" s="23" t="s">
        <v>23</v>
      </c>
      <c r="B151" s="23" t="s">
        <v>179</v>
      </c>
      <c r="C151" s="76">
        <v>3358638</v>
      </c>
      <c r="D151" s="77">
        <v>0</v>
      </c>
      <c r="E151" s="77">
        <v>571737</v>
      </c>
      <c r="F151" s="77">
        <v>0</v>
      </c>
      <c r="G151" s="77">
        <f t="shared" si="4"/>
        <v>3930375</v>
      </c>
      <c r="H151" s="19"/>
    </row>
    <row r="152" spans="1:8" x14ac:dyDescent="0.25">
      <c r="A152" s="23" t="s">
        <v>54</v>
      </c>
      <c r="B152" s="23" t="s">
        <v>180</v>
      </c>
      <c r="C152" s="76">
        <v>3242628</v>
      </c>
      <c r="D152" s="77">
        <v>0</v>
      </c>
      <c r="E152" s="77">
        <v>269115</v>
      </c>
      <c r="F152" s="77">
        <v>0</v>
      </c>
      <c r="G152" s="77">
        <f t="shared" si="4"/>
        <v>3511743</v>
      </c>
      <c r="H152" s="19"/>
    </row>
    <row r="153" spans="1:8" x14ac:dyDescent="0.25">
      <c r="A153" s="23" t="s">
        <v>70</v>
      </c>
      <c r="B153" s="23" t="s">
        <v>181</v>
      </c>
      <c r="C153" s="76">
        <v>8428687</v>
      </c>
      <c r="D153" s="77">
        <v>0</v>
      </c>
      <c r="E153" s="77">
        <v>570949</v>
      </c>
      <c r="F153" s="77">
        <v>0</v>
      </c>
      <c r="G153" s="77">
        <f t="shared" si="4"/>
        <v>8999636</v>
      </c>
      <c r="H153" s="19"/>
    </row>
    <row r="154" spans="1:8" x14ac:dyDescent="0.25">
      <c r="A154" s="23" t="s">
        <v>134</v>
      </c>
      <c r="B154" s="23" t="s">
        <v>182</v>
      </c>
      <c r="C154" s="76">
        <v>22365508</v>
      </c>
      <c r="D154" s="77">
        <v>0</v>
      </c>
      <c r="E154" s="77">
        <v>1172782</v>
      </c>
      <c r="F154" s="77">
        <v>9440803</v>
      </c>
      <c r="G154" s="77">
        <f t="shared" si="4"/>
        <v>32979093</v>
      </c>
      <c r="H154" s="19"/>
    </row>
    <row r="155" spans="1:8" x14ac:dyDescent="0.25">
      <c r="A155" s="23" t="s">
        <v>22</v>
      </c>
      <c r="B155" s="23" t="s">
        <v>183</v>
      </c>
      <c r="C155" s="76">
        <v>1948722</v>
      </c>
      <c r="D155" s="77">
        <v>0</v>
      </c>
      <c r="E155" s="77">
        <v>283322</v>
      </c>
      <c r="F155" s="77">
        <v>0</v>
      </c>
      <c r="G155" s="77">
        <f t="shared" si="4"/>
        <v>2232044</v>
      </c>
      <c r="H155" s="19"/>
    </row>
    <row r="156" spans="1:8" x14ac:dyDescent="0.25">
      <c r="A156" s="23" t="s">
        <v>185</v>
      </c>
      <c r="B156" s="23" t="s">
        <v>184</v>
      </c>
      <c r="C156" s="76">
        <v>38257445</v>
      </c>
      <c r="D156" s="77">
        <v>0</v>
      </c>
      <c r="E156" s="77">
        <v>938638</v>
      </c>
      <c r="F156" s="77">
        <v>0</v>
      </c>
      <c r="G156" s="77">
        <f t="shared" si="4"/>
        <v>39196083</v>
      </c>
      <c r="H156" s="19"/>
    </row>
    <row r="157" spans="1:8" x14ac:dyDescent="0.25">
      <c r="A157" s="23" t="s">
        <v>30</v>
      </c>
      <c r="B157" s="23" t="s">
        <v>187</v>
      </c>
      <c r="C157" s="76">
        <v>804145</v>
      </c>
      <c r="D157" s="77">
        <v>0</v>
      </c>
      <c r="E157" s="77">
        <v>66425</v>
      </c>
      <c r="F157" s="77">
        <v>0</v>
      </c>
      <c r="G157" s="77">
        <f t="shared" si="4"/>
        <v>870570</v>
      </c>
      <c r="H157" s="19"/>
    </row>
    <row r="158" spans="1:8" x14ac:dyDescent="0.25">
      <c r="A158" s="23" t="s">
        <v>31</v>
      </c>
      <c r="B158" s="23" t="s">
        <v>187</v>
      </c>
      <c r="C158" s="76">
        <v>468208</v>
      </c>
      <c r="D158" s="77">
        <v>0</v>
      </c>
      <c r="E158" s="77">
        <v>37604</v>
      </c>
      <c r="F158" s="77">
        <v>0</v>
      </c>
      <c r="G158" s="77">
        <f t="shared" si="4"/>
        <v>505812</v>
      </c>
      <c r="H158" s="19"/>
    </row>
    <row r="159" spans="1:8" x14ac:dyDescent="0.25">
      <c r="A159" s="23" t="s">
        <v>188</v>
      </c>
      <c r="B159" s="23" t="s">
        <v>187</v>
      </c>
      <c r="C159" s="76">
        <v>1655969</v>
      </c>
      <c r="D159" s="77">
        <v>0</v>
      </c>
      <c r="E159" s="77">
        <v>124943</v>
      </c>
      <c r="F159" s="77">
        <v>0</v>
      </c>
      <c r="G159" s="77">
        <f t="shared" si="4"/>
        <v>1780912</v>
      </c>
      <c r="H159" s="19"/>
    </row>
    <row r="160" spans="1:8" x14ac:dyDescent="0.25">
      <c r="A160" s="23" t="s">
        <v>126</v>
      </c>
      <c r="B160" s="23" t="s">
        <v>189</v>
      </c>
      <c r="C160" s="76">
        <v>3371480</v>
      </c>
      <c r="D160" s="77">
        <v>0</v>
      </c>
      <c r="E160" s="77">
        <v>421439</v>
      </c>
      <c r="F160" s="77">
        <v>0</v>
      </c>
      <c r="G160" s="77">
        <f t="shared" si="4"/>
        <v>3792919</v>
      </c>
      <c r="H160" s="19"/>
    </row>
    <row r="161" spans="1:8" x14ac:dyDescent="0.25">
      <c r="A161" s="23" t="s">
        <v>50</v>
      </c>
      <c r="B161" s="23" t="s">
        <v>190</v>
      </c>
      <c r="C161" s="76">
        <v>7131730</v>
      </c>
      <c r="D161" s="77">
        <v>0</v>
      </c>
      <c r="E161" s="77">
        <v>395792</v>
      </c>
      <c r="F161" s="77">
        <v>0</v>
      </c>
      <c r="G161" s="77">
        <f t="shared" si="4"/>
        <v>7527522</v>
      </c>
      <c r="H161" s="19"/>
    </row>
    <row r="162" spans="1:8" x14ac:dyDescent="0.25">
      <c r="A162" s="23" t="s">
        <v>54</v>
      </c>
      <c r="B162" s="23" t="s">
        <v>191</v>
      </c>
      <c r="C162" s="76">
        <v>3172300</v>
      </c>
      <c r="D162" s="77">
        <v>0</v>
      </c>
      <c r="E162" s="77">
        <v>395903</v>
      </c>
      <c r="F162" s="77">
        <v>0</v>
      </c>
      <c r="G162" s="77">
        <f t="shared" si="4"/>
        <v>3568203</v>
      </c>
      <c r="H162" s="19"/>
    </row>
    <row r="163" spans="1:8" x14ac:dyDescent="0.25">
      <c r="A163" s="23" t="s">
        <v>38</v>
      </c>
      <c r="B163" s="23" t="s">
        <v>192</v>
      </c>
      <c r="C163" s="76">
        <v>3567722</v>
      </c>
      <c r="D163" s="77">
        <v>0</v>
      </c>
      <c r="E163" s="77">
        <v>236939</v>
      </c>
      <c r="F163" s="77">
        <v>0</v>
      </c>
      <c r="G163" s="77">
        <f t="shared" si="4"/>
        <v>3804661</v>
      </c>
      <c r="H163" s="19"/>
    </row>
    <row r="164" spans="1:8" x14ac:dyDescent="0.25">
      <c r="A164" s="23" t="s">
        <v>77</v>
      </c>
      <c r="B164" s="23" t="s">
        <v>193</v>
      </c>
      <c r="C164" s="76">
        <v>8960829</v>
      </c>
      <c r="D164" s="77">
        <v>0</v>
      </c>
      <c r="E164" s="77">
        <v>322896</v>
      </c>
      <c r="F164" s="77">
        <v>0</v>
      </c>
      <c r="G164" s="77">
        <f t="shared" si="4"/>
        <v>9283725</v>
      </c>
      <c r="H164" s="19"/>
    </row>
    <row r="165" spans="1:8" x14ac:dyDescent="0.25">
      <c r="A165" s="23" t="s">
        <v>13</v>
      </c>
      <c r="B165" s="23" t="s">
        <v>194</v>
      </c>
      <c r="C165" s="76">
        <v>2679428</v>
      </c>
      <c r="D165" s="77">
        <v>0</v>
      </c>
      <c r="E165" s="77">
        <v>374789</v>
      </c>
      <c r="F165" s="77">
        <v>0</v>
      </c>
      <c r="G165" s="77">
        <f t="shared" si="4"/>
        <v>3054217</v>
      </c>
      <c r="H165" s="19"/>
    </row>
    <row r="166" spans="1:8" x14ac:dyDescent="0.25">
      <c r="A166" s="23" t="s">
        <v>42</v>
      </c>
      <c r="B166" s="23" t="s">
        <v>195</v>
      </c>
      <c r="C166" s="76">
        <v>6971314</v>
      </c>
      <c r="D166" s="77">
        <v>0</v>
      </c>
      <c r="E166" s="77">
        <v>617577</v>
      </c>
      <c r="F166" s="77">
        <v>1132182</v>
      </c>
      <c r="G166" s="77">
        <f t="shared" si="4"/>
        <v>8721073</v>
      </c>
      <c r="H166" s="19"/>
    </row>
    <row r="167" spans="1:8" x14ac:dyDescent="0.25">
      <c r="A167" s="23" t="s">
        <v>55</v>
      </c>
      <c r="B167" s="23" t="s">
        <v>196</v>
      </c>
      <c r="C167" s="76">
        <v>7915423</v>
      </c>
      <c r="D167" s="77">
        <v>0</v>
      </c>
      <c r="E167" s="77">
        <v>815955</v>
      </c>
      <c r="F167" s="77">
        <v>0</v>
      </c>
      <c r="G167" s="77">
        <f t="shared" si="4"/>
        <v>8731378</v>
      </c>
      <c r="H167" s="19"/>
    </row>
    <row r="168" spans="1:8" x14ac:dyDescent="0.25">
      <c r="A168" s="23" t="s">
        <v>123</v>
      </c>
      <c r="B168" s="23" t="s">
        <v>197</v>
      </c>
      <c r="C168" s="76">
        <v>2895606</v>
      </c>
      <c r="D168" s="77">
        <v>0</v>
      </c>
      <c r="E168" s="77">
        <v>244407</v>
      </c>
      <c r="F168" s="77">
        <v>0</v>
      </c>
      <c r="G168" s="77">
        <f t="shared" si="4"/>
        <v>3140013</v>
      </c>
      <c r="H168" s="19"/>
    </row>
    <row r="169" spans="1:8" x14ac:dyDescent="0.25">
      <c r="A169" s="23" t="s">
        <v>50</v>
      </c>
      <c r="B169" s="23" t="s">
        <v>199</v>
      </c>
      <c r="C169" s="76">
        <v>2523951</v>
      </c>
      <c r="D169" s="77">
        <v>0</v>
      </c>
      <c r="E169" s="77">
        <v>158942</v>
      </c>
      <c r="F169" s="77">
        <v>0</v>
      </c>
      <c r="G169" s="77">
        <f t="shared" si="4"/>
        <v>2682893</v>
      </c>
      <c r="H169" s="19"/>
    </row>
    <row r="170" spans="1:8" x14ac:dyDescent="0.25">
      <c r="A170" s="23" t="s">
        <v>48</v>
      </c>
      <c r="B170" s="23" t="s">
        <v>199</v>
      </c>
      <c r="C170" s="76">
        <v>1131426</v>
      </c>
      <c r="D170" s="77">
        <v>0</v>
      </c>
      <c r="E170" s="77">
        <v>87895</v>
      </c>
      <c r="F170" s="77">
        <v>0</v>
      </c>
      <c r="G170" s="77">
        <f t="shared" si="4"/>
        <v>1219321</v>
      </c>
      <c r="H170" s="19"/>
    </row>
    <row r="171" spans="1:8" x14ac:dyDescent="0.25">
      <c r="A171" s="23" t="s">
        <v>42</v>
      </c>
      <c r="B171" s="23" t="s">
        <v>200</v>
      </c>
      <c r="C171" s="76">
        <v>2986052</v>
      </c>
      <c r="D171" s="77">
        <v>0</v>
      </c>
      <c r="E171" s="77">
        <v>410211</v>
      </c>
      <c r="F171" s="77">
        <v>752025</v>
      </c>
      <c r="G171" s="77">
        <f t="shared" si="4"/>
        <v>4148288</v>
      </c>
      <c r="H171" s="19"/>
    </row>
    <row r="172" spans="1:8" x14ac:dyDescent="0.25">
      <c r="A172" s="23" t="s">
        <v>70</v>
      </c>
      <c r="B172" s="23" t="s">
        <v>201</v>
      </c>
      <c r="C172" s="76">
        <v>11018191</v>
      </c>
      <c r="D172" s="77">
        <v>0</v>
      </c>
      <c r="E172" s="77">
        <v>458903</v>
      </c>
      <c r="F172" s="77">
        <v>0</v>
      </c>
      <c r="G172" s="77">
        <f t="shared" si="4"/>
        <v>11477094</v>
      </c>
      <c r="H172" s="19"/>
    </row>
    <row r="173" spans="1:8" x14ac:dyDescent="0.25">
      <c r="A173" s="23" t="s">
        <v>38</v>
      </c>
      <c r="B173" s="23" t="s">
        <v>202</v>
      </c>
      <c r="C173" s="76">
        <v>7846352</v>
      </c>
      <c r="D173" s="77">
        <v>0</v>
      </c>
      <c r="E173" s="77">
        <v>368678</v>
      </c>
      <c r="F173" s="77">
        <v>0</v>
      </c>
      <c r="G173" s="77">
        <f t="shared" si="4"/>
        <v>8215030</v>
      </c>
      <c r="H173" s="19"/>
    </row>
    <row r="174" spans="1:8" x14ac:dyDescent="0.25">
      <c r="A174" s="23" t="s">
        <v>13</v>
      </c>
      <c r="B174" s="23" t="s">
        <v>203</v>
      </c>
      <c r="C174" s="76">
        <v>4422998</v>
      </c>
      <c r="D174" s="77">
        <v>0</v>
      </c>
      <c r="E174" s="77">
        <v>366397</v>
      </c>
      <c r="F174" s="77">
        <v>0</v>
      </c>
      <c r="G174" s="77">
        <f t="shared" si="4"/>
        <v>4789395</v>
      </c>
      <c r="H174" s="19"/>
    </row>
    <row r="175" spans="1:8" x14ac:dyDescent="0.25">
      <c r="A175" s="23" t="s">
        <v>30</v>
      </c>
      <c r="B175" s="23" t="s">
        <v>204</v>
      </c>
      <c r="C175" s="76">
        <v>6422132</v>
      </c>
      <c r="D175" s="77">
        <v>0</v>
      </c>
      <c r="E175" s="77">
        <v>381441</v>
      </c>
      <c r="F175" s="77">
        <v>0</v>
      </c>
      <c r="G175" s="77">
        <f t="shared" si="4"/>
        <v>6803573</v>
      </c>
      <c r="H175" s="19"/>
    </row>
    <row r="176" spans="1:8" x14ac:dyDescent="0.25">
      <c r="A176" s="23" t="s">
        <v>206</v>
      </c>
      <c r="B176" s="23" t="s">
        <v>205</v>
      </c>
      <c r="C176" s="76">
        <v>4775894</v>
      </c>
      <c r="D176" s="77">
        <v>0</v>
      </c>
      <c r="E176" s="77">
        <v>358956</v>
      </c>
      <c r="F176" s="77">
        <v>0</v>
      </c>
      <c r="G176" s="77">
        <f t="shared" si="4"/>
        <v>5134850</v>
      </c>
      <c r="H176" s="19"/>
    </row>
    <row r="177" spans="1:8" x14ac:dyDescent="0.25">
      <c r="A177" s="23" t="s">
        <v>53</v>
      </c>
      <c r="B177" s="23" t="s">
        <v>207</v>
      </c>
      <c r="C177" s="76">
        <v>6773700</v>
      </c>
      <c r="D177" s="77">
        <v>0</v>
      </c>
      <c r="E177" s="77">
        <v>596787</v>
      </c>
      <c r="F177" s="77">
        <v>0</v>
      </c>
      <c r="G177" s="77">
        <f t="shared" si="4"/>
        <v>7370487</v>
      </c>
      <c r="H177" s="19"/>
    </row>
    <row r="178" spans="1:8" x14ac:dyDescent="0.25">
      <c r="A178" s="23" t="s">
        <v>50</v>
      </c>
      <c r="B178" s="23" t="s">
        <v>208</v>
      </c>
      <c r="C178" s="76">
        <v>7653628</v>
      </c>
      <c r="D178" s="77">
        <v>0</v>
      </c>
      <c r="E178" s="77">
        <v>263493</v>
      </c>
      <c r="F178" s="77">
        <v>0</v>
      </c>
      <c r="G178" s="77">
        <f t="shared" si="4"/>
        <v>7917121</v>
      </c>
      <c r="H178" s="19"/>
    </row>
    <row r="179" spans="1:8" x14ac:dyDescent="0.25">
      <c r="A179" s="23" t="s">
        <v>27</v>
      </c>
      <c r="B179" s="23" t="s">
        <v>210</v>
      </c>
      <c r="C179" s="76">
        <v>2491304</v>
      </c>
      <c r="D179" s="77">
        <v>0</v>
      </c>
      <c r="E179" s="77">
        <v>176855</v>
      </c>
      <c r="F179" s="77">
        <v>0</v>
      </c>
      <c r="G179" s="77">
        <f t="shared" si="4"/>
        <v>2668159</v>
      </c>
      <c r="H179" s="19"/>
    </row>
    <row r="180" spans="1:8" x14ac:dyDescent="0.25">
      <c r="A180" s="23" t="s">
        <v>30</v>
      </c>
      <c r="B180" s="23" t="s">
        <v>210</v>
      </c>
      <c r="C180" s="76">
        <v>14646744</v>
      </c>
      <c r="D180" s="77">
        <v>0</v>
      </c>
      <c r="E180" s="77">
        <v>1006382</v>
      </c>
      <c r="F180" s="77">
        <v>0</v>
      </c>
      <c r="G180" s="77">
        <f t="shared" si="4"/>
        <v>15653126</v>
      </c>
      <c r="H180" s="19"/>
    </row>
    <row r="181" spans="1:8" x14ac:dyDescent="0.25">
      <c r="A181" s="23" t="s">
        <v>13</v>
      </c>
      <c r="B181" s="23" t="s">
        <v>211</v>
      </c>
      <c r="C181" s="76">
        <v>4349280</v>
      </c>
      <c r="D181" s="77">
        <v>0</v>
      </c>
      <c r="E181" s="77">
        <v>396730</v>
      </c>
      <c r="F181" s="77">
        <v>0</v>
      </c>
      <c r="G181" s="77">
        <f t="shared" si="4"/>
        <v>4746010</v>
      </c>
      <c r="H181" s="19"/>
    </row>
    <row r="182" spans="1:8" x14ac:dyDescent="0.25">
      <c r="A182" s="23" t="s">
        <v>58</v>
      </c>
      <c r="B182" s="23" t="s">
        <v>212</v>
      </c>
      <c r="C182" s="76">
        <v>9916495</v>
      </c>
      <c r="D182" s="77">
        <v>0</v>
      </c>
      <c r="E182" s="77">
        <v>539933</v>
      </c>
      <c r="F182" s="77">
        <v>0</v>
      </c>
      <c r="G182" s="77">
        <f t="shared" si="4"/>
        <v>10456428</v>
      </c>
      <c r="H182" s="19"/>
    </row>
    <row r="183" spans="1:8" x14ac:dyDescent="0.25">
      <c r="A183" s="23" t="s">
        <v>13</v>
      </c>
      <c r="B183" s="23" t="s">
        <v>213</v>
      </c>
      <c r="C183" s="76">
        <v>8803304</v>
      </c>
      <c r="D183" s="77">
        <v>0</v>
      </c>
      <c r="E183" s="77">
        <v>1135859</v>
      </c>
      <c r="F183" s="77">
        <v>0</v>
      </c>
      <c r="G183" s="77">
        <f t="shared" si="4"/>
        <v>9939163</v>
      </c>
      <c r="H183" s="19"/>
    </row>
    <row r="184" spans="1:8" x14ac:dyDescent="0.25">
      <c r="A184" s="23" t="s">
        <v>13</v>
      </c>
      <c r="B184" s="23" t="s">
        <v>214</v>
      </c>
      <c r="C184" s="76">
        <v>4894957</v>
      </c>
      <c r="D184" s="77">
        <v>0</v>
      </c>
      <c r="E184" s="77">
        <v>735531</v>
      </c>
      <c r="F184" s="77">
        <v>0</v>
      </c>
      <c r="G184" s="77">
        <f t="shared" si="4"/>
        <v>5630488</v>
      </c>
      <c r="H184" s="19"/>
    </row>
    <row r="185" spans="1:8" x14ac:dyDescent="0.25">
      <c r="A185" s="23" t="s">
        <v>50</v>
      </c>
      <c r="B185" s="23" t="s">
        <v>215</v>
      </c>
      <c r="C185" s="76">
        <v>12730675</v>
      </c>
      <c r="D185" s="77">
        <v>0</v>
      </c>
      <c r="E185" s="77">
        <v>709036</v>
      </c>
      <c r="F185" s="77">
        <v>0</v>
      </c>
      <c r="G185" s="77">
        <f t="shared" si="4"/>
        <v>13439711</v>
      </c>
      <c r="H185" s="19"/>
    </row>
    <row r="186" spans="1:8" x14ac:dyDescent="0.25">
      <c r="A186" s="23" t="s">
        <v>126</v>
      </c>
      <c r="B186" s="23" t="s">
        <v>216</v>
      </c>
      <c r="C186" s="76">
        <v>3685233</v>
      </c>
      <c r="D186" s="77">
        <v>0</v>
      </c>
      <c r="E186" s="77">
        <v>412271</v>
      </c>
      <c r="F186" s="77">
        <v>0</v>
      </c>
      <c r="G186" s="77">
        <f t="shared" si="4"/>
        <v>4097504</v>
      </c>
      <c r="H186" s="19"/>
    </row>
    <row r="187" spans="1:8" x14ac:dyDescent="0.25">
      <c r="A187" s="23" t="s">
        <v>50</v>
      </c>
      <c r="B187" s="23" t="s">
        <v>217</v>
      </c>
      <c r="C187" s="76">
        <v>6898653</v>
      </c>
      <c r="D187" s="77">
        <v>0</v>
      </c>
      <c r="E187" s="77">
        <v>391655</v>
      </c>
      <c r="F187" s="77">
        <v>0</v>
      </c>
      <c r="G187" s="77">
        <f t="shared" si="4"/>
        <v>7290308</v>
      </c>
      <c r="H187" s="19"/>
    </row>
    <row r="188" spans="1:8" x14ac:dyDescent="0.25">
      <c r="A188" s="23" t="s">
        <v>126</v>
      </c>
      <c r="B188" s="23" t="s">
        <v>218</v>
      </c>
      <c r="C188" s="76">
        <v>3140932</v>
      </c>
      <c r="D188" s="77">
        <v>0</v>
      </c>
      <c r="E188" s="77">
        <v>325747</v>
      </c>
      <c r="F188" s="77">
        <v>0</v>
      </c>
      <c r="G188" s="77">
        <f t="shared" si="4"/>
        <v>3466679</v>
      </c>
      <c r="H188" s="19"/>
    </row>
    <row r="189" spans="1:8" x14ac:dyDescent="0.25">
      <c r="A189" s="23" t="s">
        <v>22</v>
      </c>
      <c r="B189" s="23" t="s">
        <v>220</v>
      </c>
      <c r="C189" s="76">
        <v>224412</v>
      </c>
      <c r="D189" s="77">
        <v>0</v>
      </c>
      <c r="E189" s="77">
        <v>33172</v>
      </c>
      <c r="F189" s="77">
        <v>0</v>
      </c>
      <c r="G189" s="77">
        <f t="shared" si="4"/>
        <v>257584</v>
      </c>
      <c r="H189" s="19"/>
    </row>
    <row r="190" spans="1:8" x14ac:dyDescent="0.25">
      <c r="A190" s="23" t="s">
        <v>23</v>
      </c>
      <c r="B190" s="23" t="s">
        <v>220</v>
      </c>
      <c r="C190" s="76">
        <v>2619179</v>
      </c>
      <c r="D190" s="77">
        <v>0</v>
      </c>
      <c r="E190" s="77">
        <v>406522</v>
      </c>
      <c r="F190" s="77">
        <v>0</v>
      </c>
      <c r="G190" s="77">
        <f t="shared" si="4"/>
        <v>3025701</v>
      </c>
      <c r="H190" s="19"/>
    </row>
    <row r="191" spans="1:8" x14ac:dyDescent="0.25">
      <c r="A191" s="23" t="s">
        <v>18</v>
      </c>
      <c r="B191" s="23" t="s">
        <v>222</v>
      </c>
      <c r="C191" s="76">
        <v>3546</v>
      </c>
      <c r="D191" s="77">
        <v>0</v>
      </c>
      <c r="E191" s="77">
        <v>492</v>
      </c>
      <c r="F191" s="77">
        <v>4000</v>
      </c>
      <c r="G191" s="77">
        <f t="shared" si="4"/>
        <v>8038</v>
      </c>
      <c r="H191" s="19"/>
    </row>
    <row r="192" spans="1:8" x14ac:dyDescent="0.25">
      <c r="A192" s="23" t="s">
        <v>19</v>
      </c>
      <c r="B192" s="23" t="s">
        <v>222</v>
      </c>
      <c r="C192" s="76">
        <v>2023737</v>
      </c>
      <c r="D192" s="77">
        <v>0</v>
      </c>
      <c r="E192" s="77">
        <v>312237</v>
      </c>
      <c r="F192" s="77">
        <v>0</v>
      </c>
      <c r="G192" s="77">
        <f t="shared" si="4"/>
        <v>2335974</v>
      </c>
      <c r="H192" s="19"/>
    </row>
    <row r="193" spans="1:8" x14ac:dyDescent="0.25">
      <c r="A193" s="23" t="s">
        <v>42</v>
      </c>
      <c r="B193" s="23" t="s">
        <v>223</v>
      </c>
      <c r="C193" s="76">
        <v>2188766</v>
      </c>
      <c r="D193" s="77">
        <v>0</v>
      </c>
      <c r="E193" s="77">
        <v>333897</v>
      </c>
      <c r="F193" s="77">
        <v>612122</v>
      </c>
      <c r="G193" s="77">
        <f t="shared" si="4"/>
        <v>3134785</v>
      </c>
      <c r="H193" s="19"/>
    </row>
    <row r="194" spans="1:8" x14ac:dyDescent="0.25">
      <c r="A194" s="23" t="s">
        <v>134</v>
      </c>
      <c r="B194" s="23" t="s">
        <v>224</v>
      </c>
      <c r="C194" s="76">
        <v>23616835</v>
      </c>
      <c r="D194" s="77">
        <v>0</v>
      </c>
      <c r="E194" s="77">
        <v>673858</v>
      </c>
      <c r="F194" s="77">
        <v>5424502</v>
      </c>
      <c r="G194" s="77">
        <f t="shared" si="4"/>
        <v>29715195</v>
      </c>
      <c r="H194" s="19"/>
    </row>
    <row r="195" spans="1:8" x14ac:dyDescent="0.25">
      <c r="A195" s="23" t="s">
        <v>123</v>
      </c>
      <c r="B195" s="23" t="s">
        <v>225</v>
      </c>
      <c r="C195" s="76">
        <v>20566767</v>
      </c>
      <c r="D195" s="77">
        <v>0</v>
      </c>
      <c r="E195" s="77">
        <v>1035632</v>
      </c>
      <c r="F195" s="77">
        <v>0</v>
      </c>
      <c r="G195" s="77">
        <f t="shared" si="4"/>
        <v>21602399</v>
      </c>
      <c r="H195" s="19"/>
    </row>
    <row r="196" spans="1:8" x14ac:dyDescent="0.25">
      <c r="A196" s="23" t="s">
        <v>87</v>
      </c>
      <c r="B196" s="23" t="s">
        <v>226</v>
      </c>
      <c r="C196" s="76">
        <v>17411933</v>
      </c>
      <c r="D196" s="77">
        <v>0</v>
      </c>
      <c r="E196" s="77">
        <v>880176</v>
      </c>
      <c r="F196" s="77">
        <v>0</v>
      </c>
      <c r="G196" s="77">
        <f t="shared" si="4"/>
        <v>18292109</v>
      </c>
      <c r="H196" s="19"/>
    </row>
    <row r="197" spans="1:8" x14ac:dyDescent="0.25">
      <c r="A197" s="23" t="s">
        <v>228</v>
      </c>
      <c r="B197" s="23" t="s">
        <v>227</v>
      </c>
      <c r="C197" s="76">
        <v>12635358</v>
      </c>
      <c r="D197" s="77">
        <v>0</v>
      </c>
      <c r="E197" s="77">
        <v>1299364</v>
      </c>
      <c r="F197" s="77">
        <v>0</v>
      </c>
      <c r="G197" s="77">
        <f t="shared" si="4"/>
        <v>13934722</v>
      </c>
      <c r="H197" s="19"/>
    </row>
    <row r="198" spans="1:8" x14ac:dyDescent="0.25">
      <c r="A198" s="23" t="s">
        <v>77</v>
      </c>
      <c r="B198" s="23" t="s">
        <v>229</v>
      </c>
      <c r="C198" s="76">
        <v>5600432</v>
      </c>
      <c r="D198" s="77">
        <v>0</v>
      </c>
      <c r="E198" s="77">
        <v>263167</v>
      </c>
      <c r="F198" s="77">
        <v>0</v>
      </c>
      <c r="G198" s="77">
        <f t="shared" si="4"/>
        <v>5863599</v>
      </c>
      <c r="H198" s="19"/>
    </row>
    <row r="199" spans="1:8" x14ac:dyDescent="0.25">
      <c r="A199" s="23" t="s">
        <v>154</v>
      </c>
      <c r="B199" s="23" t="s">
        <v>231</v>
      </c>
      <c r="C199" s="76">
        <v>970464</v>
      </c>
      <c r="D199" s="77">
        <v>0</v>
      </c>
      <c r="E199" s="77">
        <v>83004</v>
      </c>
      <c r="F199" s="77">
        <v>0</v>
      </c>
      <c r="G199" s="77">
        <f t="shared" si="4"/>
        <v>1053468</v>
      </c>
      <c r="H199" s="19"/>
    </row>
    <row r="200" spans="1:8" x14ac:dyDescent="0.25">
      <c r="A200" s="23" t="s">
        <v>206</v>
      </c>
      <c r="B200" s="23" t="s">
        <v>231</v>
      </c>
      <c r="C200" s="76">
        <v>10648788</v>
      </c>
      <c r="D200" s="77">
        <v>0</v>
      </c>
      <c r="E200" s="77">
        <v>925763</v>
      </c>
      <c r="F200" s="77">
        <v>0</v>
      </c>
      <c r="G200" s="77">
        <f t="shared" si="4"/>
        <v>11574551</v>
      </c>
      <c r="H200" s="19"/>
    </row>
    <row r="201" spans="1:8" x14ac:dyDescent="0.25">
      <c r="A201" s="23" t="s">
        <v>50</v>
      </c>
      <c r="B201" s="23" t="s">
        <v>232</v>
      </c>
      <c r="C201" s="76">
        <v>11984360</v>
      </c>
      <c r="D201" s="77">
        <v>0</v>
      </c>
      <c r="E201" s="77">
        <v>412280</v>
      </c>
      <c r="F201" s="77">
        <v>0</v>
      </c>
      <c r="G201" s="77">
        <f t="shared" si="4"/>
        <v>12396640</v>
      </c>
      <c r="H201" s="19"/>
    </row>
    <row r="202" spans="1:8" x14ac:dyDescent="0.25">
      <c r="A202" s="23" t="s">
        <v>42</v>
      </c>
      <c r="B202" s="23" t="s">
        <v>233</v>
      </c>
      <c r="C202" s="76">
        <v>6689527</v>
      </c>
      <c r="D202" s="77">
        <v>0</v>
      </c>
      <c r="E202" s="77">
        <v>753772</v>
      </c>
      <c r="F202" s="77">
        <v>1381863</v>
      </c>
      <c r="G202" s="77">
        <f t="shared" si="4"/>
        <v>8825162</v>
      </c>
      <c r="H202" s="19"/>
    </row>
    <row r="203" spans="1:8" x14ac:dyDescent="0.25">
      <c r="A203" s="23" t="s">
        <v>50</v>
      </c>
      <c r="B203" s="23" t="s">
        <v>234</v>
      </c>
      <c r="C203" s="76">
        <v>12494046</v>
      </c>
      <c r="D203" s="77">
        <v>0</v>
      </c>
      <c r="E203" s="77">
        <v>394130</v>
      </c>
      <c r="F203" s="77">
        <v>0</v>
      </c>
      <c r="G203" s="77">
        <f t="shared" si="4"/>
        <v>12888176</v>
      </c>
      <c r="H203" s="19"/>
    </row>
    <row r="204" spans="1:8" x14ac:dyDescent="0.25">
      <c r="A204" s="23" t="s">
        <v>126</v>
      </c>
      <c r="B204" s="23" t="s">
        <v>236</v>
      </c>
      <c r="C204" s="76">
        <v>137848</v>
      </c>
      <c r="D204" s="77">
        <v>0</v>
      </c>
      <c r="E204" s="77">
        <v>15129</v>
      </c>
      <c r="F204" s="77">
        <v>0</v>
      </c>
      <c r="G204" s="77">
        <f t="shared" si="4"/>
        <v>152977</v>
      </c>
      <c r="H204" s="19"/>
    </row>
    <row r="205" spans="1:8" x14ac:dyDescent="0.25">
      <c r="A205" s="23" t="s">
        <v>42</v>
      </c>
      <c r="B205" s="23" t="s">
        <v>236</v>
      </c>
      <c r="C205" s="76">
        <v>4415145</v>
      </c>
      <c r="D205" s="77">
        <v>0</v>
      </c>
      <c r="E205" s="77">
        <v>558469</v>
      </c>
      <c r="F205" s="77">
        <v>1023822</v>
      </c>
      <c r="G205" s="77">
        <f t="shared" si="4"/>
        <v>5997436</v>
      </c>
      <c r="H205" s="19"/>
    </row>
    <row r="206" spans="1:8" x14ac:dyDescent="0.25">
      <c r="A206" s="23" t="s">
        <v>26</v>
      </c>
      <c r="B206" s="23" t="s">
        <v>237</v>
      </c>
      <c r="C206" s="76">
        <v>4415158</v>
      </c>
      <c r="D206" s="77">
        <v>0</v>
      </c>
      <c r="E206" s="77">
        <v>275514</v>
      </c>
      <c r="F206" s="77">
        <v>0</v>
      </c>
      <c r="G206" s="77">
        <f t="shared" si="4"/>
        <v>4690672</v>
      </c>
      <c r="H206" s="19"/>
    </row>
    <row r="207" spans="1:8" x14ac:dyDescent="0.25">
      <c r="A207" s="23" t="s">
        <v>72</v>
      </c>
      <c r="B207" s="23" t="s">
        <v>238</v>
      </c>
      <c r="C207" s="76">
        <v>6605404</v>
      </c>
      <c r="D207" s="77">
        <v>0</v>
      </c>
      <c r="E207" s="77">
        <v>593380</v>
      </c>
      <c r="F207" s="77">
        <v>0</v>
      </c>
      <c r="G207" s="77">
        <f t="shared" si="4"/>
        <v>7198784</v>
      </c>
      <c r="H207" s="19"/>
    </row>
    <row r="208" spans="1:8" x14ac:dyDescent="0.25">
      <c r="A208" s="23" t="s">
        <v>42</v>
      </c>
      <c r="B208" s="23" t="s">
        <v>239</v>
      </c>
      <c r="C208" s="76">
        <v>4962984</v>
      </c>
      <c r="D208" s="77">
        <v>0</v>
      </c>
      <c r="E208" s="77">
        <v>646125</v>
      </c>
      <c r="F208" s="77">
        <v>1184517</v>
      </c>
      <c r="G208" s="77">
        <f t="shared" si="4"/>
        <v>6793626</v>
      </c>
      <c r="H208" s="19"/>
    </row>
    <row r="209" spans="1:8" x14ac:dyDescent="0.25">
      <c r="A209" s="23" t="s">
        <v>241</v>
      </c>
      <c r="B209" s="23" t="s">
        <v>240</v>
      </c>
      <c r="C209" s="76">
        <v>14534684</v>
      </c>
      <c r="D209" s="77">
        <v>0</v>
      </c>
      <c r="E209" s="77">
        <v>272480</v>
      </c>
      <c r="F209" s="77">
        <v>0</v>
      </c>
      <c r="G209" s="77">
        <f t="shared" si="4"/>
        <v>14807164</v>
      </c>
      <c r="H209" s="19"/>
    </row>
    <row r="210" spans="1:8" x14ac:dyDescent="0.25">
      <c r="A210" s="23" t="s">
        <v>65</v>
      </c>
      <c r="B210" s="23" t="s">
        <v>242</v>
      </c>
      <c r="C210" s="76">
        <v>22632625</v>
      </c>
      <c r="D210" s="77">
        <v>0</v>
      </c>
      <c r="E210" s="77">
        <v>313978</v>
      </c>
      <c r="F210" s="77">
        <v>1416743</v>
      </c>
      <c r="G210" s="77">
        <f t="shared" si="4"/>
        <v>24363346</v>
      </c>
      <c r="H210" s="19"/>
    </row>
    <row r="211" spans="1:8" x14ac:dyDescent="0.25">
      <c r="A211" s="23" t="s">
        <v>87</v>
      </c>
      <c r="B211" s="23" t="s">
        <v>243</v>
      </c>
      <c r="C211" s="76">
        <v>13122270</v>
      </c>
      <c r="D211" s="77">
        <v>0</v>
      </c>
      <c r="E211" s="77">
        <v>850905</v>
      </c>
      <c r="F211" s="77">
        <v>0</v>
      </c>
      <c r="G211" s="77">
        <f t="shared" si="4"/>
        <v>13973175</v>
      </c>
      <c r="H211" s="19"/>
    </row>
    <row r="212" spans="1:8" x14ac:dyDescent="0.25">
      <c r="A212" s="23" t="s">
        <v>70</v>
      </c>
      <c r="B212" s="23" t="s">
        <v>244</v>
      </c>
      <c r="C212" s="76">
        <v>4812398</v>
      </c>
      <c r="D212" s="77">
        <v>0</v>
      </c>
      <c r="E212" s="77">
        <v>321356</v>
      </c>
      <c r="F212" s="77">
        <v>0</v>
      </c>
      <c r="G212" s="77">
        <f t="shared" ref="G212:G253" si="5">SUM(C212:F212)</f>
        <v>5133754</v>
      </c>
      <c r="H212" s="19"/>
    </row>
    <row r="213" spans="1:8" x14ac:dyDescent="0.25">
      <c r="A213" s="23" t="s">
        <v>50</v>
      </c>
      <c r="B213" s="23" t="s">
        <v>246</v>
      </c>
      <c r="C213" s="76">
        <v>1145</v>
      </c>
      <c r="D213" s="77">
        <v>0</v>
      </c>
      <c r="E213" s="77">
        <v>44</v>
      </c>
      <c r="F213" s="77">
        <v>0</v>
      </c>
      <c r="G213" s="77">
        <f t="shared" si="5"/>
        <v>1189</v>
      </c>
      <c r="H213" s="19"/>
    </row>
    <row r="214" spans="1:8" x14ac:dyDescent="0.25">
      <c r="A214" s="23" t="s">
        <v>48</v>
      </c>
      <c r="B214" s="23" t="s">
        <v>246</v>
      </c>
      <c r="C214" s="76">
        <v>12781804</v>
      </c>
      <c r="D214" s="77">
        <v>0</v>
      </c>
      <c r="E214" s="77">
        <v>603757</v>
      </c>
      <c r="F214" s="77">
        <v>0</v>
      </c>
      <c r="G214" s="77">
        <f t="shared" si="5"/>
        <v>13385561</v>
      </c>
      <c r="H214" s="19"/>
    </row>
    <row r="215" spans="1:8" x14ac:dyDescent="0.25">
      <c r="A215" s="23" t="s">
        <v>83</v>
      </c>
      <c r="B215" s="23" t="s">
        <v>247</v>
      </c>
      <c r="C215" s="76">
        <v>3249275</v>
      </c>
      <c r="D215" s="77">
        <v>0</v>
      </c>
      <c r="E215" s="77">
        <v>269360</v>
      </c>
      <c r="F215" s="77">
        <v>0</v>
      </c>
      <c r="G215" s="77">
        <f t="shared" si="5"/>
        <v>3518635</v>
      </c>
      <c r="H215" s="19"/>
    </row>
    <row r="216" spans="1:8" x14ac:dyDescent="0.25">
      <c r="A216" s="23" t="s">
        <v>65</v>
      </c>
      <c r="B216" s="23" t="s">
        <v>248</v>
      </c>
      <c r="C216" s="76">
        <v>11907214</v>
      </c>
      <c r="D216" s="77">
        <v>0</v>
      </c>
      <c r="E216" s="77">
        <v>702564</v>
      </c>
      <c r="F216" s="77">
        <v>3170134</v>
      </c>
      <c r="G216" s="77">
        <f t="shared" si="5"/>
        <v>15779912</v>
      </c>
      <c r="H216" s="19"/>
    </row>
    <row r="217" spans="1:8" x14ac:dyDescent="0.25">
      <c r="A217" s="23" t="s">
        <v>23</v>
      </c>
      <c r="B217" s="23" t="s">
        <v>249</v>
      </c>
      <c r="C217" s="76">
        <v>1663035</v>
      </c>
      <c r="D217" s="77">
        <v>0</v>
      </c>
      <c r="E217" s="77">
        <v>322492</v>
      </c>
      <c r="F217" s="77">
        <v>0</v>
      </c>
      <c r="G217" s="77">
        <f t="shared" si="5"/>
        <v>1985527</v>
      </c>
      <c r="H217" s="19"/>
    </row>
    <row r="218" spans="1:8" x14ac:dyDescent="0.25">
      <c r="A218" s="23" t="s">
        <v>26</v>
      </c>
      <c r="B218" s="23" t="s">
        <v>250</v>
      </c>
      <c r="C218" s="76">
        <v>4008100</v>
      </c>
      <c r="D218" s="77">
        <v>0</v>
      </c>
      <c r="E218" s="77">
        <v>293185</v>
      </c>
      <c r="F218" s="77">
        <v>0</v>
      </c>
      <c r="G218" s="77">
        <f t="shared" si="5"/>
        <v>4301285</v>
      </c>
      <c r="H218" s="19"/>
    </row>
    <row r="219" spans="1:8" x14ac:dyDescent="0.25">
      <c r="A219" s="23" t="s">
        <v>26</v>
      </c>
      <c r="B219" s="23" t="s">
        <v>252</v>
      </c>
      <c r="C219" s="76">
        <v>6053254</v>
      </c>
      <c r="D219" s="77">
        <v>0</v>
      </c>
      <c r="E219" s="77">
        <v>263509</v>
      </c>
      <c r="F219" s="77">
        <v>0</v>
      </c>
      <c r="G219" s="77">
        <f t="shared" si="5"/>
        <v>6316763</v>
      </c>
      <c r="H219" s="19"/>
    </row>
    <row r="220" spans="1:8" x14ac:dyDescent="0.25">
      <c r="A220" s="23" t="s">
        <v>58</v>
      </c>
      <c r="B220" s="23" t="s">
        <v>252</v>
      </c>
      <c r="C220" s="76">
        <v>325831</v>
      </c>
      <c r="D220" s="77">
        <v>0</v>
      </c>
      <c r="E220" s="77">
        <v>16036</v>
      </c>
      <c r="F220" s="77">
        <v>0</v>
      </c>
      <c r="G220" s="77">
        <f t="shared" si="5"/>
        <v>341867</v>
      </c>
      <c r="H220" s="19"/>
    </row>
    <row r="221" spans="1:8" x14ac:dyDescent="0.25">
      <c r="A221" s="23" t="s">
        <v>76</v>
      </c>
      <c r="B221" s="23" t="s">
        <v>253</v>
      </c>
      <c r="C221" s="76">
        <v>5521065</v>
      </c>
      <c r="D221" s="77">
        <v>0</v>
      </c>
      <c r="E221" s="77">
        <v>315671</v>
      </c>
      <c r="F221" s="77">
        <v>0</v>
      </c>
      <c r="G221" s="77">
        <f t="shared" si="5"/>
        <v>5836736</v>
      </c>
      <c r="H221" s="19"/>
    </row>
    <row r="222" spans="1:8" x14ac:dyDescent="0.25">
      <c r="A222" s="23" t="s">
        <v>50</v>
      </c>
      <c r="B222" s="23" t="s">
        <v>254</v>
      </c>
      <c r="C222" s="76">
        <v>5677025</v>
      </c>
      <c r="D222" s="77">
        <v>0</v>
      </c>
      <c r="E222" s="77">
        <v>221638</v>
      </c>
      <c r="F222" s="77">
        <v>0</v>
      </c>
      <c r="G222" s="77">
        <f t="shared" si="5"/>
        <v>5898663</v>
      </c>
      <c r="H222" s="19"/>
    </row>
    <row r="223" spans="1:8" x14ac:dyDescent="0.25">
      <c r="A223" s="23" t="s">
        <v>50</v>
      </c>
      <c r="B223" s="23" t="s">
        <v>255</v>
      </c>
      <c r="C223" s="76">
        <v>7056267</v>
      </c>
      <c r="D223" s="77">
        <v>0</v>
      </c>
      <c r="E223" s="77">
        <v>304763</v>
      </c>
      <c r="F223" s="77">
        <v>0</v>
      </c>
      <c r="G223" s="77">
        <f t="shared" si="5"/>
        <v>7361030</v>
      </c>
      <c r="H223" s="19"/>
    </row>
    <row r="224" spans="1:8" x14ac:dyDescent="0.25">
      <c r="A224" s="23" t="s">
        <v>50</v>
      </c>
      <c r="B224" s="23" t="s">
        <v>256</v>
      </c>
      <c r="C224" s="76">
        <v>8681700</v>
      </c>
      <c r="D224" s="77">
        <v>0</v>
      </c>
      <c r="E224" s="77">
        <v>325917</v>
      </c>
      <c r="F224" s="77">
        <v>0</v>
      </c>
      <c r="G224" s="77">
        <f t="shared" si="5"/>
        <v>9007617</v>
      </c>
      <c r="H224" s="19"/>
    </row>
    <row r="225" spans="1:8" x14ac:dyDescent="0.25">
      <c r="A225" s="23" t="s">
        <v>11</v>
      </c>
      <c r="B225" s="23" t="s">
        <v>257</v>
      </c>
      <c r="C225" s="76">
        <v>4499053</v>
      </c>
      <c r="D225" s="77">
        <v>0</v>
      </c>
      <c r="E225" s="77">
        <v>419883</v>
      </c>
      <c r="F225" s="77">
        <v>0</v>
      </c>
      <c r="G225" s="77">
        <f t="shared" si="5"/>
        <v>4918936</v>
      </c>
      <c r="H225" s="19"/>
    </row>
    <row r="226" spans="1:8" x14ac:dyDescent="0.25">
      <c r="A226" s="23" t="s">
        <v>70</v>
      </c>
      <c r="B226" s="23" t="s">
        <v>258</v>
      </c>
      <c r="C226" s="76">
        <v>6071831</v>
      </c>
      <c r="D226" s="77">
        <v>0</v>
      </c>
      <c r="E226" s="77">
        <v>426547</v>
      </c>
      <c r="F226" s="77">
        <v>0</v>
      </c>
      <c r="G226" s="77">
        <f t="shared" si="5"/>
        <v>6498378</v>
      </c>
      <c r="H226" s="19"/>
    </row>
    <row r="227" spans="1:8" x14ac:dyDescent="0.25">
      <c r="A227" s="23" t="s">
        <v>123</v>
      </c>
      <c r="B227" s="23" t="s">
        <v>259</v>
      </c>
      <c r="C227" s="76">
        <v>5574665</v>
      </c>
      <c r="D227" s="77">
        <v>0</v>
      </c>
      <c r="E227" s="77">
        <v>309709</v>
      </c>
      <c r="F227" s="77">
        <v>0</v>
      </c>
      <c r="G227" s="77">
        <f t="shared" si="5"/>
        <v>5884374</v>
      </c>
      <c r="H227" s="19"/>
    </row>
    <row r="228" spans="1:8" x14ac:dyDescent="0.25">
      <c r="A228" s="23" t="s">
        <v>27</v>
      </c>
      <c r="B228" s="23" t="s">
        <v>261</v>
      </c>
      <c r="C228" s="76">
        <v>4861938</v>
      </c>
      <c r="D228" s="77">
        <v>0</v>
      </c>
      <c r="E228" s="77">
        <v>312351</v>
      </c>
      <c r="F228" s="77">
        <v>0</v>
      </c>
      <c r="G228" s="77">
        <f t="shared" si="5"/>
        <v>5174289</v>
      </c>
      <c r="H228" s="19"/>
    </row>
    <row r="229" spans="1:8" x14ac:dyDescent="0.25">
      <c r="A229" s="23" t="s">
        <v>38</v>
      </c>
      <c r="B229" s="23" t="s">
        <v>261</v>
      </c>
      <c r="C229" s="76">
        <v>558849</v>
      </c>
      <c r="D229" s="77">
        <v>0</v>
      </c>
      <c r="E229" s="77">
        <v>33306</v>
      </c>
      <c r="F229" s="77">
        <v>0</v>
      </c>
      <c r="G229" s="77">
        <f t="shared" si="5"/>
        <v>592155</v>
      </c>
      <c r="H229" s="19"/>
    </row>
    <row r="230" spans="1:8" x14ac:dyDescent="0.25">
      <c r="A230" s="23" t="s">
        <v>77</v>
      </c>
      <c r="B230" s="23" t="s">
        <v>262</v>
      </c>
      <c r="C230" s="76">
        <v>12145256</v>
      </c>
      <c r="D230" s="77">
        <v>0</v>
      </c>
      <c r="E230" s="77">
        <v>565483</v>
      </c>
      <c r="F230" s="77">
        <v>0</v>
      </c>
      <c r="G230" s="77">
        <f t="shared" si="5"/>
        <v>12710739</v>
      </c>
      <c r="H230" s="19"/>
    </row>
    <row r="231" spans="1:8" x14ac:dyDescent="0.25">
      <c r="A231" s="23" t="s">
        <v>134</v>
      </c>
      <c r="B231" s="23" t="s">
        <v>264</v>
      </c>
      <c r="C231" s="76">
        <v>18308</v>
      </c>
      <c r="D231" s="77">
        <v>0</v>
      </c>
      <c r="E231" s="77">
        <v>1132</v>
      </c>
      <c r="F231" s="77">
        <v>9111</v>
      </c>
      <c r="G231" s="77">
        <f t="shared" si="5"/>
        <v>28551</v>
      </c>
      <c r="H231" s="19"/>
    </row>
    <row r="232" spans="1:8" x14ac:dyDescent="0.25">
      <c r="A232" s="23" t="s">
        <v>18</v>
      </c>
      <c r="B232" s="23" t="s">
        <v>264</v>
      </c>
      <c r="C232" s="76">
        <v>8565575</v>
      </c>
      <c r="D232" s="77">
        <v>0</v>
      </c>
      <c r="E232" s="77">
        <v>510820</v>
      </c>
      <c r="F232" s="77">
        <v>4152295</v>
      </c>
      <c r="G232" s="77">
        <f t="shared" si="5"/>
        <v>13228690</v>
      </c>
      <c r="H232" s="19"/>
    </row>
    <row r="233" spans="1:8" x14ac:dyDescent="0.25">
      <c r="A233" s="23" t="s">
        <v>46</v>
      </c>
      <c r="B233" s="23" t="s">
        <v>265</v>
      </c>
      <c r="C233" s="76">
        <v>3433329</v>
      </c>
      <c r="D233" s="77">
        <v>0</v>
      </c>
      <c r="E233" s="77">
        <v>345213</v>
      </c>
      <c r="F233" s="77">
        <v>0</v>
      </c>
      <c r="G233" s="77">
        <f t="shared" si="5"/>
        <v>3778542</v>
      </c>
      <c r="H233" s="19"/>
    </row>
    <row r="234" spans="1:8" x14ac:dyDescent="0.25">
      <c r="A234" s="23" t="s">
        <v>50</v>
      </c>
      <c r="B234" s="23" t="s">
        <v>266</v>
      </c>
      <c r="C234" s="76">
        <v>14746893</v>
      </c>
      <c r="D234" s="77">
        <v>0</v>
      </c>
      <c r="E234" s="77">
        <v>454734</v>
      </c>
      <c r="F234" s="77">
        <v>0</v>
      </c>
      <c r="G234" s="77">
        <f t="shared" si="5"/>
        <v>15201627</v>
      </c>
      <c r="H234" s="19"/>
    </row>
    <row r="235" spans="1:8" x14ac:dyDescent="0.25">
      <c r="A235" s="23" t="s">
        <v>65</v>
      </c>
      <c r="B235" s="23" t="s">
        <v>267</v>
      </c>
      <c r="C235" s="76">
        <v>6829196</v>
      </c>
      <c r="D235" s="77">
        <v>0</v>
      </c>
      <c r="E235" s="77">
        <v>412624</v>
      </c>
      <c r="F235" s="77">
        <v>1861859</v>
      </c>
      <c r="G235" s="77">
        <f t="shared" si="5"/>
        <v>9103679</v>
      </c>
      <c r="H235" s="19"/>
    </row>
    <row r="236" spans="1:8" x14ac:dyDescent="0.25">
      <c r="A236" s="23" t="s">
        <v>42</v>
      </c>
      <c r="B236" s="23" t="s">
        <v>268</v>
      </c>
      <c r="C236" s="76">
        <v>4605279</v>
      </c>
      <c r="D236" s="77">
        <v>0</v>
      </c>
      <c r="E236" s="77">
        <v>373338</v>
      </c>
      <c r="F236" s="77">
        <v>684427</v>
      </c>
      <c r="G236" s="77">
        <f t="shared" si="5"/>
        <v>5663044</v>
      </c>
      <c r="H236" s="19"/>
    </row>
    <row r="237" spans="1:8" x14ac:dyDescent="0.25">
      <c r="A237" s="23" t="s">
        <v>50</v>
      </c>
      <c r="B237" s="23" t="s">
        <v>269</v>
      </c>
      <c r="C237" s="76">
        <v>6419338</v>
      </c>
      <c r="D237" s="77">
        <v>0</v>
      </c>
      <c r="E237" s="77">
        <v>579853</v>
      </c>
      <c r="F237" s="77">
        <v>0</v>
      </c>
      <c r="G237" s="77">
        <f t="shared" si="5"/>
        <v>6999191</v>
      </c>
      <c r="H237" s="19"/>
    </row>
    <row r="238" spans="1:8" x14ac:dyDescent="0.25">
      <c r="A238" s="23" t="s">
        <v>13</v>
      </c>
      <c r="B238" s="23" t="s">
        <v>270</v>
      </c>
      <c r="C238" s="76">
        <v>4584786</v>
      </c>
      <c r="D238" s="77">
        <v>0</v>
      </c>
      <c r="E238" s="77">
        <v>586402</v>
      </c>
      <c r="F238" s="77">
        <v>0</v>
      </c>
      <c r="G238" s="77">
        <f t="shared" si="5"/>
        <v>5171188</v>
      </c>
      <c r="H238" s="19"/>
    </row>
    <row r="239" spans="1:8" x14ac:dyDescent="0.25">
      <c r="A239" s="23" t="s">
        <v>50</v>
      </c>
      <c r="B239" s="23" t="s">
        <v>271</v>
      </c>
      <c r="C239" s="76">
        <v>3243117</v>
      </c>
      <c r="D239" s="77">
        <v>0</v>
      </c>
      <c r="E239" s="77">
        <v>234561</v>
      </c>
      <c r="F239" s="77">
        <v>0</v>
      </c>
      <c r="G239" s="77">
        <f t="shared" si="5"/>
        <v>3477678</v>
      </c>
      <c r="H239" s="19"/>
    </row>
    <row r="240" spans="1:8" x14ac:dyDescent="0.25">
      <c r="A240" s="23" t="s">
        <v>38</v>
      </c>
      <c r="B240" s="23" t="s">
        <v>273</v>
      </c>
      <c r="C240" s="76">
        <v>411275</v>
      </c>
      <c r="D240" s="77">
        <v>0</v>
      </c>
      <c r="E240" s="77">
        <v>32846</v>
      </c>
      <c r="F240" s="77">
        <v>0</v>
      </c>
      <c r="G240" s="77">
        <f t="shared" si="5"/>
        <v>444121</v>
      </c>
      <c r="H240" s="19"/>
    </row>
    <row r="241" spans="1:8" x14ac:dyDescent="0.25">
      <c r="A241" s="23" t="s">
        <v>31</v>
      </c>
      <c r="B241" s="23" t="s">
        <v>273</v>
      </c>
      <c r="C241" s="76">
        <v>6810512</v>
      </c>
      <c r="D241" s="77">
        <v>0</v>
      </c>
      <c r="E241" s="77">
        <v>551784</v>
      </c>
      <c r="F241" s="77">
        <v>0</v>
      </c>
      <c r="G241" s="77">
        <f t="shared" si="5"/>
        <v>7362296</v>
      </c>
      <c r="H241" s="19"/>
    </row>
    <row r="242" spans="1:8" x14ac:dyDescent="0.25">
      <c r="A242" s="23" t="s">
        <v>64</v>
      </c>
      <c r="B242" s="23" t="s">
        <v>274</v>
      </c>
      <c r="C242" s="76">
        <v>16546091</v>
      </c>
      <c r="D242" s="77">
        <v>0</v>
      </c>
      <c r="E242" s="77">
        <v>438196</v>
      </c>
      <c r="F242" s="77">
        <v>3931969</v>
      </c>
      <c r="G242" s="77">
        <f t="shared" si="5"/>
        <v>20916256</v>
      </c>
      <c r="H242" s="19"/>
    </row>
    <row r="243" spans="1:8" x14ac:dyDescent="0.25">
      <c r="A243" s="23" t="s">
        <v>72</v>
      </c>
      <c r="B243" s="23" t="s">
        <v>275</v>
      </c>
      <c r="C243" s="76">
        <v>20763945</v>
      </c>
      <c r="D243" s="77">
        <v>0</v>
      </c>
      <c r="E243" s="77">
        <v>1236991</v>
      </c>
      <c r="F243" s="77">
        <v>0</v>
      </c>
      <c r="G243" s="77">
        <f t="shared" si="5"/>
        <v>22000936</v>
      </c>
      <c r="H243" s="19"/>
    </row>
    <row r="244" spans="1:8" x14ac:dyDescent="0.25">
      <c r="A244" s="23" t="s">
        <v>228</v>
      </c>
      <c r="B244" s="23" t="s">
        <v>276</v>
      </c>
      <c r="C244" s="76">
        <v>8780886</v>
      </c>
      <c r="D244" s="77">
        <v>0</v>
      </c>
      <c r="E244" s="77">
        <v>956140</v>
      </c>
      <c r="F244" s="77">
        <v>0</v>
      </c>
      <c r="G244" s="77">
        <f t="shared" si="5"/>
        <v>9737026</v>
      </c>
      <c r="H244" s="19"/>
    </row>
    <row r="245" spans="1:8" x14ac:dyDescent="0.25">
      <c r="A245" s="23" t="s">
        <v>50</v>
      </c>
      <c r="B245" s="23" t="s">
        <v>277</v>
      </c>
      <c r="C245" s="76">
        <v>11421806</v>
      </c>
      <c r="D245" s="77">
        <v>0</v>
      </c>
      <c r="E245" s="77">
        <v>390027</v>
      </c>
      <c r="F245" s="77">
        <v>0</v>
      </c>
      <c r="G245" s="77">
        <f t="shared" si="5"/>
        <v>11811833</v>
      </c>
      <c r="H245" s="19"/>
    </row>
    <row r="246" spans="1:8" x14ac:dyDescent="0.25">
      <c r="A246" s="23" t="s">
        <v>45</v>
      </c>
      <c r="B246" s="23" t="s">
        <v>278</v>
      </c>
      <c r="C246" s="76">
        <v>6175602</v>
      </c>
      <c r="D246" s="77">
        <v>0</v>
      </c>
      <c r="E246" s="77">
        <v>593865</v>
      </c>
      <c r="F246" s="77">
        <v>0</v>
      </c>
      <c r="G246" s="77">
        <f t="shared" si="5"/>
        <v>6769467</v>
      </c>
      <c r="H246" s="19"/>
    </row>
    <row r="247" spans="1:8" x14ac:dyDescent="0.25">
      <c r="A247" s="23" t="s">
        <v>22</v>
      </c>
      <c r="B247" s="23" t="s">
        <v>279</v>
      </c>
      <c r="C247" s="76">
        <v>3144234</v>
      </c>
      <c r="D247" s="77">
        <v>0</v>
      </c>
      <c r="E247" s="77">
        <v>358989</v>
      </c>
      <c r="F247" s="77">
        <v>0</v>
      </c>
      <c r="G247" s="77">
        <f t="shared" si="5"/>
        <v>3503223</v>
      </c>
      <c r="H247" s="19"/>
    </row>
    <row r="248" spans="1:8" x14ac:dyDescent="0.25">
      <c r="A248" s="23" t="s">
        <v>22</v>
      </c>
      <c r="B248" s="23" t="s">
        <v>280</v>
      </c>
      <c r="C248" s="76">
        <v>6292932</v>
      </c>
      <c r="D248" s="77">
        <v>0</v>
      </c>
      <c r="E248" s="77">
        <v>591814</v>
      </c>
      <c r="F248" s="77">
        <v>0</v>
      </c>
      <c r="G248" s="77">
        <f t="shared" si="5"/>
        <v>6884746</v>
      </c>
      <c r="H248" s="19"/>
    </row>
    <row r="249" spans="1:8" x14ac:dyDescent="0.25">
      <c r="A249" s="23" t="s">
        <v>42</v>
      </c>
      <c r="B249" s="23" t="s">
        <v>281</v>
      </c>
      <c r="C249" s="76">
        <v>2789026</v>
      </c>
      <c r="D249" s="77">
        <v>0</v>
      </c>
      <c r="E249" s="77">
        <v>373806</v>
      </c>
      <c r="F249" s="77">
        <v>685285</v>
      </c>
      <c r="G249" s="77">
        <f t="shared" si="5"/>
        <v>3848117</v>
      </c>
      <c r="H249" s="19"/>
    </row>
    <row r="250" spans="1:8" x14ac:dyDescent="0.25">
      <c r="A250" s="23" t="s">
        <v>134</v>
      </c>
      <c r="B250" s="23" t="s">
        <v>283</v>
      </c>
      <c r="C250" s="76">
        <v>21180</v>
      </c>
      <c r="D250" s="77">
        <v>0</v>
      </c>
      <c r="E250" s="77">
        <v>1506</v>
      </c>
      <c r="F250" s="77">
        <v>12125</v>
      </c>
      <c r="G250" s="77">
        <f t="shared" si="5"/>
        <v>34811</v>
      </c>
      <c r="H250" s="19"/>
    </row>
    <row r="251" spans="1:8" x14ac:dyDescent="0.25">
      <c r="A251" s="23" t="s">
        <v>18</v>
      </c>
      <c r="B251" s="23" t="s">
        <v>283</v>
      </c>
      <c r="C251" s="76">
        <v>8114570</v>
      </c>
      <c r="D251" s="77">
        <v>0</v>
      </c>
      <c r="E251" s="77">
        <v>556701</v>
      </c>
      <c r="F251" s="77">
        <v>4525247</v>
      </c>
      <c r="G251" s="77">
        <f t="shared" si="5"/>
        <v>13196518</v>
      </c>
      <c r="H251" s="19"/>
    </row>
    <row r="252" spans="1:8" x14ac:dyDescent="0.25">
      <c r="A252" s="23" t="s">
        <v>70</v>
      </c>
      <c r="B252" s="23" t="s">
        <v>284</v>
      </c>
      <c r="C252" s="76">
        <v>4486224</v>
      </c>
      <c r="D252" s="77">
        <v>0</v>
      </c>
      <c r="E252" s="77">
        <v>277471</v>
      </c>
      <c r="F252" s="77">
        <v>0</v>
      </c>
      <c r="G252" s="77">
        <f t="shared" si="5"/>
        <v>4763695</v>
      </c>
      <c r="H252" s="19"/>
    </row>
    <row r="253" spans="1:8" x14ac:dyDescent="0.25">
      <c r="A253" s="23" t="s">
        <v>31</v>
      </c>
      <c r="B253" s="23" t="s">
        <v>285</v>
      </c>
      <c r="C253" s="76">
        <v>4365403</v>
      </c>
      <c r="D253" s="77">
        <v>0</v>
      </c>
      <c r="E253" s="77">
        <v>377067</v>
      </c>
      <c r="F253" s="77">
        <v>0</v>
      </c>
      <c r="G253" s="77">
        <f t="shared" si="5"/>
        <v>4742470</v>
      </c>
      <c r="H253" s="19"/>
    </row>
    <row r="254" spans="1:8" ht="15.75" thickBot="1" x14ac:dyDescent="0.3">
      <c r="A254" s="28" t="s">
        <v>622</v>
      </c>
      <c r="B254" s="25"/>
      <c r="C254" s="78">
        <f>SUM(C83:C253)</f>
        <v>1203805700</v>
      </c>
      <c r="D254" s="78">
        <f>SUM(D83:D253)</f>
        <v>0</v>
      </c>
      <c r="E254" s="78">
        <f>SUM(E83:E253)</f>
        <v>76034218</v>
      </c>
      <c r="F254" s="78">
        <f>SUM(F83:F253)</f>
        <v>72224766</v>
      </c>
      <c r="G254" s="78">
        <f>SUM(G83:G253)</f>
        <v>1352064684</v>
      </c>
    </row>
    <row r="255" spans="1:8" ht="15.75" thickTop="1" x14ac:dyDescent="0.25">
      <c r="A255" s="29"/>
      <c r="B255" s="27"/>
      <c r="C255" s="79"/>
      <c r="D255" s="79"/>
      <c r="E255" s="79"/>
      <c r="F255" s="79"/>
      <c r="G255" s="79"/>
    </row>
    <row r="256" spans="1:8" x14ac:dyDescent="0.25">
      <c r="A256" s="119" t="s">
        <v>632</v>
      </c>
      <c r="B256" s="120"/>
      <c r="C256" s="120"/>
      <c r="D256" s="120"/>
      <c r="E256" s="120"/>
      <c r="F256" s="120"/>
      <c r="G256" s="121"/>
    </row>
    <row r="257" spans="1:10" s="32" customFormat="1" x14ac:dyDescent="0.25">
      <c r="A257" s="30"/>
      <c r="B257" s="31" t="s">
        <v>126</v>
      </c>
      <c r="C257" s="81">
        <v>11854727</v>
      </c>
      <c r="D257" s="81">
        <v>0</v>
      </c>
      <c r="E257" s="81">
        <v>873679</v>
      </c>
      <c r="F257" s="81">
        <v>0</v>
      </c>
      <c r="G257" s="81">
        <f t="shared" ref="G257:G265" si="6">SUM(C257:F257)</f>
        <v>12728406</v>
      </c>
      <c r="J257" s="33"/>
    </row>
    <row r="258" spans="1:10" x14ac:dyDescent="0.25">
      <c r="A258" s="23" t="s">
        <v>126</v>
      </c>
      <c r="B258" s="34" t="s">
        <v>288</v>
      </c>
      <c r="C258" s="77">
        <v>1227428</v>
      </c>
      <c r="D258" s="77">
        <v>0</v>
      </c>
      <c r="E258" s="77">
        <v>100282</v>
      </c>
      <c r="F258" s="77">
        <v>0</v>
      </c>
      <c r="G258" s="77">
        <f t="shared" si="6"/>
        <v>1327710</v>
      </c>
    </row>
    <row r="259" spans="1:10" x14ac:dyDescent="0.25">
      <c r="A259" s="23" t="s">
        <v>126</v>
      </c>
      <c r="B259" s="34" t="s">
        <v>289</v>
      </c>
      <c r="C259" s="77">
        <v>1872541</v>
      </c>
      <c r="D259" s="77">
        <v>0</v>
      </c>
      <c r="E259" s="77">
        <v>129150</v>
      </c>
      <c r="F259" s="77">
        <v>0</v>
      </c>
      <c r="G259" s="77">
        <f t="shared" si="6"/>
        <v>2001691</v>
      </c>
    </row>
    <row r="260" spans="1:10" x14ac:dyDescent="0.25">
      <c r="A260" s="23" t="s">
        <v>126</v>
      </c>
      <c r="B260" s="34" t="s">
        <v>290</v>
      </c>
      <c r="C260" s="77">
        <v>1036841</v>
      </c>
      <c r="D260" s="77">
        <v>0</v>
      </c>
      <c r="E260" s="77">
        <v>77429</v>
      </c>
      <c r="F260" s="77">
        <v>0</v>
      </c>
      <c r="G260" s="77">
        <f t="shared" si="6"/>
        <v>1114270</v>
      </c>
    </row>
    <row r="261" spans="1:10" x14ac:dyDescent="0.25">
      <c r="A261" s="23" t="s">
        <v>126</v>
      </c>
      <c r="B261" s="34" t="s">
        <v>291</v>
      </c>
      <c r="C261" s="77">
        <v>1235805</v>
      </c>
      <c r="D261" s="77">
        <v>0</v>
      </c>
      <c r="E261" s="77">
        <v>92753</v>
      </c>
      <c r="F261" s="77">
        <v>0</v>
      </c>
      <c r="G261" s="77">
        <f t="shared" si="6"/>
        <v>1328558</v>
      </c>
    </row>
    <row r="262" spans="1:10" x14ac:dyDescent="0.25">
      <c r="A262" s="23" t="s">
        <v>126</v>
      </c>
      <c r="B262" s="34" t="s">
        <v>292</v>
      </c>
      <c r="C262" s="77">
        <v>1223902</v>
      </c>
      <c r="D262" s="77">
        <v>0</v>
      </c>
      <c r="E262" s="77">
        <v>98368</v>
      </c>
      <c r="F262" s="77">
        <v>0</v>
      </c>
      <c r="G262" s="77">
        <f t="shared" si="6"/>
        <v>1322270</v>
      </c>
    </row>
    <row r="263" spans="1:10" x14ac:dyDescent="0.25">
      <c r="A263" s="23" t="s">
        <v>126</v>
      </c>
      <c r="B263" s="34" t="s">
        <v>293</v>
      </c>
      <c r="C263" s="77">
        <v>1381977</v>
      </c>
      <c r="D263" s="77">
        <v>0</v>
      </c>
      <c r="E263" s="77">
        <v>101080</v>
      </c>
      <c r="F263" s="77">
        <v>0</v>
      </c>
      <c r="G263" s="77">
        <f t="shared" si="6"/>
        <v>1483057</v>
      </c>
    </row>
    <row r="264" spans="1:10" x14ac:dyDescent="0.25">
      <c r="A264" s="23" t="s">
        <v>126</v>
      </c>
      <c r="B264" s="34" t="s">
        <v>294</v>
      </c>
      <c r="C264" s="77">
        <v>901185</v>
      </c>
      <c r="D264" s="77">
        <v>0</v>
      </c>
      <c r="E264" s="77">
        <v>74249</v>
      </c>
      <c r="F264" s="77">
        <v>0</v>
      </c>
      <c r="G264" s="77">
        <f t="shared" si="6"/>
        <v>975434</v>
      </c>
    </row>
    <row r="265" spans="1:10" x14ac:dyDescent="0.25">
      <c r="A265" s="23" t="s">
        <v>126</v>
      </c>
      <c r="B265" s="34" t="s">
        <v>295</v>
      </c>
      <c r="C265" s="77">
        <v>2975048</v>
      </c>
      <c r="D265" s="77">
        <v>0</v>
      </c>
      <c r="E265" s="77">
        <v>200368</v>
      </c>
      <c r="F265" s="77">
        <v>0</v>
      </c>
      <c r="G265" s="77">
        <f t="shared" si="6"/>
        <v>3175416</v>
      </c>
    </row>
    <row r="266" spans="1:10" x14ac:dyDescent="0.25">
      <c r="A266" s="23"/>
      <c r="B266" s="34"/>
      <c r="C266" s="77"/>
      <c r="D266" s="77"/>
      <c r="E266" s="77"/>
      <c r="F266" s="77"/>
      <c r="G266" s="77"/>
    </row>
    <row r="267" spans="1:10" s="32" customFormat="1" x14ac:dyDescent="0.25">
      <c r="A267" s="30"/>
      <c r="B267" s="31" t="s">
        <v>112</v>
      </c>
      <c r="C267" s="81">
        <v>1806695</v>
      </c>
      <c r="D267" s="81">
        <v>2013544</v>
      </c>
      <c r="E267" s="81">
        <v>147597</v>
      </c>
      <c r="F267" s="81">
        <v>0</v>
      </c>
      <c r="G267" s="81">
        <f>SUM(C267:F267)</f>
        <v>3967836</v>
      </c>
      <c r="J267" s="33"/>
    </row>
    <row r="268" spans="1:10" x14ac:dyDescent="0.25">
      <c r="A268" s="23" t="s">
        <v>112</v>
      </c>
      <c r="B268" s="34" t="s">
        <v>296</v>
      </c>
      <c r="C268" s="77">
        <v>1030715</v>
      </c>
      <c r="D268" s="77">
        <v>1006772</v>
      </c>
      <c r="E268" s="77">
        <v>84411</v>
      </c>
      <c r="F268" s="77">
        <v>0</v>
      </c>
      <c r="G268" s="77">
        <f>SUM(C268:F268)</f>
        <v>2121898</v>
      </c>
    </row>
    <row r="269" spans="1:10" x14ac:dyDescent="0.25">
      <c r="A269" s="23" t="s">
        <v>112</v>
      </c>
      <c r="B269" s="34" t="s">
        <v>297</v>
      </c>
      <c r="C269" s="77">
        <v>775980</v>
      </c>
      <c r="D269" s="77">
        <v>1006772</v>
      </c>
      <c r="E269" s="77">
        <v>63186</v>
      </c>
      <c r="F269" s="77">
        <v>0</v>
      </c>
      <c r="G269" s="77">
        <f>SUM(C269:F269)</f>
        <v>1845938</v>
      </c>
    </row>
    <row r="270" spans="1:10" x14ac:dyDescent="0.25">
      <c r="A270" s="23"/>
      <c r="B270" s="34"/>
      <c r="C270" s="77"/>
      <c r="D270" s="77"/>
      <c r="E270" s="77"/>
      <c r="F270" s="77"/>
      <c r="G270" s="77"/>
    </row>
    <row r="271" spans="1:10" s="32" customFormat="1" x14ac:dyDescent="0.25">
      <c r="A271" s="30"/>
      <c r="B271" s="31" t="s">
        <v>72</v>
      </c>
      <c r="C271" s="81">
        <v>12469791</v>
      </c>
      <c r="D271" s="81">
        <v>6012591</v>
      </c>
      <c r="E271" s="81">
        <v>823698</v>
      </c>
      <c r="F271" s="81">
        <v>0</v>
      </c>
      <c r="G271" s="81">
        <f t="shared" ref="G271:G279" si="7">SUM(C271:F271)</f>
        <v>19306080</v>
      </c>
      <c r="J271" s="33"/>
    </row>
    <row r="272" spans="1:10" x14ac:dyDescent="0.25">
      <c r="A272" s="23" t="s">
        <v>72</v>
      </c>
      <c r="B272" s="34" t="s">
        <v>298</v>
      </c>
      <c r="C272" s="77">
        <v>980251</v>
      </c>
      <c r="D272" s="77">
        <v>0</v>
      </c>
      <c r="E272" s="77">
        <v>76552</v>
      </c>
      <c r="F272" s="77">
        <v>0</v>
      </c>
      <c r="G272" s="77">
        <f t="shared" si="7"/>
        <v>1056803</v>
      </c>
    </row>
    <row r="273" spans="1:10" x14ac:dyDescent="0.25">
      <c r="A273" s="23" t="s">
        <v>72</v>
      </c>
      <c r="B273" s="34" t="s">
        <v>299</v>
      </c>
      <c r="C273" s="77">
        <v>1095007</v>
      </c>
      <c r="D273" s="77">
        <v>0</v>
      </c>
      <c r="E273" s="77">
        <v>72036</v>
      </c>
      <c r="F273" s="77">
        <v>0</v>
      </c>
      <c r="G273" s="77">
        <f t="shared" si="7"/>
        <v>1167043</v>
      </c>
    </row>
    <row r="274" spans="1:10" x14ac:dyDescent="0.25">
      <c r="A274" s="23" t="s">
        <v>72</v>
      </c>
      <c r="B274" s="34" t="s">
        <v>300</v>
      </c>
      <c r="C274" s="77">
        <v>1819101</v>
      </c>
      <c r="D274" s="77">
        <v>3020316</v>
      </c>
      <c r="E274" s="77">
        <v>112816</v>
      </c>
      <c r="F274" s="77">
        <v>0</v>
      </c>
      <c r="G274" s="77">
        <f t="shared" si="7"/>
        <v>4952233</v>
      </c>
    </row>
    <row r="275" spans="1:10" x14ac:dyDescent="0.25">
      <c r="A275" s="23" t="s">
        <v>72</v>
      </c>
      <c r="B275" s="34" t="s">
        <v>301</v>
      </c>
      <c r="C275" s="77">
        <v>1075355</v>
      </c>
      <c r="D275" s="77">
        <v>0</v>
      </c>
      <c r="E275" s="77">
        <v>83390</v>
      </c>
      <c r="F275" s="77">
        <v>0</v>
      </c>
      <c r="G275" s="77">
        <f t="shared" si="7"/>
        <v>1158745</v>
      </c>
    </row>
    <row r="276" spans="1:10" x14ac:dyDescent="0.25">
      <c r="A276" s="23" t="s">
        <v>72</v>
      </c>
      <c r="B276" s="34" t="s">
        <v>302</v>
      </c>
      <c r="C276" s="77">
        <v>1701503</v>
      </c>
      <c r="D276" s="77">
        <v>0</v>
      </c>
      <c r="E276" s="77">
        <v>81630</v>
      </c>
      <c r="F276" s="77">
        <v>0</v>
      </c>
      <c r="G276" s="77">
        <f t="shared" si="7"/>
        <v>1783133</v>
      </c>
    </row>
    <row r="277" spans="1:10" x14ac:dyDescent="0.25">
      <c r="A277" s="23" t="s">
        <v>72</v>
      </c>
      <c r="B277" s="34" t="s">
        <v>303</v>
      </c>
      <c r="C277" s="77">
        <v>1752133</v>
      </c>
      <c r="D277" s="77">
        <v>0</v>
      </c>
      <c r="E277" s="77">
        <v>130598</v>
      </c>
      <c r="F277" s="77">
        <v>0</v>
      </c>
      <c r="G277" s="77">
        <f t="shared" si="7"/>
        <v>1882731</v>
      </c>
    </row>
    <row r="278" spans="1:10" x14ac:dyDescent="0.25">
      <c r="A278" s="23" t="s">
        <v>72</v>
      </c>
      <c r="B278" s="34" t="s">
        <v>304</v>
      </c>
      <c r="C278" s="77">
        <v>1038531</v>
      </c>
      <c r="D278" s="77">
        <v>0</v>
      </c>
      <c r="E278" s="77">
        <v>76689</v>
      </c>
      <c r="F278" s="77">
        <v>0</v>
      </c>
      <c r="G278" s="77">
        <f t="shared" si="7"/>
        <v>1115220</v>
      </c>
    </row>
    <row r="279" spans="1:10" x14ac:dyDescent="0.25">
      <c r="A279" s="23" t="s">
        <v>72</v>
      </c>
      <c r="B279" s="34" t="s">
        <v>305</v>
      </c>
      <c r="C279" s="77">
        <v>3007910</v>
      </c>
      <c r="D279" s="77">
        <v>2992275</v>
      </c>
      <c r="E279" s="77">
        <v>189987</v>
      </c>
      <c r="F279" s="77">
        <v>0</v>
      </c>
      <c r="G279" s="77">
        <f t="shared" si="7"/>
        <v>6190172</v>
      </c>
    </row>
    <row r="280" spans="1:10" x14ac:dyDescent="0.25">
      <c r="A280" s="23"/>
      <c r="B280" s="34"/>
      <c r="C280" s="77"/>
      <c r="D280" s="77"/>
      <c r="E280" s="77"/>
      <c r="F280" s="77"/>
      <c r="G280" s="77"/>
    </row>
    <row r="281" spans="1:10" s="32" customFormat="1" x14ac:dyDescent="0.25">
      <c r="A281" s="30"/>
      <c r="B281" s="31" t="s">
        <v>53</v>
      </c>
      <c r="C281" s="81">
        <v>6446171</v>
      </c>
      <c r="D281" s="81">
        <v>0</v>
      </c>
      <c r="E281" s="81">
        <v>451124</v>
      </c>
      <c r="F281" s="81">
        <v>0</v>
      </c>
      <c r="G281" s="81">
        <f t="shared" ref="G281:G286" si="8">SUM(C281:F281)</f>
        <v>6897295</v>
      </c>
      <c r="J281" s="33"/>
    </row>
    <row r="282" spans="1:10" x14ac:dyDescent="0.25">
      <c r="A282" s="23" t="s">
        <v>53</v>
      </c>
      <c r="B282" s="34" t="s">
        <v>306</v>
      </c>
      <c r="C282" s="77">
        <v>1343437</v>
      </c>
      <c r="D282" s="77">
        <v>0</v>
      </c>
      <c r="E282" s="77">
        <v>86080</v>
      </c>
      <c r="F282" s="77">
        <v>0</v>
      </c>
      <c r="G282" s="77">
        <f t="shared" si="8"/>
        <v>1429517</v>
      </c>
    </row>
    <row r="283" spans="1:10" x14ac:dyDescent="0.25">
      <c r="A283" s="23" t="s">
        <v>53</v>
      </c>
      <c r="B283" s="34" t="s">
        <v>307</v>
      </c>
      <c r="C283" s="77">
        <v>2341284</v>
      </c>
      <c r="D283" s="77">
        <v>0</v>
      </c>
      <c r="E283" s="77">
        <v>160224</v>
      </c>
      <c r="F283" s="77">
        <v>0</v>
      </c>
      <c r="G283" s="77">
        <f t="shared" si="8"/>
        <v>2501508</v>
      </c>
    </row>
    <row r="284" spans="1:10" x14ac:dyDescent="0.25">
      <c r="A284" s="23" t="s">
        <v>53</v>
      </c>
      <c r="B284" s="34" t="s">
        <v>308</v>
      </c>
      <c r="C284" s="77">
        <v>976979</v>
      </c>
      <c r="D284" s="77">
        <v>0</v>
      </c>
      <c r="E284" s="77">
        <v>76407</v>
      </c>
      <c r="F284" s="77">
        <v>0</v>
      </c>
      <c r="G284" s="77">
        <f t="shared" si="8"/>
        <v>1053386</v>
      </c>
    </row>
    <row r="285" spans="1:10" x14ac:dyDescent="0.25">
      <c r="A285" s="23" t="s">
        <v>53</v>
      </c>
      <c r="B285" s="34" t="s">
        <v>309</v>
      </c>
      <c r="C285" s="77">
        <v>1360825</v>
      </c>
      <c r="D285" s="77">
        <v>0</v>
      </c>
      <c r="E285" s="77">
        <v>95334</v>
      </c>
      <c r="F285" s="77">
        <v>0</v>
      </c>
      <c r="G285" s="77">
        <f t="shared" si="8"/>
        <v>1456159</v>
      </c>
    </row>
    <row r="286" spans="1:10" x14ac:dyDescent="0.25">
      <c r="A286" s="23" t="s">
        <v>53</v>
      </c>
      <c r="B286" s="34" t="s">
        <v>310</v>
      </c>
      <c r="C286" s="77">
        <v>423646</v>
      </c>
      <c r="D286" s="77">
        <v>0</v>
      </c>
      <c r="E286" s="77">
        <v>33079</v>
      </c>
      <c r="F286" s="77">
        <v>0</v>
      </c>
      <c r="G286" s="77">
        <f t="shared" si="8"/>
        <v>456725</v>
      </c>
    </row>
    <row r="287" spans="1:10" x14ac:dyDescent="0.25">
      <c r="A287" s="23"/>
      <c r="B287" s="34"/>
      <c r="C287" s="77"/>
      <c r="D287" s="77"/>
      <c r="E287" s="77"/>
      <c r="F287" s="77"/>
      <c r="G287" s="77"/>
    </row>
    <row r="288" spans="1:10" s="32" customFormat="1" x14ac:dyDescent="0.25">
      <c r="A288" s="30"/>
      <c r="B288" s="31" t="s">
        <v>50</v>
      </c>
      <c r="C288" s="81">
        <v>99431404</v>
      </c>
      <c r="D288" s="81">
        <v>39292149</v>
      </c>
      <c r="E288" s="81">
        <v>3848442</v>
      </c>
      <c r="F288" s="81">
        <v>0</v>
      </c>
      <c r="G288" s="81">
        <f t="shared" ref="G288:G323" si="9">SUM(C288:F288)</f>
        <v>142571995</v>
      </c>
      <c r="J288" s="33"/>
    </row>
    <row r="289" spans="1:7" x14ac:dyDescent="0.25">
      <c r="A289" s="23" t="s">
        <v>50</v>
      </c>
      <c r="B289" s="34" t="s">
        <v>311</v>
      </c>
      <c r="C289" s="77">
        <v>1181730</v>
      </c>
      <c r="D289" s="77">
        <v>2013544</v>
      </c>
      <c r="E289" s="77">
        <v>55778</v>
      </c>
      <c r="F289" s="77">
        <v>0</v>
      </c>
      <c r="G289" s="77">
        <f t="shared" si="9"/>
        <v>3251052</v>
      </c>
    </row>
    <row r="290" spans="1:7" x14ac:dyDescent="0.25">
      <c r="A290" s="23" t="s">
        <v>50</v>
      </c>
      <c r="B290" s="34" t="s">
        <v>312</v>
      </c>
      <c r="C290" s="77">
        <v>1893376</v>
      </c>
      <c r="D290" s="77">
        <v>1006772</v>
      </c>
      <c r="E290" s="77">
        <v>83678</v>
      </c>
      <c r="F290" s="77">
        <v>0</v>
      </c>
      <c r="G290" s="77">
        <f t="shared" si="9"/>
        <v>2983826</v>
      </c>
    </row>
    <row r="291" spans="1:7" x14ac:dyDescent="0.25">
      <c r="A291" s="23" t="s">
        <v>50</v>
      </c>
      <c r="B291" s="34" t="s">
        <v>313</v>
      </c>
      <c r="C291" s="77">
        <v>2855081</v>
      </c>
      <c r="D291" s="77">
        <v>503386</v>
      </c>
      <c r="E291" s="77">
        <v>122123</v>
      </c>
      <c r="F291" s="77">
        <v>0</v>
      </c>
      <c r="G291" s="77">
        <f t="shared" si="9"/>
        <v>3480590</v>
      </c>
    </row>
    <row r="292" spans="1:7" x14ac:dyDescent="0.25">
      <c r="A292" s="23" t="s">
        <v>50</v>
      </c>
      <c r="B292" s="34" t="s">
        <v>314</v>
      </c>
      <c r="C292" s="77">
        <v>3002500</v>
      </c>
      <c r="D292" s="77">
        <v>3020316</v>
      </c>
      <c r="E292" s="77">
        <v>84441</v>
      </c>
      <c r="F292" s="77">
        <v>0</v>
      </c>
      <c r="G292" s="77">
        <f t="shared" si="9"/>
        <v>6107257</v>
      </c>
    </row>
    <row r="293" spans="1:7" x14ac:dyDescent="0.25">
      <c r="A293" s="23" t="s">
        <v>50</v>
      </c>
      <c r="B293" s="34" t="s">
        <v>315</v>
      </c>
      <c r="C293" s="77">
        <v>2103774</v>
      </c>
      <c r="D293" s="77">
        <v>3020316</v>
      </c>
      <c r="E293" s="77">
        <v>81527</v>
      </c>
      <c r="F293" s="77">
        <v>0</v>
      </c>
      <c r="G293" s="77">
        <f t="shared" si="9"/>
        <v>5205617</v>
      </c>
    </row>
    <row r="294" spans="1:7" x14ac:dyDescent="0.25">
      <c r="A294" s="23" t="s">
        <v>50</v>
      </c>
      <c r="B294" s="34" t="s">
        <v>316</v>
      </c>
      <c r="C294" s="77">
        <v>1371391</v>
      </c>
      <c r="D294" s="77">
        <v>1006772</v>
      </c>
      <c r="E294" s="77">
        <v>74323</v>
      </c>
      <c r="F294" s="77">
        <v>0</v>
      </c>
      <c r="G294" s="77">
        <f t="shared" si="9"/>
        <v>2452486</v>
      </c>
    </row>
    <row r="295" spans="1:7" x14ac:dyDescent="0.25">
      <c r="A295" s="23" t="s">
        <v>50</v>
      </c>
      <c r="B295" s="34" t="s">
        <v>317</v>
      </c>
      <c r="C295" s="77">
        <v>3947000</v>
      </c>
      <c r="D295" s="77">
        <v>503386</v>
      </c>
      <c r="E295" s="77">
        <v>164556</v>
      </c>
      <c r="F295" s="77">
        <v>0</v>
      </c>
      <c r="G295" s="77">
        <f t="shared" si="9"/>
        <v>4614942</v>
      </c>
    </row>
    <row r="296" spans="1:7" x14ac:dyDescent="0.25">
      <c r="A296" s="23" t="s">
        <v>50</v>
      </c>
      <c r="B296" s="34" t="s">
        <v>318</v>
      </c>
      <c r="C296" s="77">
        <v>2489121</v>
      </c>
      <c r="D296" s="77">
        <v>0</v>
      </c>
      <c r="E296" s="77">
        <v>125874</v>
      </c>
      <c r="F296" s="77">
        <v>0</v>
      </c>
      <c r="G296" s="77">
        <f t="shared" si="9"/>
        <v>2614995</v>
      </c>
    </row>
    <row r="297" spans="1:7" x14ac:dyDescent="0.25">
      <c r="A297" s="23" t="s">
        <v>50</v>
      </c>
      <c r="B297" s="34" t="s">
        <v>319</v>
      </c>
      <c r="C297" s="77">
        <v>1794391</v>
      </c>
      <c r="D297" s="77">
        <v>2516930</v>
      </c>
      <c r="E297" s="77">
        <v>73045</v>
      </c>
      <c r="F297" s="77">
        <v>0</v>
      </c>
      <c r="G297" s="77">
        <f t="shared" si="9"/>
        <v>4384366</v>
      </c>
    </row>
    <row r="298" spans="1:7" x14ac:dyDescent="0.25">
      <c r="A298" s="23" t="s">
        <v>50</v>
      </c>
      <c r="B298" s="34" t="s">
        <v>320</v>
      </c>
      <c r="C298" s="77">
        <v>5476805</v>
      </c>
      <c r="D298" s="77">
        <v>1510158</v>
      </c>
      <c r="E298" s="77">
        <v>189847</v>
      </c>
      <c r="F298" s="77">
        <v>0</v>
      </c>
      <c r="G298" s="77">
        <f t="shared" si="9"/>
        <v>7176810</v>
      </c>
    </row>
    <row r="299" spans="1:7" x14ac:dyDescent="0.25">
      <c r="A299" s="23" t="s">
        <v>50</v>
      </c>
      <c r="B299" s="34" t="s">
        <v>321</v>
      </c>
      <c r="C299" s="77">
        <v>2203291</v>
      </c>
      <c r="D299" s="77">
        <v>1006772</v>
      </c>
      <c r="E299" s="77">
        <v>80118</v>
      </c>
      <c r="F299" s="77">
        <v>0</v>
      </c>
      <c r="G299" s="77">
        <f t="shared" si="9"/>
        <v>3290181</v>
      </c>
    </row>
    <row r="300" spans="1:7" x14ac:dyDescent="0.25">
      <c r="A300" s="23" t="s">
        <v>50</v>
      </c>
      <c r="B300" s="34" t="s">
        <v>322</v>
      </c>
      <c r="C300" s="77">
        <v>1898076</v>
      </c>
      <c r="D300" s="77">
        <v>1006772</v>
      </c>
      <c r="E300" s="77">
        <v>59507</v>
      </c>
      <c r="F300" s="77">
        <v>0</v>
      </c>
      <c r="G300" s="77">
        <f t="shared" si="9"/>
        <v>2964355</v>
      </c>
    </row>
    <row r="301" spans="1:7" x14ac:dyDescent="0.25">
      <c r="A301" s="23" t="s">
        <v>50</v>
      </c>
      <c r="B301" s="34" t="s">
        <v>323</v>
      </c>
      <c r="C301" s="77">
        <v>2355083</v>
      </c>
      <c r="D301" s="77">
        <v>0</v>
      </c>
      <c r="E301" s="77">
        <v>89484</v>
      </c>
      <c r="F301" s="77">
        <v>0</v>
      </c>
      <c r="G301" s="77">
        <f t="shared" si="9"/>
        <v>2444567</v>
      </c>
    </row>
    <row r="302" spans="1:7" x14ac:dyDescent="0.25">
      <c r="A302" s="23" t="s">
        <v>50</v>
      </c>
      <c r="B302" s="34" t="s">
        <v>324</v>
      </c>
      <c r="C302" s="77">
        <v>2498522</v>
      </c>
      <c r="D302" s="77">
        <v>2013544</v>
      </c>
      <c r="E302" s="77">
        <v>95008</v>
      </c>
      <c r="F302" s="77">
        <v>0</v>
      </c>
      <c r="G302" s="77">
        <f t="shared" si="9"/>
        <v>4607074</v>
      </c>
    </row>
    <row r="303" spans="1:7" x14ac:dyDescent="0.25">
      <c r="A303" s="23" t="s">
        <v>50</v>
      </c>
      <c r="B303" s="34" t="s">
        <v>325</v>
      </c>
      <c r="C303" s="77">
        <v>3997383</v>
      </c>
      <c r="D303" s="77">
        <v>503386</v>
      </c>
      <c r="E303" s="77">
        <v>164479</v>
      </c>
      <c r="F303" s="77">
        <v>0</v>
      </c>
      <c r="G303" s="77">
        <f t="shared" si="9"/>
        <v>4665248</v>
      </c>
    </row>
    <row r="304" spans="1:7" x14ac:dyDescent="0.25">
      <c r="A304" s="23" t="s">
        <v>50</v>
      </c>
      <c r="B304" s="34" t="s">
        <v>326</v>
      </c>
      <c r="C304" s="77">
        <v>2404325</v>
      </c>
      <c r="D304" s="77">
        <v>1006772</v>
      </c>
      <c r="E304" s="77">
        <v>92755</v>
      </c>
      <c r="F304" s="77">
        <v>0</v>
      </c>
      <c r="G304" s="77">
        <f t="shared" si="9"/>
        <v>3503852</v>
      </c>
    </row>
    <row r="305" spans="1:7" x14ac:dyDescent="0.25">
      <c r="A305" s="23" t="s">
        <v>50</v>
      </c>
      <c r="B305" s="34" t="s">
        <v>327</v>
      </c>
      <c r="C305" s="77">
        <v>1533597</v>
      </c>
      <c r="D305" s="77">
        <v>0</v>
      </c>
      <c r="E305" s="77">
        <v>71499</v>
      </c>
      <c r="F305" s="77">
        <v>0</v>
      </c>
      <c r="G305" s="77">
        <f t="shared" si="9"/>
        <v>1605096</v>
      </c>
    </row>
    <row r="306" spans="1:7" x14ac:dyDescent="0.25">
      <c r="A306" s="23" t="s">
        <v>50</v>
      </c>
      <c r="B306" s="34" t="s">
        <v>328</v>
      </c>
      <c r="C306" s="77">
        <v>2112120</v>
      </c>
      <c r="D306" s="77">
        <v>1006772</v>
      </c>
      <c r="E306" s="77">
        <v>76579</v>
      </c>
      <c r="F306" s="77">
        <v>0</v>
      </c>
      <c r="G306" s="77">
        <f t="shared" si="9"/>
        <v>3195471</v>
      </c>
    </row>
    <row r="307" spans="1:7" x14ac:dyDescent="0.25">
      <c r="A307" s="23" t="s">
        <v>50</v>
      </c>
      <c r="B307" s="34" t="s">
        <v>329</v>
      </c>
      <c r="C307" s="77">
        <v>2262630</v>
      </c>
      <c r="D307" s="77">
        <v>0</v>
      </c>
      <c r="E307" s="77">
        <v>132198</v>
      </c>
      <c r="F307" s="77">
        <v>0</v>
      </c>
      <c r="G307" s="77">
        <f t="shared" si="9"/>
        <v>2394828</v>
      </c>
    </row>
    <row r="308" spans="1:7" x14ac:dyDescent="0.25">
      <c r="A308" s="23" t="s">
        <v>50</v>
      </c>
      <c r="B308" s="34" t="s">
        <v>330</v>
      </c>
      <c r="C308" s="77">
        <v>6509931</v>
      </c>
      <c r="D308" s="77">
        <v>0</v>
      </c>
      <c r="E308" s="77">
        <v>194602</v>
      </c>
      <c r="F308" s="77">
        <v>0</v>
      </c>
      <c r="G308" s="77">
        <f t="shared" si="9"/>
        <v>6704533</v>
      </c>
    </row>
    <row r="309" spans="1:7" x14ac:dyDescent="0.25">
      <c r="A309" s="23" t="s">
        <v>50</v>
      </c>
      <c r="B309" s="34" t="s">
        <v>331</v>
      </c>
      <c r="C309" s="77">
        <v>1650187</v>
      </c>
      <c r="D309" s="77">
        <v>3020316</v>
      </c>
      <c r="E309" s="77">
        <v>62375</v>
      </c>
      <c r="F309" s="77">
        <v>0</v>
      </c>
      <c r="G309" s="77">
        <f t="shared" si="9"/>
        <v>4732878</v>
      </c>
    </row>
    <row r="310" spans="1:7" x14ac:dyDescent="0.25">
      <c r="A310" s="23" t="s">
        <v>50</v>
      </c>
      <c r="B310" s="34" t="s">
        <v>332</v>
      </c>
      <c r="C310" s="77">
        <v>3792739</v>
      </c>
      <c r="D310" s="77">
        <v>3020316</v>
      </c>
      <c r="E310" s="77">
        <v>185291</v>
      </c>
      <c r="F310" s="77">
        <v>0</v>
      </c>
      <c r="G310" s="77">
        <f t="shared" si="9"/>
        <v>6998346</v>
      </c>
    </row>
    <row r="311" spans="1:7" x14ac:dyDescent="0.25">
      <c r="A311" s="23" t="s">
        <v>50</v>
      </c>
      <c r="B311" s="34" t="s">
        <v>333</v>
      </c>
      <c r="C311" s="77">
        <v>4875979</v>
      </c>
      <c r="D311" s="77">
        <v>1510158</v>
      </c>
      <c r="E311" s="77">
        <v>157417</v>
      </c>
      <c r="F311" s="77">
        <v>0</v>
      </c>
      <c r="G311" s="77">
        <f t="shared" si="9"/>
        <v>6543554</v>
      </c>
    </row>
    <row r="312" spans="1:7" x14ac:dyDescent="0.25">
      <c r="A312" s="23" t="s">
        <v>50</v>
      </c>
      <c r="B312" s="34" t="s">
        <v>334</v>
      </c>
      <c r="C312" s="77">
        <v>2890997</v>
      </c>
      <c r="D312" s="77">
        <v>1510158</v>
      </c>
      <c r="E312" s="77">
        <v>135369</v>
      </c>
      <c r="F312" s="77">
        <v>0</v>
      </c>
      <c r="G312" s="77">
        <f t="shared" si="9"/>
        <v>4536524</v>
      </c>
    </row>
    <row r="313" spans="1:7" x14ac:dyDescent="0.25">
      <c r="A313" s="23" t="s">
        <v>50</v>
      </c>
      <c r="B313" s="34" t="s">
        <v>335</v>
      </c>
      <c r="C313" s="77">
        <v>3509362</v>
      </c>
      <c r="D313" s="77">
        <v>0</v>
      </c>
      <c r="E313" s="77">
        <v>139610</v>
      </c>
      <c r="F313" s="77">
        <v>0</v>
      </c>
      <c r="G313" s="77">
        <f t="shared" si="9"/>
        <v>3648972</v>
      </c>
    </row>
    <row r="314" spans="1:7" x14ac:dyDescent="0.25">
      <c r="A314" s="23" t="s">
        <v>50</v>
      </c>
      <c r="B314" s="34" t="s">
        <v>336</v>
      </c>
      <c r="C314" s="77">
        <v>3569969</v>
      </c>
      <c r="D314" s="77">
        <v>2013544</v>
      </c>
      <c r="E314" s="77">
        <v>132538</v>
      </c>
      <c r="F314" s="77">
        <v>0</v>
      </c>
      <c r="G314" s="77">
        <f t="shared" si="9"/>
        <v>5716051</v>
      </c>
    </row>
    <row r="315" spans="1:7" x14ac:dyDescent="0.25">
      <c r="A315" s="23" t="s">
        <v>50</v>
      </c>
      <c r="B315" s="34" t="s">
        <v>337</v>
      </c>
      <c r="C315" s="77">
        <v>2023209</v>
      </c>
      <c r="D315" s="77">
        <v>0</v>
      </c>
      <c r="E315" s="77">
        <v>77419</v>
      </c>
      <c r="F315" s="77">
        <v>0</v>
      </c>
      <c r="G315" s="77">
        <f t="shared" si="9"/>
        <v>2100628</v>
      </c>
    </row>
    <row r="316" spans="1:7" x14ac:dyDescent="0.25">
      <c r="A316" s="23" t="s">
        <v>50</v>
      </c>
      <c r="B316" s="34" t="s">
        <v>338</v>
      </c>
      <c r="C316" s="77">
        <v>2472714</v>
      </c>
      <c r="D316" s="77">
        <v>1006772</v>
      </c>
      <c r="E316" s="77">
        <v>86818</v>
      </c>
      <c r="F316" s="77">
        <v>0</v>
      </c>
      <c r="G316" s="77">
        <f t="shared" si="9"/>
        <v>3566304</v>
      </c>
    </row>
    <row r="317" spans="1:7" x14ac:dyDescent="0.25">
      <c r="A317" s="23" t="s">
        <v>50</v>
      </c>
      <c r="B317" s="34" t="s">
        <v>339</v>
      </c>
      <c r="C317" s="77">
        <v>3065501</v>
      </c>
      <c r="D317" s="77">
        <v>503386</v>
      </c>
      <c r="E317" s="77">
        <v>110741</v>
      </c>
      <c r="F317" s="77">
        <v>0</v>
      </c>
      <c r="G317" s="77">
        <f t="shared" si="9"/>
        <v>3679628</v>
      </c>
    </row>
    <row r="318" spans="1:7" x14ac:dyDescent="0.25">
      <c r="A318" s="23" t="s">
        <v>50</v>
      </c>
      <c r="B318" s="34" t="s">
        <v>340</v>
      </c>
      <c r="C318" s="77">
        <v>5182479</v>
      </c>
      <c r="D318" s="77">
        <v>0</v>
      </c>
      <c r="E318" s="77">
        <v>191971</v>
      </c>
      <c r="F318" s="77">
        <v>0</v>
      </c>
      <c r="G318" s="77">
        <f t="shared" si="9"/>
        <v>5374450</v>
      </c>
    </row>
    <row r="319" spans="1:7" x14ac:dyDescent="0.25">
      <c r="A319" s="23" t="s">
        <v>50</v>
      </c>
      <c r="B319" s="34" t="s">
        <v>341</v>
      </c>
      <c r="C319" s="77">
        <v>4722587</v>
      </c>
      <c r="D319" s="77">
        <v>1006772</v>
      </c>
      <c r="E319" s="77">
        <v>176017</v>
      </c>
      <c r="F319" s="77">
        <v>0</v>
      </c>
      <c r="G319" s="77">
        <f t="shared" si="9"/>
        <v>5905376</v>
      </c>
    </row>
    <row r="320" spans="1:7" x14ac:dyDescent="0.25">
      <c r="A320" s="23" t="s">
        <v>50</v>
      </c>
      <c r="B320" s="34" t="s">
        <v>342</v>
      </c>
      <c r="C320" s="77">
        <v>2152507</v>
      </c>
      <c r="D320" s="77">
        <v>3020316</v>
      </c>
      <c r="E320" s="77">
        <v>75270</v>
      </c>
      <c r="F320" s="77">
        <v>0</v>
      </c>
      <c r="G320" s="77">
        <f t="shared" si="9"/>
        <v>5248093</v>
      </c>
    </row>
    <row r="321" spans="1:10" x14ac:dyDescent="0.25">
      <c r="A321" s="23" t="s">
        <v>50</v>
      </c>
      <c r="B321" s="34" t="s">
        <v>343</v>
      </c>
      <c r="C321" s="77">
        <v>1914251</v>
      </c>
      <c r="D321" s="77">
        <v>1006772</v>
      </c>
      <c r="E321" s="77">
        <v>67011</v>
      </c>
      <c r="F321" s="77">
        <v>0</v>
      </c>
      <c r="G321" s="77">
        <f t="shared" si="9"/>
        <v>2988034</v>
      </c>
    </row>
    <row r="322" spans="1:10" x14ac:dyDescent="0.25">
      <c r="A322" s="23" t="s">
        <v>50</v>
      </c>
      <c r="B322" s="34" t="s">
        <v>344</v>
      </c>
      <c r="C322" s="77">
        <v>3690609</v>
      </c>
      <c r="D322" s="77">
        <v>0</v>
      </c>
      <c r="E322" s="77">
        <v>137793</v>
      </c>
      <c r="F322" s="77">
        <v>0</v>
      </c>
      <c r="G322" s="77">
        <f t="shared" si="9"/>
        <v>3828402</v>
      </c>
    </row>
    <row r="323" spans="1:10" x14ac:dyDescent="0.25">
      <c r="A323" s="23" t="s">
        <v>50</v>
      </c>
      <c r="B323" s="34" t="s">
        <v>305</v>
      </c>
      <c r="C323" s="77">
        <v>28187</v>
      </c>
      <c r="D323" s="77">
        <v>28041</v>
      </c>
      <c r="E323" s="77">
        <v>1381</v>
      </c>
      <c r="F323" s="77">
        <v>0</v>
      </c>
      <c r="G323" s="77">
        <f t="shared" si="9"/>
        <v>57609</v>
      </c>
    </row>
    <row r="324" spans="1:10" x14ac:dyDescent="0.25">
      <c r="A324" s="23"/>
      <c r="B324" s="34"/>
      <c r="C324" s="77"/>
      <c r="D324" s="77"/>
      <c r="E324" s="77"/>
      <c r="F324" s="77"/>
      <c r="G324" s="77"/>
    </row>
    <row r="325" spans="1:10" s="32" customFormat="1" x14ac:dyDescent="0.25">
      <c r="A325" s="30"/>
      <c r="B325" s="31" t="s">
        <v>36</v>
      </c>
      <c r="C325" s="81">
        <v>19218662</v>
      </c>
      <c r="D325" s="81">
        <v>5537246</v>
      </c>
      <c r="E325" s="81">
        <v>1026984</v>
      </c>
      <c r="F325" s="81">
        <v>0</v>
      </c>
      <c r="G325" s="81">
        <f t="shared" ref="G325:G332" si="10">SUM(C325:F325)</f>
        <v>25782892</v>
      </c>
      <c r="J325" s="33"/>
    </row>
    <row r="326" spans="1:10" x14ac:dyDescent="0.25">
      <c r="A326" s="23" t="s">
        <v>36</v>
      </c>
      <c r="B326" s="34" t="s">
        <v>345</v>
      </c>
      <c r="C326" s="77">
        <v>3810665</v>
      </c>
      <c r="D326" s="77">
        <v>3020316</v>
      </c>
      <c r="E326" s="77">
        <v>155640</v>
      </c>
      <c r="F326" s="77">
        <v>0</v>
      </c>
      <c r="G326" s="77">
        <f t="shared" si="10"/>
        <v>6986621</v>
      </c>
    </row>
    <row r="327" spans="1:10" x14ac:dyDescent="0.25">
      <c r="A327" s="23" t="s">
        <v>36</v>
      </c>
      <c r="B327" s="34" t="s">
        <v>346</v>
      </c>
      <c r="C327" s="77">
        <v>1719325</v>
      </c>
      <c r="D327" s="77">
        <v>0</v>
      </c>
      <c r="E327" s="77">
        <v>109941</v>
      </c>
      <c r="F327" s="77">
        <v>0</v>
      </c>
      <c r="G327" s="77">
        <f t="shared" si="10"/>
        <v>1829266</v>
      </c>
    </row>
    <row r="328" spans="1:10" x14ac:dyDescent="0.25">
      <c r="A328" s="23" t="s">
        <v>36</v>
      </c>
      <c r="B328" s="34" t="s">
        <v>347</v>
      </c>
      <c r="C328" s="77">
        <v>2518728</v>
      </c>
      <c r="D328" s="77">
        <v>0</v>
      </c>
      <c r="E328" s="77">
        <v>175149</v>
      </c>
      <c r="F328" s="77">
        <v>0</v>
      </c>
      <c r="G328" s="77">
        <f t="shared" si="10"/>
        <v>2693877</v>
      </c>
    </row>
    <row r="329" spans="1:10" x14ac:dyDescent="0.25">
      <c r="A329" s="23" t="s">
        <v>36</v>
      </c>
      <c r="B329" s="34" t="s">
        <v>348</v>
      </c>
      <c r="C329" s="77">
        <v>3692964</v>
      </c>
      <c r="D329" s="77">
        <v>1006772</v>
      </c>
      <c r="E329" s="77">
        <v>176758</v>
      </c>
      <c r="F329" s="77">
        <v>0</v>
      </c>
      <c r="G329" s="77">
        <f t="shared" si="10"/>
        <v>4876494</v>
      </c>
    </row>
    <row r="330" spans="1:10" x14ac:dyDescent="0.25">
      <c r="A330" s="23" t="s">
        <v>36</v>
      </c>
      <c r="B330" s="34" t="s">
        <v>349</v>
      </c>
      <c r="C330" s="77">
        <v>2102106</v>
      </c>
      <c r="D330" s="77">
        <v>0</v>
      </c>
      <c r="E330" s="77">
        <v>124284</v>
      </c>
      <c r="F330" s="77">
        <v>0</v>
      </c>
      <c r="G330" s="77">
        <f t="shared" si="10"/>
        <v>2226390</v>
      </c>
    </row>
    <row r="331" spans="1:10" x14ac:dyDescent="0.25">
      <c r="A331" s="23" t="s">
        <v>36</v>
      </c>
      <c r="B331" s="34" t="s">
        <v>350</v>
      </c>
      <c r="C331" s="77">
        <v>2852077</v>
      </c>
      <c r="D331" s="77">
        <v>1006772</v>
      </c>
      <c r="E331" s="77">
        <v>129811</v>
      </c>
      <c r="F331" s="77">
        <v>0</v>
      </c>
      <c r="G331" s="77">
        <f t="shared" si="10"/>
        <v>3988660</v>
      </c>
    </row>
    <row r="332" spans="1:10" x14ac:dyDescent="0.25">
      <c r="A332" s="23" t="s">
        <v>36</v>
      </c>
      <c r="B332" s="34" t="s">
        <v>351</v>
      </c>
      <c r="C332" s="77">
        <v>2522797</v>
      </c>
      <c r="D332" s="77">
        <v>503386</v>
      </c>
      <c r="E332" s="77">
        <v>155401</v>
      </c>
      <c r="F332" s="77">
        <v>0</v>
      </c>
      <c r="G332" s="77">
        <f t="shared" si="10"/>
        <v>3181584</v>
      </c>
    </row>
    <row r="333" spans="1:10" x14ac:dyDescent="0.25">
      <c r="A333" s="23"/>
      <c r="B333" s="34"/>
      <c r="C333" s="77"/>
      <c r="D333" s="77"/>
      <c r="E333" s="77"/>
      <c r="F333" s="77"/>
      <c r="G333" s="77"/>
    </row>
    <row r="334" spans="1:10" s="32" customFormat="1" x14ac:dyDescent="0.25">
      <c r="A334" s="30"/>
      <c r="B334" s="31" t="s">
        <v>134</v>
      </c>
      <c r="C334" s="81">
        <v>24452107</v>
      </c>
      <c r="D334" s="81">
        <v>6435061</v>
      </c>
      <c r="E334" s="81">
        <v>638789</v>
      </c>
      <c r="F334" s="81">
        <v>5142203</v>
      </c>
      <c r="G334" s="81">
        <f>SUM(C334:F334)</f>
        <v>36668160</v>
      </c>
      <c r="J334" s="33"/>
    </row>
    <row r="335" spans="1:10" x14ac:dyDescent="0.25">
      <c r="A335" s="23" t="s">
        <v>134</v>
      </c>
      <c r="B335" s="34" t="s">
        <v>352</v>
      </c>
      <c r="C335" s="77">
        <v>10044511</v>
      </c>
      <c r="D335" s="77">
        <v>2911382</v>
      </c>
      <c r="E335" s="77">
        <v>198618</v>
      </c>
      <c r="F335" s="77">
        <v>1598861</v>
      </c>
      <c r="G335" s="77">
        <f>SUM(C335:F335)</f>
        <v>14753372</v>
      </c>
    </row>
    <row r="336" spans="1:10" x14ac:dyDescent="0.25">
      <c r="A336" s="23" t="s">
        <v>134</v>
      </c>
      <c r="B336" s="34" t="s">
        <v>353</v>
      </c>
      <c r="C336" s="77">
        <v>2800965</v>
      </c>
      <c r="D336" s="77">
        <v>503386</v>
      </c>
      <c r="E336" s="77">
        <v>200951</v>
      </c>
      <c r="F336" s="77">
        <v>1617643</v>
      </c>
      <c r="G336" s="77">
        <f>SUM(C336:F336)</f>
        <v>5122945</v>
      </c>
    </row>
    <row r="337" spans="1:10" x14ac:dyDescent="0.25">
      <c r="A337" s="23" t="s">
        <v>134</v>
      </c>
      <c r="B337" s="34" t="s">
        <v>354</v>
      </c>
      <c r="C337" s="77">
        <v>11606631</v>
      </c>
      <c r="D337" s="77">
        <v>3020293</v>
      </c>
      <c r="E337" s="77">
        <v>239220</v>
      </c>
      <c r="F337" s="77">
        <v>1925699</v>
      </c>
      <c r="G337" s="77">
        <f>SUM(C337:F337)</f>
        <v>16791843</v>
      </c>
    </row>
    <row r="338" spans="1:10" x14ac:dyDescent="0.25">
      <c r="A338" s="23"/>
      <c r="B338" s="34"/>
      <c r="C338" s="77"/>
      <c r="D338" s="77"/>
      <c r="E338" s="77"/>
      <c r="F338" s="77"/>
      <c r="G338" s="77"/>
    </row>
    <row r="339" spans="1:10" s="32" customFormat="1" x14ac:dyDescent="0.25">
      <c r="A339" s="30"/>
      <c r="B339" s="31" t="s">
        <v>69</v>
      </c>
      <c r="C339" s="81">
        <v>2268440</v>
      </c>
      <c r="D339" s="81">
        <v>1570016</v>
      </c>
      <c r="E339" s="81">
        <v>179584</v>
      </c>
      <c r="F339" s="81">
        <v>1439390</v>
      </c>
      <c r="G339" s="81">
        <f>SUM(C339:F339)</f>
        <v>5457430</v>
      </c>
      <c r="J339" s="33"/>
    </row>
    <row r="340" spans="1:10" x14ac:dyDescent="0.25">
      <c r="A340" s="23" t="s">
        <v>69</v>
      </c>
      <c r="B340" s="34" t="s">
        <v>355</v>
      </c>
      <c r="C340" s="77">
        <v>2226706</v>
      </c>
      <c r="D340" s="77">
        <v>1510158</v>
      </c>
      <c r="E340" s="77">
        <v>176261</v>
      </c>
      <c r="F340" s="77">
        <v>1412753</v>
      </c>
      <c r="G340" s="77">
        <f>SUM(C340:F340)</f>
        <v>5325878</v>
      </c>
    </row>
    <row r="341" spans="1:10" x14ac:dyDescent="0.25">
      <c r="A341" s="23" t="s">
        <v>69</v>
      </c>
      <c r="B341" s="34" t="s">
        <v>356</v>
      </c>
      <c r="C341" s="77">
        <v>41734</v>
      </c>
      <c r="D341" s="77">
        <v>59858</v>
      </c>
      <c r="E341" s="77">
        <v>3323</v>
      </c>
      <c r="F341" s="77">
        <v>26637</v>
      </c>
      <c r="G341" s="77">
        <f>SUM(C341:F341)</f>
        <v>131552</v>
      </c>
    </row>
    <row r="342" spans="1:10" x14ac:dyDescent="0.25">
      <c r="A342" s="23"/>
      <c r="B342" s="34"/>
      <c r="C342" s="77"/>
      <c r="D342" s="77"/>
      <c r="E342" s="77"/>
      <c r="F342" s="77"/>
      <c r="G342" s="77"/>
    </row>
    <row r="343" spans="1:10" s="32" customFormat="1" x14ac:dyDescent="0.25">
      <c r="A343" s="30"/>
      <c r="B343" s="31" t="s">
        <v>42</v>
      </c>
      <c r="C343" s="81">
        <v>30277367</v>
      </c>
      <c r="D343" s="81">
        <v>3020316</v>
      </c>
      <c r="E343" s="81">
        <v>2608407</v>
      </c>
      <c r="F343" s="81">
        <v>4781900</v>
      </c>
      <c r="G343" s="81">
        <f t="shared" ref="G343:G358" si="11">SUM(C343:F343)</f>
        <v>40687990</v>
      </c>
      <c r="J343" s="33"/>
    </row>
    <row r="344" spans="1:10" x14ac:dyDescent="0.25">
      <c r="A344" s="23" t="s">
        <v>42</v>
      </c>
      <c r="B344" s="34" t="s">
        <v>357</v>
      </c>
      <c r="C344" s="77">
        <v>1406590</v>
      </c>
      <c r="D344" s="77">
        <v>503386</v>
      </c>
      <c r="E344" s="77">
        <v>142775</v>
      </c>
      <c r="F344" s="77">
        <v>261744</v>
      </c>
      <c r="G344" s="77">
        <f t="shared" si="11"/>
        <v>2314495</v>
      </c>
    </row>
    <row r="345" spans="1:10" x14ac:dyDescent="0.25">
      <c r="A345" s="23" t="s">
        <v>42</v>
      </c>
      <c r="B345" s="34" t="s">
        <v>358</v>
      </c>
      <c r="C345" s="77">
        <v>740145</v>
      </c>
      <c r="D345" s="77">
        <v>0</v>
      </c>
      <c r="E345" s="77">
        <v>74990</v>
      </c>
      <c r="F345" s="77">
        <v>137476</v>
      </c>
      <c r="G345" s="77">
        <f t="shared" si="11"/>
        <v>952611</v>
      </c>
    </row>
    <row r="346" spans="1:10" x14ac:dyDescent="0.25">
      <c r="A346" s="23" t="s">
        <v>42</v>
      </c>
      <c r="B346" s="34" t="s">
        <v>359</v>
      </c>
      <c r="C346" s="77">
        <v>1422461</v>
      </c>
      <c r="D346" s="77">
        <v>0</v>
      </c>
      <c r="E346" s="77">
        <v>136379</v>
      </c>
      <c r="F346" s="77">
        <v>250019</v>
      </c>
      <c r="G346" s="77">
        <f t="shared" si="11"/>
        <v>1808859</v>
      </c>
    </row>
    <row r="347" spans="1:10" x14ac:dyDescent="0.25">
      <c r="A347" s="23" t="s">
        <v>42</v>
      </c>
      <c r="B347" s="34" t="s">
        <v>360</v>
      </c>
      <c r="C347" s="77">
        <v>2814144</v>
      </c>
      <c r="D347" s="77">
        <v>0</v>
      </c>
      <c r="E347" s="77">
        <v>223653</v>
      </c>
      <c r="F347" s="77">
        <v>410014</v>
      </c>
      <c r="G347" s="77">
        <f t="shared" si="11"/>
        <v>3447811</v>
      </c>
    </row>
    <row r="348" spans="1:10" x14ac:dyDescent="0.25">
      <c r="A348" s="23" t="s">
        <v>42</v>
      </c>
      <c r="B348" s="34" t="s">
        <v>361</v>
      </c>
      <c r="C348" s="77">
        <v>3174318</v>
      </c>
      <c r="D348" s="77">
        <v>0</v>
      </c>
      <c r="E348" s="77">
        <v>269592</v>
      </c>
      <c r="F348" s="77">
        <v>494234</v>
      </c>
      <c r="G348" s="77">
        <f t="shared" si="11"/>
        <v>3938144</v>
      </c>
    </row>
    <row r="349" spans="1:10" x14ac:dyDescent="0.25">
      <c r="A349" s="23" t="s">
        <v>42</v>
      </c>
      <c r="B349" s="34" t="s">
        <v>362</v>
      </c>
      <c r="C349" s="77">
        <v>2681477</v>
      </c>
      <c r="D349" s="77">
        <v>0</v>
      </c>
      <c r="E349" s="77">
        <v>239205</v>
      </c>
      <c r="F349" s="77">
        <v>438527</v>
      </c>
      <c r="G349" s="77">
        <f t="shared" si="11"/>
        <v>3359209</v>
      </c>
    </row>
    <row r="350" spans="1:10" x14ac:dyDescent="0.25">
      <c r="A350" s="23" t="s">
        <v>42</v>
      </c>
      <c r="B350" s="34" t="s">
        <v>363</v>
      </c>
      <c r="C350" s="77">
        <v>1102923</v>
      </c>
      <c r="D350" s="77">
        <v>0</v>
      </c>
      <c r="E350" s="77">
        <v>78624</v>
      </c>
      <c r="F350" s="77">
        <v>144138</v>
      </c>
      <c r="G350" s="77">
        <f t="shared" si="11"/>
        <v>1325685</v>
      </c>
    </row>
    <row r="351" spans="1:10" x14ac:dyDescent="0.25">
      <c r="A351" s="23" t="s">
        <v>42</v>
      </c>
      <c r="B351" s="34" t="s">
        <v>364</v>
      </c>
      <c r="C351" s="77">
        <v>3409263</v>
      </c>
      <c r="D351" s="77">
        <v>0</v>
      </c>
      <c r="E351" s="77">
        <v>295203</v>
      </c>
      <c r="F351" s="77">
        <v>541185</v>
      </c>
      <c r="G351" s="77">
        <f t="shared" si="11"/>
        <v>4245651</v>
      </c>
    </row>
    <row r="352" spans="1:10" x14ac:dyDescent="0.25">
      <c r="A352" s="23" t="s">
        <v>42</v>
      </c>
      <c r="B352" s="34" t="s">
        <v>365</v>
      </c>
      <c r="C352" s="77">
        <v>1106167</v>
      </c>
      <c r="D352" s="77">
        <v>0</v>
      </c>
      <c r="E352" s="77">
        <v>93428</v>
      </c>
      <c r="F352" s="77">
        <v>171279</v>
      </c>
      <c r="G352" s="77">
        <f t="shared" si="11"/>
        <v>1370874</v>
      </c>
    </row>
    <row r="353" spans="1:10" x14ac:dyDescent="0.25">
      <c r="A353" s="23" t="s">
        <v>42</v>
      </c>
      <c r="B353" s="34" t="s">
        <v>366</v>
      </c>
      <c r="C353" s="77">
        <v>2809475</v>
      </c>
      <c r="D353" s="77">
        <v>503386</v>
      </c>
      <c r="E353" s="77">
        <v>249523</v>
      </c>
      <c r="F353" s="77">
        <v>457441</v>
      </c>
      <c r="G353" s="77">
        <f t="shared" si="11"/>
        <v>4019825</v>
      </c>
    </row>
    <row r="354" spans="1:10" x14ac:dyDescent="0.25">
      <c r="A354" s="23" t="s">
        <v>42</v>
      </c>
      <c r="B354" s="34" t="s">
        <v>367</v>
      </c>
      <c r="C354" s="77">
        <v>1597355</v>
      </c>
      <c r="D354" s="77">
        <v>0</v>
      </c>
      <c r="E354" s="77">
        <v>135479</v>
      </c>
      <c r="F354" s="77">
        <v>248369</v>
      </c>
      <c r="G354" s="77">
        <f t="shared" si="11"/>
        <v>1981203</v>
      </c>
    </row>
    <row r="355" spans="1:10" x14ac:dyDescent="0.25">
      <c r="A355" s="23" t="s">
        <v>42</v>
      </c>
      <c r="B355" s="34" t="s">
        <v>368</v>
      </c>
      <c r="C355" s="77">
        <v>2824541</v>
      </c>
      <c r="D355" s="77">
        <v>0</v>
      </c>
      <c r="E355" s="77">
        <v>238727</v>
      </c>
      <c r="F355" s="77">
        <v>437650</v>
      </c>
      <c r="G355" s="77">
        <f t="shared" si="11"/>
        <v>3500918</v>
      </c>
    </row>
    <row r="356" spans="1:10" x14ac:dyDescent="0.25">
      <c r="A356" s="23" t="s">
        <v>42</v>
      </c>
      <c r="B356" s="34" t="s">
        <v>369</v>
      </c>
      <c r="C356" s="77">
        <v>1098236</v>
      </c>
      <c r="D356" s="77">
        <v>1006772</v>
      </c>
      <c r="E356" s="77">
        <v>92191</v>
      </c>
      <c r="F356" s="77">
        <v>169011</v>
      </c>
      <c r="G356" s="77">
        <f t="shared" si="11"/>
        <v>2366210</v>
      </c>
    </row>
    <row r="357" spans="1:10" x14ac:dyDescent="0.25">
      <c r="A357" s="23" t="s">
        <v>42</v>
      </c>
      <c r="B357" s="34" t="s">
        <v>370</v>
      </c>
      <c r="C357" s="77">
        <v>3085384</v>
      </c>
      <c r="D357" s="77">
        <v>1006772</v>
      </c>
      <c r="E357" s="77">
        <v>257260</v>
      </c>
      <c r="F357" s="77">
        <v>471626</v>
      </c>
      <c r="G357" s="77">
        <f t="shared" si="11"/>
        <v>4821042</v>
      </c>
    </row>
    <row r="358" spans="1:10" x14ac:dyDescent="0.25">
      <c r="A358" s="23" t="s">
        <v>42</v>
      </c>
      <c r="B358" s="34" t="s">
        <v>371</v>
      </c>
      <c r="C358" s="77">
        <v>1004888</v>
      </c>
      <c r="D358" s="77">
        <v>0</v>
      </c>
      <c r="E358" s="77">
        <v>81378</v>
      </c>
      <c r="F358" s="77">
        <v>149187</v>
      </c>
      <c r="G358" s="77">
        <f t="shared" si="11"/>
        <v>1235453</v>
      </c>
    </row>
    <row r="359" spans="1:10" x14ac:dyDescent="0.25">
      <c r="A359" s="23"/>
      <c r="B359" s="34"/>
      <c r="C359" s="77"/>
      <c r="D359" s="77"/>
      <c r="E359" s="77"/>
      <c r="F359" s="77"/>
      <c r="G359" s="77"/>
    </row>
    <row r="360" spans="1:10" s="32" customFormat="1" x14ac:dyDescent="0.25">
      <c r="A360" s="30"/>
      <c r="B360" s="31" t="s">
        <v>11</v>
      </c>
      <c r="C360" s="81">
        <v>18929406</v>
      </c>
      <c r="D360" s="81">
        <v>2516930</v>
      </c>
      <c r="E360" s="81">
        <v>1498148</v>
      </c>
      <c r="F360" s="81">
        <v>0</v>
      </c>
      <c r="G360" s="81">
        <f t="shared" ref="G360:G372" si="12">SUM(C360:F360)</f>
        <v>22944484</v>
      </c>
      <c r="J360" s="33"/>
    </row>
    <row r="361" spans="1:10" x14ac:dyDescent="0.25">
      <c r="A361" s="23" t="s">
        <v>11</v>
      </c>
      <c r="B361" s="34" t="s">
        <v>372</v>
      </c>
      <c r="C361" s="77">
        <v>1496236</v>
      </c>
      <c r="D361" s="77">
        <v>0</v>
      </c>
      <c r="E361" s="77">
        <v>116630</v>
      </c>
      <c r="F361" s="77">
        <v>0</v>
      </c>
      <c r="G361" s="77">
        <f t="shared" si="12"/>
        <v>1612866</v>
      </c>
    </row>
    <row r="362" spans="1:10" x14ac:dyDescent="0.25">
      <c r="A362" s="23" t="s">
        <v>11</v>
      </c>
      <c r="B362" s="34" t="s">
        <v>373</v>
      </c>
      <c r="C362" s="77">
        <v>2617216</v>
      </c>
      <c r="D362" s="77">
        <v>2013544</v>
      </c>
      <c r="E362" s="77">
        <v>194311</v>
      </c>
      <c r="F362" s="77">
        <v>0</v>
      </c>
      <c r="G362" s="77">
        <f t="shared" si="12"/>
        <v>4825071</v>
      </c>
    </row>
    <row r="363" spans="1:10" x14ac:dyDescent="0.25">
      <c r="A363" s="23" t="s">
        <v>11</v>
      </c>
      <c r="B363" s="34" t="s">
        <v>374</v>
      </c>
      <c r="C363" s="77">
        <v>1115242</v>
      </c>
      <c r="D363" s="77">
        <v>0</v>
      </c>
      <c r="E363" s="77">
        <v>93280</v>
      </c>
      <c r="F363" s="77">
        <v>0</v>
      </c>
      <c r="G363" s="77">
        <f t="shared" si="12"/>
        <v>1208522</v>
      </c>
    </row>
    <row r="364" spans="1:10" x14ac:dyDescent="0.25">
      <c r="A364" s="23" t="s">
        <v>11</v>
      </c>
      <c r="B364" s="34" t="s">
        <v>375</v>
      </c>
      <c r="C364" s="77">
        <v>823689</v>
      </c>
      <c r="D364" s="77">
        <v>0</v>
      </c>
      <c r="E364" s="77">
        <v>71030</v>
      </c>
      <c r="F364" s="77">
        <v>0</v>
      </c>
      <c r="G364" s="77">
        <f t="shared" si="12"/>
        <v>894719</v>
      </c>
    </row>
    <row r="365" spans="1:10" x14ac:dyDescent="0.25">
      <c r="A365" s="23" t="s">
        <v>11</v>
      </c>
      <c r="B365" s="34" t="s">
        <v>376</v>
      </c>
      <c r="C365" s="77">
        <v>1107041</v>
      </c>
      <c r="D365" s="77">
        <v>0</v>
      </c>
      <c r="E365" s="77">
        <v>92032</v>
      </c>
      <c r="F365" s="77">
        <v>0</v>
      </c>
      <c r="G365" s="77">
        <f t="shared" si="12"/>
        <v>1199073</v>
      </c>
    </row>
    <row r="366" spans="1:10" x14ac:dyDescent="0.25">
      <c r="A366" s="23" t="s">
        <v>11</v>
      </c>
      <c r="B366" s="34" t="s">
        <v>377</v>
      </c>
      <c r="C366" s="77">
        <v>2554680</v>
      </c>
      <c r="D366" s="77">
        <v>0</v>
      </c>
      <c r="E366" s="77">
        <v>223010</v>
      </c>
      <c r="F366" s="77">
        <v>0</v>
      </c>
      <c r="G366" s="77">
        <f t="shared" si="12"/>
        <v>2777690</v>
      </c>
    </row>
    <row r="367" spans="1:10" x14ac:dyDescent="0.25">
      <c r="A367" s="23" t="s">
        <v>11</v>
      </c>
      <c r="B367" s="34" t="s">
        <v>378</v>
      </c>
      <c r="C367" s="77">
        <v>918913</v>
      </c>
      <c r="D367" s="77">
        <v>0</v>
      </c>
      <c r="E367" s="77">
        <v>72055</v>
      </c>
      <c r="F367" s="77">
        <v>0</v>
      </c>
      <c r="G367" s="77">
        <f t="shared" si="12"/>
        <v>990968</v>
      </c>
    </row>
    <row r="368" spans="1:10" x14ac:dyDescent="0.25">
      <c r="A368" s="23" t="s">
        <v>11</v>
      </c>
      <c r="B368" s="34" t="s">
        <v>379</v>
      </c>
      <c r="C368" s="77">
        <v>2502553</v>
      </c>
      <c r="D368" s="77">
        <v>503386</v>
      </c>
      <c r="E368" s="77">
        <v>190102</v>
      </c>
      <c r="F368" s="77">
        <v>0</v>
      </c>
      <c r="G368" s="77">
        <f t="shared" si="12"/>
        <v>3196041</v>
      </c>
    </row>
    <row r="369" spans="1:10" x14ac:dyDescent="0.25">
      <c r="A369" s="23" t="s">
        <v>11</v>
      </c>
      <c r="B369" s="34" t="s">
        <v>380</v>
      </c>
      <c r="C369" s="77">
        <v>1060639</v>
      </c>
      <c r="D369" s="77">
        <v>0</v>
      </c>
      <c r="E369" s="77">
        <v>81955</v>
      </c>
      <c r="F369" s="77">
        <v>0</v>
      </c>
      <c r="G369" s="77">
        <f t="shared" si="12"/>
        <v>1142594</v>
      </c>
    </row>
    <row r="370" spans="1:10" x14ac:dyDescent="0.25">
      <c r="A370" s="23" t="s">
        <v>11</v>
      </c>
      <c r="B370" s="34" t="s">
        <v>381</v>
      </c>
      <c r="C370" s="77">
        <v>1516606</v>
      </c>
      <c r="D370" s="77">
        <v>0</v>
      </c>
      <c r="E370" s="77">
        <v>104160</v>
      </c>
      <c r="F370" s="77">
        <v>0</v>
      </c>
      <c r="G370" s="77">
        <f t="shared" si="12"/>
        <v>1620766</v>
      </c>
    </row>
    <row r="371" spans="1:10" x14ac:dyDescent="0.25">
      <c r="A371" s="23" t="s">
        <v>11</v>
      </c>
      <c r="B371" s="34" t="s">
        <v>382</v>
      </c>
      <c r="C371" s="77">
        <v>2465426</v>
      </c>
      <c r="D371" s="77">
        <v>0</v>
      </c>
      <c r="E371" s="77">
        <v>191487</v>
      </c>
      <c r="F371" s="77">
        <v>0</v>
      </c>
      <c r="G371" s="77">
        <f t="shared" si="12"/>
        <v>2656913</v>
      </c>
    </row>
    <row r="372" spans="1:10" x14ac:dyDescent="0.25">
      <c r="A372" s="23" t="s">
        <v>11</v>
      </c>
      <c r="B372" s="34" t="s">
        <v>383</v>
      </c>
      <c r="C372" s="77">
        <v>751165</v>
      </c>
      <c r="D372" s="77">
        <v>0</v>
      </c>
      <c r="E372" s="77">
        <v>68096</v>
      </c>
      <c r="F372" s="77">
        <v>0</v>
      </c>
      <c r="G372" s="77">
        <f t="shared" si="12"/>
        <v>819261</v>
      </c>
    </row>
    <row r="373" spans="1:10" x14ac:dyDescent="0.25">
      <c r="A373" s="23"/>
      <c r="B373" s="34"/>
      <c r="C373" s="77"/>
      <c r="D373" s="77"/>
      <c r="E373" s="77"/>
      <c r="F373" s="77"/>
      <c r="G373" s="77"/>
    </row>
    <row r="374" spans="1:10" s="32" customFormat="1" x14ac:dyDescent="0.25">
      <c r="A374" s="30"/>
      <c r="B374" s="31" t="s">
        <v>384</v>
      </c>
      <c r="C374" s="81">
        <v>2718872</v>
      </c>
      <c r="D374" s="81">
        <v>0</v>
      </c>
      <c r="E374" s="81">
        <v>0</v>
      </c>
      <c r="F374" s="81">
        <v>0</v>
      </c>
      <c r="G374" s="81">
        <f>SUM(C374:F374)</f>
        <v>2718872</v>
      </c>
      <c r="J374" s="33"/>
    </row>
    <row r="375" spans="1:10" x14ac:dyDescent="0.25">
      <c r="A375" s="23" t="s">
        <v>384</v>
      </c>
      <c r="B375" s="34" t="s">
        <v>385</v>
      </c>
      <c r="C375" s="77">
        <v>2718872</v>
      </c>
      <c r="D375" s="77">
        <v>0</v>
      </c>
      <c r="E375" s="77">
        <v>0</v>
      </c>
      <c r="F375" s="77">
        <v>0</v>
      </c>
      <c r="G375" s="77">
        <f>SUM(C375:F375)</f>
        <v>2718872</v>
      </c>
    </row>
    <row r="376" spans="1:10" x14ac:dyDescent="0.25">
      <c r="A376" s="23"/>
      <c r="B376" s="34"/>
      <c r="C376" s="77"/>
      <c r="D376" s="77"/>
      <c r="E376" s="77"/>
      <c r="F376" s="77"/>
      <c r="G376" s="77"/>
    </row>
    <row r="377" spans="1:10" s="32" customFormat="1" x14ac:dyDescent="0.25">
      <c r="A377" s="30"/>
      <c r="B377" s="31" t="s">
        <v>185</v>
      </c>
      <c r="C377" s="81">
        <v>4899321</v>
      </c>
      <c r="D377" s="81">
        <v>4530474</v>
      </c>
      <c r="E377" s="81">
        <v>193610</v>
      </c>
      <c r="F377" s="81">
        <v>0</v>
      </c>
      <c r="G377" s="81">
        <f>SUM(C377:F377)</f>
        <v>9623405</v>
      </c>
      <c r="J377" s="33"/>
    </row>
    <row r="378" spans="1:10" x14ac:dyDescent="0.25">
      <c r="A378" s="23" t="s">
        <v>185</v>
      </c>
      <c r="B378" s="34" t="s">
        <v>386</v>
      </c>
      <c r="C378" s="77">
        <v>1662381</v>
      </c>
      <c r="D378" s="77">
        <v>3020316</v>
      </c>
      <c r="E378" s="77">
        <v>63700</v>
      </c>
      <c r="F378" s="77">
        <v>0</v>
      </c>
      <c r="G378" s="77">
        <f>SUM(C378:F378)</f>
        <v>4746397</v>
      </c>
    </row>
    <row r="379" spans="1:10" x14ac:dyDescent="0.25">
      <c r="A379" s="23" t="s">
        <v>185</v>
      </c>
      <c r="B379" s="34" t="s">
        <v>387</v>
      </c>
      <c r="C379" s="77">
        <v>3236940</v>
      </c>
      <c r="D379" s="77">
        <v>1510158</v>
      </c>
      <c r="E379" s="77">
        <v>129910</v>
      </c>
      <c r="F379" s="77">
        <v>0</v>
      </c>
      <c r="G379" s="77">
        <f>SUM(C379:F379)</f>
        <v>4877008</v>
      </c>
    </row>
    <row r="380" spans="1:10" x14ac:dyDescent="0.25">
      <c r="A380" s="23"/>
      <c r="B380" s="34"/>
      <c r="C380" s="77"/>
      <c r="D380" s="77"/>
      <c r="E380" s="77"/>
      <c r="F380" s="77"/>
      <c r="G380" s="77"/>
    </row>
    <row r="381" spans="1:10" s="32" customFormat="1" x14ac:dyDescent="0.25">
      <c r="A381" s="30"/>
      <c r="B381" s="31" t="s">
        <v>128</v>
      </c>
      <c r="C381" s="81">
        <v>12561565</v>
      </c>
      <c r="D381" s="81">
        <v>0</v>
      </c>
      <c r="E381" s="81">
        <v>903065</v>
      </c>
      <c r="F381" s="81">
        <v>0</v>
      </c>
      <c r="G381" s="81">
        <f t="shared" ref="G381:G387" si="13">SUM(C381:F381)</f>
        <v>13464630</v>
      </c>
      <c r="J381" s="33"/>
    </row>
    <row r="382" spans="1:10" x14ac:dyDescent="0.25">
      <c r="A382" s="23" t="s">
        <v>128</v>
      </c>
      <c r="B382" s="34" t="s">
        <v>388</v>
      </c>
      <c r="C382" s="77">
        <v>2677220</v>
      </c>
      <c r="D382" s="77">
        <v>0</v>
      </c>
      <c r="E382" s="77">
        <v>193130</v>
      </c>
      <c r="F382" s="77">
        <v>0</v>
      </c>
      <c r="G382" s="77">
        <f t="shared" si="13"/>
        <v>2870350</v>
      </c>
    </row>
    <row r="383" spans="1:10" x14ac:dyDescent="0.25">
      <c r="A383" s="23" t="s">
        <v>128</v>
      </c>
      <c r="B383" s="34" t="s">
        <v>389</v>
      </c>
      <c r="C383" s="77">
        <v>2293250</v>
      </c>
      <c r="D383" s="77">
        <v>0</v>
      </c>
      <c r="E383" s="77">
        <v>166659</v>
      </c>
      <c r="F383" s="77">
        <v>0</v>
      </c>
      <c r="G383" s="77">
        <f t="shared" si="13"/>
        <v>2459909</v>
      </c>
    </row>
    <row r="384" spans="1:10" x14ac:dyDescent="0.25">
      <c r="A384" s="23" t="s">
        <v>128</v>
      </c>
      <c r="B384" s="34" t="s">
        <v>390</v>
      </c>
      <c r="C384" s="77">
        <v>666798</v>
      </c>
      <c r="D384" s="77">
        <v>0</v>
      </c>
      <c r="E384" s="77">
        <v>54106</v>
      </c>
      <c r="F384" s="77">
        <v>0</v>
      </c>
      <c r="G384" s="77">
        <f t="shared" si="13"/>
        <v>720904</v>
      </c>
    </row>
    <row r="385" spans="1:10" x14ac:dyDescent="0.25">
      <c r="A385" s="23" t="s">
        <v>128</v>
      </c>
      <c r="B385" s="34" t="s">
        <v>391</v>
      </c>
      <c r="C385" s="77">
        <v>3977780</v>
      </c>
      <c r="D385" s="77">
        <v>0</v>
      </c>
      <c r="E385" s="77">
        <v>281475</v>
      </c>
      <c r="F385" s="77">
        <v>0</v>
      </c>
      <c r="G385" s="77">
        <f t="shared" si="13"/>
        <v>4259255</v>
      </c>
    </row>
    <row r="386" spans="1:10" x14ac:dyDescent="0.25">
      <c r="A386" s="23" t="s">
        <v>128</v>
      </c>
      <c r="B386" s="34" t="s">
        <v>392</v>
      </c>
      <c r="C386" s="77">
        <v>1616831</v>
      </c>
      <c r="D386" s="77">
        <v>0</v>
      </c>
      <c r="E386" s="77">
        <v>114471</v>
      </c>
      <c r="F386" s="77">
        <v>0</v>
      </c>
      <c r="G386" s="77">
        <f t="shared" si="13"/>
        <v>1731302</v>
      </c>
    </row>
    <row r="387" spans="1:10" x14ac:dyDescent="0.25">
      <c r="A387" s="23" t="s">
        <v>128</v>
      </c>
      <c r="B387" s="34" t="s">
        <v>393</v>
      </c>
      <c r="C387" s="77">
        <v>1329686</v>
      </c>
      <c r="D387" s="77">
        <v>0</v>
      </c>
      <c r="E387" s="77">
        <v>93224</v>
      </c>
      <c r="F387" s="77">
        <v>0</v>
      </c>
      <c r="G387" s="77">
        <f t="shared" si="13"/>
        <v>1422910</v>
      </c>
    </row>
    <row r="388" spans="1:10" x14ac:dyDescent="0.25">
      <c r="A388" s="23"/>
      <c r="B388" s="34"/>
      <c r="C388" s="77"/>
      <c r="D388" s="77"/>
      <c r="E388" s="77"/>
      <c r="F388" s="77"/>
      <c r="G388" s="77"/>
    </row>
    <row r="389" spans="1:10" s="32" customFormat="1" x14ac:dyDescent="0.25">
      <c r="A389" s="30"/>
      <c r="B389" s="31" t="s">
        <v>26</v>
      </c>
      <c r="C389" s="81">
        <v>15840155</v>
      </c>
      <c r="D389" s="81">
        <v>9600416</v>
      </c>
      <c r="E389" s="81">
        <v>806114</v>
      </c>
      <c r="F389" s="81">
        <v>0</v>
      </c>
      <c r="G389" s="81">
        <f t="shared" ref="G389:G400" si="14">SUM(C389:F389)</f>
        <v>26246685</v>
      </c>
      <c r="J389" s="33"/>
    </row>
    <row r="390" spans="1:10" x14ac:dyDescent="0.25">
      <c r="A390" s="23" t="s">
        <v>26</v>
      </c>
      <c r="B390" s="34" t="s">
        <v>394</v>
      </c>
      <c r="C390" s="77">
        <v>1327770</v>
      </c>
      <c r="D390" s="77">
        <v>0</v>
      </c>
      <c r="E390" s="77">
        <v>84060</v>
      </c>
      <c r="F390" s="77">
        <v>0</v>
      </c>
      <c r="G390" s="77">
        <f t="shared" si="14"/>
        <v>1411830</v>
      </c>
    </row>
    <row r="391" spans="1:10" x14ac:dyDescent="0.25">
      <c r="A391" s="23" t="s">
        <v>26</v>
      </c>
      <c r="B391" s="34" t="s">
        <v>395</v>
      </c>
      <c r="C391" s="77">
        <v>368634</v>
      </c>
      <c r="D391" s="77">
        <v>0</v>
      </c>
      <c r="E391" s="77">
        <v>20131</v>
      </c>
      <c r="F391" s="77">
        <v>0</v>
      </c>
      <c r="G391" s="77">
        <f t="shared" si="14"/>
        <v>388765</v>
      </c>
    </row>
    <row r="392" spans="1:10" x14ac:dyDescent="0.25">
      <c r="A392" s="23" t="s">
        <v>26</v>
      </c>
      <c r="B392" s="34" t="s">
        <v>396</v>
      </c>
      <c r="C392" s="77">
        <v>2993952</v>
      </c>
      <c r="D392" s="77">
        <v>1510158</v>
      </c>
      <c r="E392" s="77">
        <v>142222</v>
      </c>
      <c r="F392" s="77">
        <v>0</v>
      </c>
      <c r="G392" s="77">
        <f t="shared" si="14"/>
        <v>4646332</v>
      </c>
    </row>
    <row r="393" spans="1:10" x14ac:dyDescent="0.25">
      <c r="A393" s="23" t="s">
        <v>26</v>
      </c>
      <c r="B393" s="34" t="s">
        <v>397</v>
      </c>
      <c r="C393" s="77">
        <v>3010</v>
      </c>
      <c r="D393" s="77">
        <v>2900</v>
      </c>
      <c r="E393" s="77">
        <v>170</v>
      </c>
      <c r="F393" s="77">
        <v>0</v>
      </c>
      <c r="G393" s="77">
        <f t="shared" si="14"/>
        <v>6080</v>
      </c>
    </row>
    <row r="394" spans="1:10" x14ac:dyDescent="0.25">
      <c r="A394" s="23" t="s">
        <v>26</v>
      </c>
      <c r="B394" s="34" t="s">
        <v>398</v>
      </c>
      <c r="C394" s="77">
        <v>3695629</v>
      </c>
      <c r="D394" s="77">
        <v>2516930</v>
      </c>
      <c r="E394" s="77">
        <v>156382</v>
      </c>
      <c r="F394" s="77">
        <v>0</v>
      </c>
      <c r="G394" s="77">
        <f t="shared" si="14"/>
        <v>6368941</v>
      </c>
    </row>
    <row r="395" spans="1:10" x14ac:dyDescent="0.25">
      <c r="A395" s="23" t="s">
        <v>26</v>
      </c>
      <c r="B395" s="34" t="s">
        <v>399</v>
      </c>
      <c r="C395" s="77">
        <v>1544497</v>
      </c>
      <c r="D395" s="77">
        <v>1510158</v>
      </c>
      <c r="E395" s="77">
        <v>91513</v>
      </c>
      <c r="F395" s="77">
        <v>0</v>
      </c>
      <c r="G395" s="77">
        <f t="shared" si="14"/>
        <v>3146168</v>
      </c>
    </row>
    <row r="396" spans="1:10" x14ac:dyDescent="0.25">
      <c r="A396" s="23" t="s">
        <v>26</v>
      </c>
      <c r="B396" s="34" t="s">
        <v>400</v>
      </c>
      <c r="C396" s="77">
        <v>1426765</v>
      </c>
      <c r="D396" s="77">
        <v>1510158</v>
      </c>
      <c r="E396" s="77">
        <v>68657</v>
      </c>
      <c r="F396" s="77">
        <v>0</v>
      </c>
      <c r="G396" s="77">
        <f t="shared" si="14"/>
        <v>3005580</v>
      </c>
    </row>
    <row r="397" spans="1:10" x14ac:dyDescent="0.25">
      <c r="A397" s="23" t="s">
        <v>26</v>
      </c>
      <c r="B397" s="34" t="s">
        <v>401</v>
      </c>
      <c r="C397" s="77">
        <v>50088</v>
      </c>
      <c r="D397" s="77">
        <v>18308</v>
      </c>
      <c r="E397" s="77">
        <v>2713</v>
      </c>
      <c r="F397" s="77">
        <v>0</v>
      </c>
      <c r="G397" s="77">
        <f t="shared" si="14"/>
        <v>71109</v>
      </c>
    </row>
    <row r="398" spans="1:10" x14ac:dyDescent="0.25">
      <c r="A398" s="23" t="s">
        <v>26</v>
      </c>
      <c r="B398" s="34" t="s">
        <v>402</v>
      </c>
      <c r="C398" s="77">
        <v>1352495</v>
      </c>
      <c r="D398" s="77">
        <v>1510158</v>
      </c>
      <c r="E398" s="77">
        <v>70559</v>
      </c>
      <c r="F398" s="77">
        <v>0</v>
      </c>
      <c r="G398" s="77">
        <f t="shared" si="14"/>
        <v>2933212</v>
      </c>
    </row>
    <row r="399" spans="1:10" x14ac:dyDescent="0.25">
      <c r="A399" s="23" t="s">
        <v>26</v>
      </c>
      <c r="B399" s="34" t="s">
        <v>403</v>
      </c>
      <c r="C399" s="77">
        <v>12474</v>
      </c>
      <c r="D399" s="77">
        <v>14874</v>
      </c>
      <c r="E399" s="77">
        <v>796</v>
      </c>
      <c r="F399" s="77">
        <v>0</v>
      </c>
      <c r="G399" s="77">
        <f t="shared" si="14"/>
        <v>28144</v>
      </c>
    </row>
    <row r="400" spans="1:10" x14ac:dyDescent="0.25">
      <c r="A400" s="23" t="s">
        <v>26</v>
      </c>
      <c r="B400" s="34" t="s">
        <v>404</v>
      </c>
      <c r="C400" s="77">
        <v>3064841</v>
      </c>
      <c r="D400" s="77">
        <v>1006772</v>
      </c>
      <c r="E400" s="77">
        <v>168911</v>
      </c>
      <c r="F400" s="77">
        <v>0</v>
      </c>
      <c r="G400" s="77">
        <f t="shared" si="14"/>
        <v>4240524</v>
      </c>
    </row>
    <row r="401" spans="1:10" x14ac:dyDescent="0.25">
      <c r="A401" s="23"/>
      <c r="B401" s="34"/>
      <c r="C401" s="77"/>
      <c r="D401" s="77"/>
      <c r="E401" s="77"/>
      <c r="F401" s="77"/>
      <c r="G401" s="77"/>
    </row>
    <row r="402" spans="1:10" s="32" customFormat="1" x14ac:dyDescent="0.25">
      <c r="A402" s="30"/>
      <c r="B402" s="31" t="s">
        <v>27</v>
      </c>
      <c r="C402" s="81">
        <v>17473563</v>
      </c>
      <c r="D402" s="81">
        <v>8471122</v>
      </c>
      <c r="E402" s="81">
        <v>1125141</v>
      </c>
      <c r="F402" s="81">
        <v>0</v>
      </c>
      <c r="G402" s="81">
        <f t="shared" ref="G402:G412" si="15">SUM(C402:F402)</f>
        <v>27069826</v>
      </c>
      <c r="J402" s="33"/>
    </row>
    <row r="403" spans="1:10" x14ac:dyDescent="0.25">
      <c r="A403" s="23" t="s">
        <v>27</v>
      </c>
      <c r="B403" s="34" t="s">
        <v>405</v>
      </c>
      <c r="C403" s="77">
        <v>1411885</v>
      </c>
      <c r="D403" s="77">
        <v>0</v>
      </c>
      <c r="E403" s="77">
        <v>99283</v>
      </c>
      <c r="F403" s="77">
        <v>0</v>
      </c>
      <c r="G403" s="77">
        <f t="shared" si="15"/>
        <v>1511168</v>
      </c>
    </row>
    <row r="404" spans="1:10" x14ac:dyDescent="0.25">
      <c r="A404" s="23" t="s">
        <v>27</v>
      </c>
      <c r="B404" s="34" t="s">
        <v>406</v>
      </c>
      <c r="C404" s="77">
        <v>2450626</v>
      </c>
      <c r="D404" s="77">
        <v>2013544</v>
      </c>
      <c r="E404" s="77">
        <v>137472</v>
      </c>
      <c r="F404" s="77">
        <v>0</v>
      </c>
      <c r="G404" s="77">
        <f t="shared" si="15"/>
        <v>4601642</v>
      </c>
    </row>
    <row r="405" spans="1:10" x14ac:dyDescent="0.25">
      <c r="A405" s="23" t="s">
        <v>27</v>
      </c>
      <c r="B405" s="34" t="s">
        <v>407</v>
      </c>
      <c r="C405" s="77">
        <v>1238978</v>
      </c>
      <c r="D405" s="77">
        <v>0</v>
      </c>
      <c r="E405" s="77">
        <v>76141</v>
      </c>
      <c r="F405" s="77">
        <v>0</v>
      </c>
      <c r="G405" s="77">
        <f t="shared" si="15"/>
        <v>1315119</v>
      </c>
    </row>
    <row r="406" spans="1:10" x14ac:dyDescent="0.25">
      <c r="A406" s="23" t="s">
        <v>27</v>
      </c>
      <c r="B406" s="34" t="s">
        <v>408</v>
      </c>
      <c r="C406" s="77">
        <v>2628221</v>
      </c>
      <c r="D406" s="77">
        <v>0</v>
      </c>
      <c r="E406" s="77">
        <v>184125</v>
      </c>
      <c r="F406" s="77">
        <v>0</v>
      </c>
      <c r="G406" s="77">
        <f t="shared" si="15"/>
        <v>2812346</v>
      </c>
    </row>
    <row r="407" spans="1:10" x14ac:dyDescent="0.25">
      <c r="A407" s="23" t="s">
        <v>27</v>
      </c>
      <c r="B407" s="34" t="s">
        <v>409</v>
      </c>
      <c r="C407" s="77">
        <v>1214536</v>
      </c>
      <c r="D407" s="77">
        <v>503386</v>
      </c>
      <c r="E407" s="77">
        <v>78131</v>
      </c>
      <c r="F407" s="77">
        <v>0</v>
      </c>
      <c r="G407" s="77">
        <f t="shared" si="15"/>
        <v>1796053</v>
      </c>
    </row>
    <row r="408" spans="1:10" x14ac:dyDescent="0.25">
      <c r="A408" s="23" t="s">
        <v>27</v>
      </c>
      <c r="B408" s="34" t="s">
        <v>410</v>
      </c>
      <c r="C408" s="77">
        <v>3333275</v>
      </c>
      <c r="D408" s="77">
        <v>3020316</v>
      </c>
      <c r="E408" s="77">
        <v>196151</v>
      </c>
      <c r="F408" s="77">
        <v>0</v>
      </c>
      <c r="G408" s="77">
        <f t="shared" si="15"/>
        <v>6549742</v>
      </c>
    </row>
    <row r="409" spans="1:10" x14ac:dyDescent="0.25">
      <c r="A409" s="23" t="s">
        <v>27</v>
      </c>
      <c r="B409" s="34" t="s">
        <v>411</v>
      </c>
      <c r="C409" s="77">
        <v>1173928</v>
      </c>
      <c r="D409" s="77">
        <v>1423718</v>
      </c>
      <c r="E409" s="77">
        <v>84007</v>
      </c>
      <c r="F409" s="77">
        <v>0</v>
      </c>
      <c r="G409" s="77">
        <f t="shared" si="15"/>
        <v>2681653</v>
      </c>
    </row>
    <row r="410" spans="1:10" x14ac:dyDescent="0.25">
      <c r="A410" s="23" t="s">
        <v>27</v>
      </c>
      <c r="B410" s="34" t="s">
        <v>412</v>
      </c>
      <c r="C410" s="77">
        <v>1626954</v>
      </c>
      <c r="D410" s="77">
        <v>1510158</v>
      </c>
      <c r="E410" s="77">
        <v>105357</v>
      </c>
      <c r="F410" s="77">
        <v>0</v>
      </c>
      <c r="G410" s="77">
        <f t="shared" si="15"/>
        <v>3242469</v>
      </c>
    </row>
    <row r="411" spans="1:10" x14ac:dyDescent="0.25">
      <c r="A411" s="23" t="s">
        <v>27</v>
      </c>
      <c r="B411" s="34" t="s">
        <v>413</v>
      </c>
      <c r="C411" s="77">
        <v>1508596</v>
      </c>
      <c r="D411" s="77">
        <v>0</v>
      </c>
      <c r="E411" s="77">
        <v>99714</v>
      </c>
      <c r="F411" s="77">
        <v>0</v>
      </c>
      <c r="G411" s="77">
        <f t="shared" si="15"/>
        <v>1608310</v>
      </c>
    </row>
    <row r="412" spans="1:10" x14ac:dyDescent="0.25">
      <c r="A412" s="23" t="s">
        <v>27</v>
      </c>
      <c r="B412" s="34" t="s">
        <v>414</v>
      </c>
      <c r="C412" s="77">
        <v>886564</v>
      </c>
      <c r="D412" s="77">
        <v>0</v>
      </c>
      <c r="E412" s="77">
        <v>64760</v>
      </c>
      <c r="F412" s="77">
        <v>0</v>
      </c>
      <c r="G412" s="77">
        <f t="shared" si="15"/>
        <v>951324</v>
      </c>
    </row>
    <row r="413" spans="1:10" x14ac:dyDescent="0.25">
      <c r="A413" s="23"/>
      <c r="B413" s="34"/>
      <c r="C413" s="77"/>
      <c r="D413" s="77"/>
      <c r="E413" s="77"/>
      <c r="F413" s="77"/>
      <c r="G413" s="77"/>
    </row>
    <row r="414" spans="1:10" s="32" customFormat="1" x14ac:dyDescent="0.25">
      <c r="A414" s="30"/>
      <c r="B414" s="31" t="s">
        <v>154</v>
      </c>
      <c r="C414" s="81">
        <v>13522986</v>
      </c>
      <c r="D414" s="81">
        <v>5411148</v>
      </c>
      <c r="E414" s="81">
        <v>796443</v>
      </c>
      <c r="F414" s="81">
        <v>0</v>
      </c>
      <c r="G414" s="81">
        <f t="shared" ref="G414:G420" si="16">SUM(C414:F414)</f>
        <v>19730577</v>
      </c>
      <c r="J414" s="33"/>
    </row>
    <row r="415" spans="1:10" x14ac:dyDescent="0.25">
      <c r="A415" s="23" t="s">
        <v>154</v>
      </c>
      <c r="B415" s="34" t="s">
        <v>415</v>
      </c>
      <c r="C415" s="77">
        <v>1596663</v>
      </c>
      <c r="D415" s="77">
        <v>2516930</v>
      </c>
      <c r="E415" s="77">
        <v>80451</v>
      </c>
      <c r="F415" s="77">
        <v>0</v>
      </c>
      <c r="G415" s="77">
        <f t="shared" si="16"/>
        <v>4194044</v>
      </c>
    </row>
    <row r="416" spans="1:10" x14ac:dyDescent="0.25">
      <c r="A416" s="23" t="s">
        <v>154</v>
      </c>
      <c r="B416" s="34" t="s">
        <v>416</v>
      </c>
      <c r="C416" s="77">
        <v>3905546</v>
      </c>
      <c r="D416" s="77">
        <v>0</v>
      </c>
      <c r="E416" s="77">
        <v>233858</v>
      </c>
      <c r="F416" s="77">
        <v>0</v>
      </c>
      <c r="G416" s="77">
        <f t="shared" si="16"/>
        <v>4139404</v>
      </c>
    </row>
    <row r="417" spans="1:10" x14ac:dyDescent="0.25">
      <c r="A417" s="23" t="s">
        <v>154</v>
      </c>
      <c r="B417" s="34" t="s">
        <v>401</v>
      </c>
      <c r="C417" s="77">
        <v>1327083</v>
      </c>
      <c r="D417" s="77">
        <v>485078</v>
      </c>
      <c r="E417" s="77">
        <v>82188</v>
      </c>
      <c r="F417" s="77">
        <v>0</v>
      </c>
      <c r="G417" s="77">
        <f t="shared" si="16"/>
        <v>1894349</v>
      </c>
    </row>
    <row r="418" spans="1:10" x14ac:dyDescent="0.25">
      <c r="A418" s="23" t="s">
        <v>154</v>
      </c>
      <c r="B418" s="34" t="s">
        <v>417</v>
      </c>
      <c r="C418" s="77">
        <v>2787343</v>
      </c>
      <c r="D418" s="77">
        <v>2013544</v>
      </c>
      <c r="E418" s="77">
        <v>153780</v>
      </c>
      <c r="F418" s="77">
        <v>0</v>
      </c>
      <c r="G418" s="77">
        <f t="shared" si="16"/>
        <v>4954667</v>
      </c>
    </row>
    <row r="419" spans="1:10" x14ac:dyDescent="0.25">
      <c r="A419" s="23" t="s">
        <v>154</v>
      </c>
      <c r="B419" s="34" t="s">
        <v>418</v>
      </c>
      <c r="C419" s="77">
        <v>1756893</v>
      </c>
      <c r="D419" s="77">
        <v>395596</v>
      </c>
      <c r="E419" s="77">
        <v>107752</v>
      </c>
      <c r="F419" s="77">
        <v>0</v>
      </c>
      <c r="G419" s="77">
        <f t="shared" si="16"/>
        <v>2260241</v>
      </c>
    </row>
    <row r="420" spans="1:10" x14ac:dyDescent="0.25">
      <c r="A420" s="23" t="s">
        <v>154</v>
      </c>
      <c r="B420" s="34" t="s">
        <v>419</v>
      </c>
      <c r="C420" s="77">
        <v>2149458</v>
      </c>
      <c r="D420" s="77">
        <v>0</v>
      </c>
      <c r="E420" s="77">
        <v>138414</v>
      </c>
      <c r="F420" s="77">
        <v>0</v>
      </c>
      <c r="G420" s="77">
        <f t="shared" si="16"/>
        <v>2287872</v>
      </c>
    </row>
    <row r="421" spans="1:10" x14ac:dyDescent="0.25">
      <c r="A421" s="23"/>
      <c r="B421" s="34"/>
      <c r="C421" s="77"/>
      <c r="D421" s="77"/>
      <c r="E421" s="77"/>
      <c r="F421" s="77"/>
      <c r="G421" s="77"/>
    </row>
    <row r="422" spans="1:10" s="32" customFormat="1" x14ac:dyDescent="0.25">
      <c r="A422" s="30"/>
      <c r="B422" s="31" t="s">
        <v>45</v>
      </c>
      <c r="C422" s="81">
        <v>6462983</v>
      </c>
      <c r="D422" s="81">
        <v>1537901</v>
      </c>
      <c r="E422" s="81">
        <v>363913</v>
      </c>
      <c r="F422" s="81">
        <v>0</v>
      </c>
      <c r="G422" s="81">
        <f>SUM(C422:F422)</f>
        <v>8364797</v>
      </c>
      <c r="J422" s="33"/>
    </row>
    <row r="423" spans="1:10" x14ac:dyDescent="0.25">
      <c r="A423" s="23" t="s">
        <v>45</v>
      </c>
      <c r="B423" s="34" t="s">
        <v>420</v>
      </c>
      <c r="C423" s="77">
        <v>2356856</v>
      </c>
      <c r="D423" s="77">
        <v>1510158</v>
      </c>
      <c r="E423" s="77">
        <v>112780</v>
      </c>
      <c r="F423" s="77">
        <v>0</v>
      </c>
      <c r="G423" s="77">
        <f>SUM(C423:F423)</f>
        <v>3979794</v>
      </c>
    </row>
    <row r="424" spans="1:10" x14ac:dyDescent="0.25">
      <c r="A424" s="23" t="s">
        <v>45</v>
      </c>
      <c r="B424" s="34" t="s">
        <v>421</v>
      </c>
      <c r="C424" s="77">
        <v>1302384</v>
      </c>
      <c r="D424" s="77">
        <v>0</v>
      </c>
      <c r="E424" s="77">
        <v>71770</v>
      </c>
      <c r="F424" s="77">
        <v>0</v>
      </c>
      <c r="G424" s="77">
        <f>SUM(C424:F424)</f>
        <v>1374154</v>
      </c>
    </row>
    <row r="425" spans="1:10" x14ac:dyDescent="0.25">
      <c r="A425" s="23" t="s">
        <v>45</v>
      </c>
      <c r="B425" s="34" t="s">
        <v>422</v>
      </c>
      <c r="C425" s="77">
        <v>40001</v>
      </c>
      <c r="D425" s="77">
        <v>27743</v>
      </c>
      <c r="E425" s="77">
        <v>2525</v>
      </c>
      <c r="F425" s="77">
        <v>0</v>
      </c>
      <c r="G425" s="77">
        <f>SUM(C425:F425)</f>
        <v>70269</v>
      </c>
    </row>
    <row r="426" spans="1:10" x14ac:dyDescent="0.25">
      <c r="A426" s="23" t="s">
        <v>45</v>
      </c>
      <c r="B426" s="34" t="s">
        <v>423</v>
      </c>
      <c r="C426" s="77">
        <v>2763742</v>
      </c>
      <c r="D426" s="77">
        <v>0</v>
      </c>
      <c r="E426" s="77">
        <v>176838</v>
      </c>
      <c r="F426" s="77">
        <v>0</v>
      </c>
      <c r="G426" s="77">
        <f>SUM(C426:F426)</f>
        <v>2940580</v>
      </c>
    </row>
    <row r="427" spans="1:10" x14ac:dyDescent="0.25">
      <c r="A427" s="23"/>
      <c r="B427" s="34"/>
      <c r="C427" s="77"/>
      <c r="D427" s="77"/>
      <c r="E427" s="77"/>
      <c r="F427" s="77"/>
      <c r="G427" s="77"/>
    </row>
    <row r="428" spans="1:10" s="32" customFormat="1" x14ac:dyDescent="0.25">
      <c r="A428" s="30"/>
      <c r="B428" s="31" t="s">
        <v>30</v>
      </c>
      <c r="C428" s="81">
        <v>5573771</v>
      </c>
      <c r="D428" s="81">
        <v>3005442</v>
      </c>
      <c r="E428" s="81">
        <v>363480</v>
      </c>
      <c r="F428" s="81">
        <v>0</v>
      </c>
      <c r="G428" s="81">
        <f>SUM(C428:F428)</f>
        <v>8942693</v>
      </c>
      <c r="J428" s="33"/>
    </row>
    <row r="429" spans="1:10" x14ac:dyDescent="0.25">
      <c r="A429" s="23" t="s">
        <v>30</v>
      </c>
      <c r="B429" s="34" t="s">
        <v>424</v>
      </c>
      <c r="C429" s="77">
        <v>1916583</v>
      </c>
      <c r="D429" s="77">
        <v>0</v>
      </c>
      <c r="E429" s="77">
        <v>118208</v>
      </c>
      <c r="F429" s="77">
        <v>0</v>
      </c>
      <c r="G429" s="77">
        <f>SUM(C429:F429)</f>
        <v>2034791</v>
      </c>
    </row>
    <row r="430" spans="1:10" x14ac:dyDescent="0.25">
      <c r="A430" s="23" t="s">
        <v>30</v>
      </c>
      <c r="B430" s="34" t="s">
        <v>425</v>
      </c>
      <c r="C430" s="77">
        <v>1285061</v>
      </c>
      <c r="D430" s="77">
        <v>1006772</v>
      </c>
      <c r="E430" s="77">
        <v>92379</v>
      </c>
      <c r="F430" s="77">
        <v>0</v>
      </c>
      <c r="G430" s="77">
        <f>SUM(C430:F430)</f>
        <v>2384212</v>
      </c>
    </row>
    <row r="431" spans="1:10" x14ac:dyDescent="0.25">
      <c r="A431" s="23" t="s">
        <v>30</v>
      </c>
      <c r="B431" s="34" t="s">
        <v>426</v>
      </c>
      <c r="C431" s="77">
        <v>1540278</v>
      </c>
      <c r="D431" s="77">
        <v>1006772</v>
      </c>
      <c r="E431" s="77">
        <v>92369</v>
      </c>
      <c r="F431" s="77">
        <v>0</v>
      </c>
      <c r="G431" s="77">
        <f>SUM(C431:F431)</f>
        <v>2639419</v>
      </c>
    </row>
    <row r="432" spans="1:10" x14ac:dyDescent="0.25">
      <c r="A432" s="23" t="s">
        <v>30</v>
      </c>
      <c r="B432" s="34" t="s">
        <v>403</v>
      </c>
      <c r="C432" s="77">
        <v>831849</v>
      </c>
      <c r="D432" s="77">
        <v>991898</v>
      </c>
      <c r="E432" s="77">
        <v>60524</v>
      </c>
      <c r="F432" s="77">
        <v>0</v>
      </c>
      <c r="G432" s="77">
        <f>SUM(C432:F432)</f>
        <v>1884271</v>
      </c>
    </row>
    <row r="433" spans="1:10" x14ac:dyDescent="0.25">
      <c r="A433" s="23"/>
      <c r="B433" s="34"/>
      <c r="C433" s="77"/>
      <c r="D433" s="77"/>
      <c r="E433" s="77"/>
      <c r="F433" s="77"/>
      <c r="G433" s="77"/>
    </row>
    <row r="434" spans="1:10" s="32" customFormat="1" x14ac:dyDescent="0.25">
      <c r="A434" s="30"/>
      <c r="B434" s="31" t="s">
        <v>123</v>
      </c>
      <c r="C434" s="81">
        <v>13387546</v>
      </c>
      <c r="D434" s="81">
        <v>0</v>
      </c>
      <c r="E434" s="81">
        <v>843083</v>
      </c>
      <c r="F434" s="81">
        <v>0</v>
      </c>
      <c r="G434" s="81">
        <f t="shared" ref="G434:G441" si="17">SUM(C434:F434)</f>
        <v>14230629</v>
      </c>
      <c r="J434" s="33"/>
    </row>
    <row r="435" spans="1:10" x14ac:dyDescent="0.25">
      <c r="A435" s="23" t="s">
        <v>123</v>
      </c>
      <c r="B435" s="34" t="s">
        <v>427</v>
      </c>
      <c r="C435" s="77">
        <v>1309835</v>
      </c>
      <c r="D435" s="77">
        <v>0</v>
      </c>
      <c r="E435" s="77">
        <v>84192</v>
      </c>
      <c r="F435" s="77">
        <v>0</v>
      </c>
      <c r="G435" s="77">
        <f t="shared" si="17"/>
        <v>1394027</v>
      </c>
    </row>
    <row r="436" spans="1:10" x14ac:dyDescent="0.25">
      <c r="A436" s="23" t="s">
        <v>123</v>
      </c>
      <c r="B436" s="34" t="s">
        <v>428</v>
      </c>
      <c r="C436" s="77">
        <v>1149508</v>
      </c>
      <c r="D436" s="77">
        <v>0</v>
      </c>
      <c r="E436" s="77">
        <v>77979</v>
      </c>
      <c r="F436" s="77">
        <v>0</v>
      </c>
      <c r="G436" s="77">
        <f t="shared" si="17"/>
        <v>1227487</v>
      </c>
    </row>
    <row r="437" spans="1:10" x14ac:dyDescent="0.25">
      <c r="A437" s="23" t="s">
        <v>123</v>
      </c>
      <c r="B437" s="34" t="s">
        <v>429</v>
      </c>
      <c r="C437" s="77">
        <v>2574490</v>
      </c>
      <c r="D437" s="77">
        <v>0</v>
      </c>
      <c r="E437" s="77">
        <v>156420</v>
      </c>
      <c r="F437" s="77">
        <v>0</v>
      </c>
      <c r="G437" s="77">
        <f t="shared" si="17"/>
        <v>2730910</v>
      </c>
    </row>
    <row r="438" spans="1:10" x14ac:dyDescent="0.25">
      <c r="A438" s="23" t="s">
        <v>123</v>
      </c>
      <c r="B438" s="34" t="s">
        <v>430</v>
      </c>
      <c r="C438" s="77">
        <v>2693355</v>
      </c>
      <c r="D438" s="77">
        <v>0</v>
      </c>
      <c r="E438" s="77">
        <v>174719</v>
      </c>
      <c r="F438" s="77">
        <v>0</v>
      </c>
      <c r="G438" s="77">
        <f t="shared" si="17"/>
        <v>2868074</v>
      </c>
    </row>
    <row r="439" spans="1:10" x14ac:dyDescent="0.25">
      <c r="A439" s="23" t="s">
        <v>123</v>
      </c>
      <c r="B439" s="34" t="s">
        <v>431</v>
      </c>
      <c r="C439" s="77">
        <v>1845972</v>
      </c>
      <c r="D439" s="77">
        <v>0</v>
      </c>
      <c r="E439" s="77">
        <v>122316</v>
      </c>
      <c r="F439" s="77">
        <v>0</v>
      </c>
      <c r="G439" s="77">
        <f t="shared" si="17"/>
        <v>1968288</v>
      </c>
    </row>
    <row r="440" spans="1:10" x14ac:dyDescent="0.25">
      <c r="A440" s="23" t="s">
        <v>123</v>
      </c>
      <c r="B440" s="34" t="s">
        <v>432</v>
      </c>
      <c r="C440" s="77">
        <v>2113662</v>
      </c>
      <c r="D440" s="77">
        <v>0</v>
      </c>
      <c r="E440" s="77">
        <v>128984</v>
      </c>
      <c r="F440" s="77">
        <v>0</v>
      </c>
      <c r="G440" s="77">
        <f t="shared" si="17"/>
        <v>2242646</v>
      </c>
    </row>
    <row r="441" spans="1:10" x14ac:dyDescent="0.25">
      <c r="A441" s="23" t="s">
        <v>123</v>
      </c>
      <c r="B441" s="34" t="s">
        <v>433</v>
      </c>
      <c r="C441" s="77">
        <v>1700724</v>
      </c>
      <c r="D441" s="77">
        <v>0</v>
      </c>
      <c r="E441" s="77">
        <v>98473</v>
      </c>
      <c r="F441" s="77">
        <v>0</v>
      </c>
      <c r="G441" s="77">
        <f t="shared" si="17"/>
        <v>1799197</v>
      </c>
    </row>
    <row r="442" spans="1:10" x14ac:dyDescent="0.25">
      <c r="A442" s="23"/>
      <c r="B442" s="34"/>
      <c r="C442" s="77"/>
      <c r="D442" s="77"/>
      <c r="E442" s="77"/>
      <c r="F442" s="77"/>
      <c r="G442" s="77"/>
    </row>
    <row r="443" spans="1:10" s="32" customFormat="1" x14ac:dyDescent="0.25">
      <c r="A443" s="30"/>
      <c r="B443" s="31" t="s">
        <v>241</v>
      </c>
      <c r="C443" s="81">
        <v>2722052</v>
      </c>
      <c r="D443" s="81">
        <v>1006772</v>
      </c>
      <c r="E443" s="81">
        <v>213827</v>
      </c>
      <c r="F443" s="81">
        <v>0</v>
      </c>
      <c r="G443" s="81">
        <f>SUM(C443:F443)</f>
        <v>3942651</v>
      </c>
      <c r="J443" s="33"/>
    </row>
    <row r="444" spans="1:10" x14ac:dyDescent="0.25">
      <c r="A444" s="23" t="s">
        <v>241</v>
      </c>
      <c r="B444" s="34" t="s">
        <v>434</v>
      </c>
      <c r="C444" s="77">
        <v>1000174</v>
      </c>
      <c r="D444" s="77">
        <v>1006772</v>
      </c>
      <c r="E444" s="77">
        <v>81654</v>
      </c>
      <c r="F444" s="77">
        <v>0</v>
      </c>
      <c r="G444" s="77">
        <f>SUM(C444:F444)</f>
        <v>2088600</v>
      </c>
    </row>
    <row r="445" spans="1:10" x14ac:dyDescent="0.25">
      <c r="A445" s="23" t="s">
        <v>241</v>
      </c>
      <c r="B445" s="34" t="s">
        <v>435</v>
      </c>
      <c r="C445" s="77">
        <v>53712</v>
      </c>
      <c r="D445" s="77">
        <v>0</v>
      </c>
      <c r="E445" s="77">
        <v>4349</v>
      </c>
      <c r="F445" s="77">
        <v>0</v>
      </c>
      <c r="G445" s="77">
        <f>SUM(C445:F445)</f>
        <v>58061</v>
      </c>
    </row>
    <row r="446" spans="1:10" x14ac:dyDescent="0.25">
      <c r="A446" s="23" t="s">
        <v>241</v>
      </c>
      <c r="B446" s="34" t="s">
        <v>436</v>
      </c>
      <c r="C446" s="77">
        <v>1182716</v>
      </c>
      <c r="D446" s="77">
        <v>0</v>
      </c>
      <c r="E446" s="77">
        <v>80598</v>
      </c>
      <c r="F446" s="77">
        <v>0</v>
      </c>
      <c r="G446" s="77">
        <f>SUM(C446:F446)</f>
        <v>1263314</v>
      </c>
    </row>
    <row r="447" spans="1:10" x14ac:dyDescent="0.25">
      <c r="A447" s="23" t="s">
        <v>241</v>
      </c>
      <c r="B447" s="34" t="s">
        <v>437</v>
      </c>
      <c r="C447" s="77">
        <v>485450</v>
      </c>
      <c r="D447" s="77">
        <v>0</v>
      </c>
      <c r="E447" s="77">
        <v>47226</v>
      </c>
      <c r="F447" s="77">
        <v>0</v>
      </c>
      <c r="G447" s="77">
        <f>SUM(C447:F447)</f>
        <v>532676</v>
      </c>
    </row>
    <row r="448" spans="1:10" x14ac:dyDescent="0.25">
      <c r="A448" s="23"/>
      <c r="B448" s="34"/>
      <c r="C448" s="77"/>
      <c r="D448" s="77"/>
      <c r="E448" s="77"/>
      <c r="F448" s="77"/>
      <c r="G448" s="77"/>
    </row>
    <row r="449" spans="1:10" s="32" customFormat="1" x14ac:dyDescent="0.25">
      <c r="A449" s="30"/>
      <c r="B449" s="31" t="s">
        <v>15</v>
      </c>
      <c r="C449" s="81">
        <v>9878646</v>
      </c>
      <c r="D449" s="81">
        <v>2960458</v>
      </c>
      <c r="E449" s="81">
        <v>636101</v>
      </c>
      <c r="F449" s="81">
        <v>4697995</v>
      </c>
      <c r="G449" s="81">
        <f t="shared" ref="G449:G454" si="18">SUM(C449:F449)</f>
        <v>18173200</v>
      </c>
      <c r="J449" s="33"/>
    </row>
    <row r="450" spans="1:10" x14ac:dyDescent="0.25">
      <c r="A450" s="23" t="s">
        <v>15</v>
      </c>
      <c r="B450" s="34" t="s">
        <v>438</v>
      </c>
      <c r="C450" s="77">
        <v>3453006</v>
      </c>
      <c r="D450" s="77">
        <v>0</v>
      </c>
      <c r="E450" s="77">
        <v>209043</v>
      </c>
      <c r="F450" s="77">
        <v>1543912</v>
      </c>
      <c r="G450" s="77">
        <f t="shared" si="18"/>
        <v>5205961</v>
      </c>
    </row>
    <row r="451" spans="1:10" x14ac:dyDescent="0.25">
      <c r="A451" s="23" t="s">
        <v>15</v>
      </c>
      <c r="B451" s="34" t="s">
        <v>439</v>
      </c>
      <c r="C451" s="77">
        <v>1851962</v>
      </c>
      <c r="D451" s="77">
        <v>0</v>
      </c>
      <c r="E451" s="77">
        <v>122943</v>
      </c>
      <c r="F451" s="77">
        <v>908011</v>
      </c>
      <c r="G451" s="77">
        <f t="shared" si="18"/>
        <v>2882916</v>
      </c>
    </row>
    <row r="452" spans="1:10" x14ac:dyDescent="0.25">
      <c r="A452" s="23" t="s">
        <v>15</v>
      </c>
      <c r="B452" s="34" t="s">
        <v>440</v>
      </c>
      <c r="C452" s="77">
        <v>1005794</v>
      </c>
      <c r="D452" s="77">
        <v>0</v>
      </c>
      <c r="E452" s="77">
        <v>73867</v>
      </c>
      <c r="F452" s="77">
        <v>545552</v>
      </c>
      <c r="G452" s="77">
        <f t="shared" si="18"/>
        <v>1625213</v>
      </c>
    </row>
    <row r="453" spans="1:10" x14ac:dyDescent="0.25">
      <c r="A453" s="23" t="s">
        <v>15</v>
      </c>
      <c r="B453" s="34" t="s">
        <v>356</v>
      </c>
      <c r="C453" s="77">
        <v>1362140</v>
      </c>
      <c r="D453" s="77">
        <v>1953686</v>
      </c>
      <c r="E453" s="77">
        <v>89744</v>
      </c>
      <c r="F453" s="77">
        <v>662814</v>
      </c>
      <c r="G453" s="77">
        <f t="shared" si="18"/>
        <v>4068384</v>
      </c>
    </row>
    <row r="454" spans="1:10" x14ac:dyDescent="0.25">
      <c r="A454" s="23" t="s">
        <v>15</v>
      </c>
      <c r="B454" s="34" t="s">
        <v>441</v>
      </c>
      <c r="C454" s="77">
        <v>2205744</v>
      </c>
      <c r="D454" s="77">
        <v>1006772</v>
      </c>
      <c r="E454" s="77">
        <v>140504</v>
      </c>
      <c r="F454" s="77">
        <v>1037706</v>
      </c>
      <c r="G454" s="77">
        <f t="shared" si="18"/>
        <v>4390726</v>
      </c>
    </row>
    <row r="455" spans="1:10" x14ac:dyDescent="0.25">
      <c r="A455" s="23"/>
      <c r="B455" s="34"/>
      <c r="C455" s="77"/>
      <c r="D455" s="77"/>
      <c r="E455" s="77"/>
      <c r="F455" s="77"/>
      <c r="G455" s="77"/>
    </row>
    <row r="456" spans="1:10" s="32" customFormat="1" x14ac:dyDescent="0.25">
      <c r="A456" s="30"/>
      <c r="B456" s="31" t="s">
        <v>18</v>
      </c>
      <c r="C456" s="81">
        <v>8188326</v>
      </c>
      <c r="D456" s="81">
        <v>4027088</v>
      </c>
      <c r="E456" s="81">
        <v>473039</v>
      </c>
      <c r="F456" s="81">
        <v>3845193</v>
      </c>
      <c r="G456" s="81">
        <f>SUM(C456:F456)</f>
        <v>16533646</v>
      </c>
      <c r="J456" s="33"/>
    </row>
    <row r="457" spans="1:10" x14ac:dyDescent="0.25">
      <c r="A457" s="23" t="s">
        <v>18</v>
      </c>
      <c r="B457" s="34" t="s">
        <v>442</v>
      </c>
      <c r="C457" s="77">
        <v>1584137</v>
      </c>
      <c r="D457" s="77">
        <v>1510158</v>
      </c>
      <c r="E457" s="77">
        <v>104861</v>
      </c>
      <c r="F457" s="77">
        <v>852383</v>
      </c>
      <c r="G457" s="77">
        <f>SUM(C457:F457)</f>
        <v>4051539</v>
      </c>
    </row>
    <row r="458" spans="1:10" x14ac:dyDescent="0.25">
      <c r="A458" s="23" t="s">
        <v>18</v>
      </c>
      <c r="B458" s="34" t="s">
        <v>443</v>
      </c>
      <c r="C458" s="77">
        <v>2214730</v>
      </c>
      <c r="D458" s="77">
        <v>1006772</v>
      </c>
      <c r="E458" s="77">
        <v>129429</v>
      </c>
      <c r="F458" s="77">
        <v>1052092</v>
      </c>
      <c r="G458" s="77">
        <f>SUM(C458:F458)</f>
        <v>4403023</v>
      </c>
    </row>
    <row r="459" spans="1:10" x14ac:dyDescent="0.25">
      <c r="A459" s="23" t="s">
        <v>18</v>
      </c>
      <c r="B459" s="34" t="s">
        <v>444</v>
      </c>
      <c r="C459" s="77">
        <v>3475311</v>
      </c>
      <c r="D459" s="77">
        <v>503386</v>
      </c>
      <c r="E459" s="77">
        <v>180026</v>
      </c>
      <c r="F459" s="77">
        <v>1463376</v>
      </c>
      <c r="G459" s="77">
        <f>SUM(C459:F459)</f>
        <v>5622099</v>
      </c>
    </row>
    <row r="460" spans="1:10" x14ac:dyDescent="0.25">
      <c r="A460" s="23" t="s">
        <v>18</v>
      </c>
      <c r="B460" s="34" t="s">
        <v>445</v>
      </c>
      <c r="C460" s="77">
        <v>914148</v>
      </c>
      <c r="D460" s="77">
        <v>1006772</v>
      </c>
      <c r="E460" s="77">
        <v>58723</v>
      </c>
      <c r="F460" s="77">
        <v>477342</v>
      </c>
      <c r="G460" s="77">
        <f>SUM(C460:F460)</f>
        <v>2456985</v>
      </c>
    </row>
    <row r="461" spans="1:10" x14ac:dyDescent="0.25">
      <c r="A461" s="23"/>
      <c r="B461" s="34"/>
      <c r="C461" s="77"/>
      <c r="D461" s="77"/>
      <c r="E461" s="77"/>
      <c r="F461" s="77"/>
      <c r="G461" s="77"/>
    </row>
    <row r="462" spans="1:10" s="32" customFormat="1" x14ac:dyDescent="0.25">
      <c r="A462" s="30"/>
      <c r="B462" s="31" t="s">
        <v>38</v>
      </c>
      <c r="C462" s="81">
        <v>18711737</v>
      </c>
      <c r="D462" s="81">
        <v>6127072</v>
      </c>
      <c r="E462" s="81">
        <v>1249987</v>
      </c>
      <c r="F462" s="81">
        <v>0</v>
      </c>
      <c r="G462" s="81">
        <f t="shared" ref="G462:G476" si="19">SUM(C462:F462)</f>
        <v>26088796</v>
      </c>
      <c r="J462" s="33"/>
    </row>
    <row r="463" spans="1:10" x14ac:dyDescent="0.25">
      <c r="A463" s="23" t="s">
        <v>38</v>
      </c>
      <c r="B463" s="34" t="s">
        <v>446</v>
      </c>
      <c r="C463" s="77">
        <v>1373337</v>
      </c>
      <c r="D463" s="77">
        <v>503386</v>
      </c>
      <c r="E463" s="77">
        <v>87465</v>
      </c>
      <c r="F463" s="77">
        <v>0</v>
      </c>
      <c r="G463" s="77">
        <f t="shared" si="19"/>
        <v>1964188</v>
      </c>
    </row>
    <row r="464" spans="1:10" x14ac:dyDescent="0.25">
      <c r="A464" s="23" t="s">
        <v>38</v>
      </c>
      <c r="B464" s="34" t="s">
        <v>447</v>
      </c>
      <c r="C464" s="77">
        <v>1276801</v>
      </c>
      <c r="D464" s="77">
        <v>503386</v>
      </c>
      <c r="E464" s="77">
        <v>79309</v>
      </c>
      <c r="F464" s="77">
        <v>0</v>
      </c>
      <c r="G464" s="77">
        <f t="shared" si="19"/>
        <v>1859496</v>
      </c>
    </row>
    <row r="465" spans="1:10" x14ac:dyDescent="0.25">
      <c r="A465" s="23" t="s">
        <v>38</v>
      </c>
      <c r="B465" s="34" t="s">
        <v>448</v>
      </c>
      <c r="C465" s="77">
        <v>1015482</v>
      </c>
      <c r="D465" s="77">
        <v>0</v>
      </c>
      <c r="E465" s="77">
        <v>71683</v>
      </c>
      <c r="F465" s="77">
        <v>0</v>
      </c>
      <c r="G465" s="77">
        <f t="shared" si="19"/>
        <v>1087165</v>
      </c>
    </row>
    <row r="466" spans="1:10" x14ac:dyDescent="0.25">
      <c r="A466" s="23" t="s">
        <v>38</v>
      </c>
      <c r="B466" s="34" t="s">
        <v>408</v>
      </c>
      <c r="C466" s="77">
        <v>13028</v>
      </c>
      <c r="D466" s="77">
        <v>0</v>
      </c>
      <c r="E466" s="77">
        <v>847</v>
      </c>
      <c r="F466" s="77">
        <v>0</v>
      </c>
      <c r="G466" s="77">
        <f t="shared" si="19"/>
        <v>13875</v>
      </c>
    </row>
    <row r="467" spans="1:10" x14ac:dyDescent="0.25">
      <c r="A467" s="23" t="s">
        <v>38</v>
      </c>
      <c r="B467" s="34" t="s">
        <v>449</v>
      </c>
      <c r="C467" s="77">
        <v>1861553</v>
      </c>
      <c r="D467" s="77">
        <v>0</v>
      </c>
      <c r="E467" s="77">
        <v>123975</v>
      </c>
      <c r="F467" s="77">
        <v>0</v>
      </c>
      <c r="G467" s="77">
        <f t="shared" si="19"/>
        <v>1985528</v>
      </c>
    </row>
    <row r="468" spans="1:10" x14ac:dyDescent="0.25">
      <c r="A468" s="23" t="s">
        <v>38</v>
      </c>
      <c r="B468" s="34" t="s">
        <v>450</v>
      </c>
      <c r="C468" s="77">
        <v>1523617</v>
      </c>
      <c r="D468" s="77">
        <v>0</v>
      </c>
      <c r="E468" s="77">
        <v>97650</v>
      </c>
      <c r="F468" s="77">
        <v>0</v>
      </c>
      <c r="G468" s="77">
        <f t="shared" si="19"/>
        <v>1621267</v>
      </c>
    </row>
    <row r="469" spans="1:10" x14ac:dyDescent="0.25">
      <c r="A469" s="23" t="s">
        <v>38</v>
      </c>
      <c r="B469" s="34" t="s">
        <v>411</v>
      </c>
      <c r="C469" s="77">
        <v>71275</v>
      </c>
      <c r="D469" s="77">
        <v>86440</v>
      </c>
      <c r="E469" s="77">
        <v>4732</v>
      </c>
      <c r="F469" s="77">
        <v>0</v>
      </c>
      <c r="G469" s="77">
        <f t="shared" si="19"/>
        <v>162447</v>
      </c>
    </row>
    <row r="470" spans="1:10" x14ac:dyDescent="0.25">
      <c r="A470" s="23" t="s">
        <v>38</v>
      </c>
      <c r="B470" s="34" t="s">
        <v>451</v>
      </c>
      <c r="C470" s="77">
        <v>857998</v>
      </c>
      <c r="D470" s="77">
        <v>503386</v>
      </c>
      <c r="E470" s="77">
        <v>60624</v>
      </c>
      <c r="F470" s="77">
        <v>0</v>
      </c>
      <c r="G470" s="77">
        <f t="shared" si="19"/>
        <v>1422008</v>
      </c>
    </row>
    <row r="471" spans="1:10" x14ac:dyDescent="0.25">
      <c r="A471" s="23" t="s">
        <v>38</v>
      </c>
      <c r="B471" s="34" t="s">
        <v>452</v>
      </c>
      <c r="C471" s="77">
        <v>1036131</v>
      </c>
      <c r="D471" s="77">
        <v>0</v>
      </c>
      <c r="E471" s="77">
        <v>66323</v>
      </c>
      <c r="F471" s="77">
        <v>0</v>
      </c>
      <c r="G471" s="77">
        <f t="shared" si="19"/>
        <v>1102454</v>
      </c>
    </row>
    <row r="472" spans="1:10" x14ac:dyDescent="0.25">
      <c r="A472" s="23" t="s">
        <v>38</v>
      </c>
      <c r="B472" s="34" t="s">
        <v>453</v>
      </c>
      <c r="C472" s="77">
        <v>2887705</v>
      </c>
      <c r="D472" s="77">
        <v>0</v>
      </c>
      <c r="E472" s="77">
        <v>192753</v>
      </c>
      <c r="F472" s="77">
        <v>0</v>
      </c>
      <c r="G472" s="77">
        <f t="shared" si="19"/>
        <v>3080458</v>
      </c>
    </row>
    <row r="473" spans="1:10" x14ac:dyDescent="0.25">
      <c r="A473" s="23" t="s">
        <v>38</v>
      </c>
      <c r="B473" s="34" t="s">
        <v>454</v>
      </c>
      <c r="C473" s="77">
        <v>1465813</v>
      </c>
      <c r="D473" s="77">
        <v>2013544</v>
      </c>
      <c r="E473" s="77">
        <v>95240</v>
      </c>
      <c r="F473" s="77">
        <v>0</v>
      </c>
      <c r="G473" s="77">
        <f t="shared" si="19"/>
        <v>3574597</v>
      </c>
    </row>
    <row r="474" spans="1:10" x14ac:dyDescent="0.25">
      <c r="A474" s="23" t="s">
        <v>38</v>
      </c>
      <c r="B474" s="34" t="s">
        <v>455</v>
      </c>
      <c r="C474" s="77">
        <v>2251612</v>
      </c>
      <c r="D474" s="77">
        <v>1006772</v>
      </c>
      <c r="E474" s="77">
        <v>134427</v>
      </c>
      <c r="F474" s="77">
        <v>0</v>
      </c>
      <c r="G474" s="77">
        <f t="shared" si="19"/>
        <v>3392811</v>
      </c>
    </row>
    <row r="475" spans="1:10" x14ac:dyDescent="0.25">
      <c r="A475" s="23" t="s">
        <v>38</v>
      </c>
      <c r="B475" s="34" t="s">
        <v>456</v>
      </c>
      <c r="C475" s="77">
        <v>2211108</v>
      </c>
      <c r="D475" s="77">
        <v>503386</v>
      </c>
      <c r="E475" s="77">
        <v>169065</v>
      </c>
      <c r="F475" s="77">
        <v>0</v>
      </c>
      <c r="G475" s="77">
        <f t="shared" si="19"/>
        <v>2883559</v>
      </c>
    </row>
    <row r="476" spans="1:10" x14ac:dyDescent="0.25">
      <c r="A476" s="23" t="s">
        <v>38</v>
      </c>
      <c r="B476" s="34" t="s">
        <v>457</v>
      </c>
      <c r="C476" s="77">
        <v>866277</v>
      </c>
      <c r="D476" s="77">
        <v>1006772</v>
      </c>
      <c r="E476" s="77">
        <v>65894</v>
      </c>
      <c r="F476" s="77">
        <v>0</v>
      </c>
      <c r="G476" s="77">
        <f t="shared" si="19"/>
        <v>1938943</v>
      </c>
    </row>
    <row r="477" spans="1:10" x14ac:dyDescent="0.25">
      <c r="A477" s="23"/>
      <c r="B477" s="34"/>
      <c r="C477" s="77"/>
      <c r="D477" s="77"/>
      <c r="E477" s="77"/>
      <c r="F477" s="77"/>
      <c r="G477" s="77"/>
    </row>
    <row r="478" spans="1:10" s="32" customFormat="1" x14ac:dyDescent="0.25">
      <c r="A478" s="30"/>
      <c r="B478" s="31" t="s">
        <v>60</v>
      </c>
      <c r="C478" s="81">
        <v>8234724</v>
      </c>
      <c r="D478" s="81">
        <v>4697868</v>
      </c>
      <c r="E478" s="81">
        <v>493219</v>
      </c>
      <c r="F478" s="81">
        <v>0</v>
      </c>
      <c r="G478" s="81">
        <f t="shared" ref="G478:G484" si="20">SUM(C478:F478)</f>
        <v>13425811</v>
      </c>
      <c r="J478" s="33"/>
    </row>
    <row r="479" spans="1:10" x14ac:dyDescent="0.25">
      <c r="A479" s="23" t="s">
        <v>60</v>
      </c>
      <c r="B479" s="34" t="s">
        <v>458</v>
      </c>
      <c r="C479" s="77">
        <v>1719444</v>
      </c>
      <c r="D479" s="77">
        <v>1555041</v>
      </c>
      <c r="E479" s="77">
        <v>111984</v>
      </c>
      <c r="F479" s="77">
        <v>0</v>
      </c>
      <c r="G479" s="77">
        <f t="shared" si="20"/>
        <v>3386469</v>
      </c>
    </row>
    <row r="480" spans="1:10" x14ac:dyDescent="0.25">
      <c r="A480" s="23" t="s">
        <v>60</v>
      </c>
      <c r="B480" s="34" t="s">
        <v>459</v>
      </c>
      <c r="C480" s="77">
        <v>199508</v>
      </c>
      <c r="D480" s="77">
        <v>66904</v>
      </c>
      <c r="E480" s="77">
        <v>11000</v>
      </c>
      <c r="F480" s="77">
        <v>0</v>
      </c>
      <c r="G480" s="77">
        <f t="shared" si="20"/>
        <v>277412</v>
      </c>
    </row>
    <row r="481" spans="1:10" x14ac:dyDescent="0.25">
      <c r="A481" s="23" t="s">
        <v>60</v>
      </c>
      <c r="B481" s="34" t="s">
        <v>460</v>
      </c>
      <c r="C481" s="77">
        <v>113623</v>
      </c>
      <c r="D481" s="77">
        <v>55607</v>
      </c>
      <c r="E481" s="77">
        <v>6631</v>
      </c>
      <c r="F481" s="77">
        <v>0</v>
      </c>
      <c r="G481" s="77">
        <f t="shared" si="20"/>
        <v>175861</v>
      </c>
    </row>
    <row r="482" spans="1:10" x14ac:dyDescent="0.25">
      <c r="A482" s="23" t="s">
        <v>60</v>
      </c>
      <c r="B482" s="34" t="s">
        <v>461</v>
      </c>
      <c r="C482" s="77">
        <v>1283976</v>
      </c>
      <c r="D482" s="77">
        <v>503386</v>
      </c>
      <c r="E482" s="77">
        <v>73109</v>
      </c>
      <c r="F482" s="77">
        <v>0</v>
      </c>
      <c r="G482" s="77">
        <f t="shared" si="20"/>
        <v>1860471</v>
      </c>
    </row>
    <row r="483" spans="1:10" x14ac:dyDescent="0.25">
      <c r="A483" s="23" t="s">
        <v>60</v>
      </c>
      <c r="B483" s="34" t="s">
        <v>462</v>
      </c>
      <c r="C483" s="77">
        <v>2499065</v>
      </c>
      <c r="D483" s="77">
        <v>1510158</v>
      </c>
      <c r="E483" s="77">
        <v>147645</v>
      </c>
      <c r="F483" s="77">
        <v>0</v>
      </c>
      <c r="G483" s="77">
        <f t="shared" si="20"/>
        <v>4156868</v>
      </c>
    </row>
    <row r="484" spans="1:10" x14ac:dyDescent="0.25">
      <c r="A484" s="23" t="s">
        <v>60</v>
      </c>
      <c r="B484" s="34" t="s">
        <v>463</v>
      </c>
      <c r="C484" s="77">
        <v>2419108</v>
      </c>
      <c r="D484" s="77">
        <v>1006772</v>
      </c>
      <c r="E484" s="77">
        <v>142850</v>
      </c>
      <c r="F484" s="77">
        <v>0</v>
      </c>
      <c r="G484" s="77">
        <f t="shared" si="20"/>
        <v>3568730</v>
      </c>
    </row>
    <row r="485" spans="1:10" x14ac:dyDescent="0.25">
      <c r="A485" s="23"/>
      <c r="B485" s="34"/>
      <c r="C485" s="77"/>
      <c r="D485" s="77"/>
      <c r="E485" s="77"/>
      <c r="F485" s="77"/>
      <c r="G485" s="77"/>
    </row>
    <row r="486" spans="1:10" s="32" customFormat="1" x14ac:dyDescent="0.25">
      <c r="A486" s="30"/>
      <c r="B486" s="31" t="s">
        <v>54</v>
      </c>
      <c r="C486" s="81">
        <v>2302665</v>
      </c>
      <c r="D486" s="81">
        <v>1006772</v>
      </c>
      <c r="E486" s="81">
        <v>150617</v>
      </c>
      <c r="F486" s="81">
        <v>0</v>
      </c>
      <c r="G486" s="81">
        <f>SUM(C486:F486)</f>
        <v>3460054</v>
      </c>
      <c r="J486" s="33"/>
    </row>
    <row r="487" spans="1:10" x14ac:dyDescent="0.25">
      <c r="A487" s="23" t="s">
        <v>54</v>
      </c>
      <c r="B487" s="34" t="s">
        <v>464</v>
      </c>
      <c r="C487" s="77">
        <v>1402042</v>
      </c>
      <c r="D487" s="77">
        <v>0</v>
      </c>
      <c r="E487" s="77">
        <v>92028</v>
      </c>
      <c r="F487" s="77">
        <v>0</v>
      </c>
      <c r="G487" s="77">
        <f>SUM(C487:F487)</f>
        <v>1494070</v>
      </c>
    </row>
    <row r="488" spans="1:10" x14ac:dyDescent="0.25">
      <c r="A488" s="23" t="s">
        <v>54</v>
      </c>
      <c r="B488" s="34" t="s">
        <v>465</v>
      </c>
      <c r="C488" s="77">
        <v>900623</v>
      </c>
      <c r="D488" s="77">
        <v>1006772</v>
      </c>
      <c r="E488" s="77">
        <v>58589</v>
      </c>
      <c r="F488" s="77">
        <v>0</v>
      </c>
      <c r="G488" s="77">
        <f>SUM(C488:F488)</f>
        <v>1965984</v>
      </c>
    </row>
    <row r="489" spans="1:10" x14ac:dyDescent="0.25">
      <c r="A489" s="23"/>
      <c r="B489" s="34"/>
      <c r="C489" s="77"/>
      <c r="D489" s="77"/>
      <c r="E489" s="77"/>
      <c r="F489" s="77"/>
      <c r="G489" s="77"/>
    </row>
    <row r="490" spans="1:10" s="32" customFormat="1" x14ac:dyDescent="0.25">
      <c r="A490" s="30"/>
      <c r="B490" s="31" t="s">
        <v>46</v>
      </c>
      <c r="C490" s="81">
        <v>9596047</v>
      </c>
      <c r="D490" s="81">
        <v>3996445</v>
      </c>
      <c r="E490" s="81">
        <v>612734</v>
      </c>
      <c r="F490" s="81">
        <v>0</v>
      </c>
      <c r="G490" s="81">
        <f t="shared" ref="G490:G496" si="21">SUM(C490:F490)</f>
        <v>14205226</v>
      </c>
      <c r="J490" s="33"/>
    </row>
    <row r="491" spans="1:10" x14ac:dyDescent="0.25">
      <c r="A491" s="23" t="s">
        <v>46</v>
      </c>
      <c r="B491" s="34" t="s">
        <v>397</v>
      </c>
      <c r="C491" s="77">
        <v>1041883</v>
      </c>
      <c r="D491" s="77">
        <v>1003872</v>
      </c>
      <c r="E491" s="77">
        <v>67645</v>
      </c>
      <c r="F491" s="77">
        <v>0</v>
      </c>
      <c r="G491" s="77">
        <f t="shared" si="21"/>
        <v>2113400</v>
      </c>
    </row>
    <row r="492" spans="1:10" x14ac:dyDescent="0.25">
      <c r="A492" s="23" t="s">
        <v>46</v>
      </c>
      <c r="B492" s="34" t="s">
        <v>466</v>
      </c>
      <c r="C492" s="77">
        <v>2883466</v>
      </c>
      <c r="D492" s="77">
        <v>1006772</v>
      </c>
      <c r="E492" s="77">
        <v>173224</v>
      </c>
      <c r="F492" s="77">
        <v>0</v>
      </c>
      <c r="G492" s="77">
        <f t="shared" si="21"/>
        <v>4063462</v>
      </c>
    </row>
    <row r="493" spans="1:10" x14ac:dyDescent="0.25">
      <c r="A493" s="23" t="s">
        <v>46</v>
      </c>
      <c r="B493" s="34" t="s">
        <v>467</v>
      </c>
      <c r="C493" s="77">
        <v>858894</v>
      </c>
      <c r="D493" s="77">
        <v>1006772</v>
      </c>
      <c r="E493" s="77">
        <v>62013</v>
      </c>
      <c r="F493" s="77">
        <v>0</v>
      </c>
      <c r="G493" s="77">
        <f t="shared" si="21"/>
        <v>1927679</v>
      </c>
    </row>
    <row r="494" spans="1:10" x14ac:dyDescent="0.25">
      <c r="A494" s="23" t="s">
        <v>46</v>
      </c>
      <c r="B494" s="34" t="s">
        <v>468</v>
      </c>
      <c r="C494" s="77">
        <v>1512577</v>
      </c>
      <c r="D494" s="77">
        <v>0</v>
      </c>
      <c r="E494" s="77">
        <v>105864</v>
      </c>
      <c r="F494" s="77">
        <v>0</v>
      </c>
      <c r="G494" s="77">
        <f t="shared" si="21"/>
        <v>1618441</v>
      </c>
    </row>
    <row r="495" spans="1:10" x14ac:dyDescent="0.25">
      <c r="A495" s="23" t="s">
        <v>46</v>
      </c>
      <c r="B495" s="34" t="s">
        <v>469</v>
      </c>
      <c r="C495" s="77">
        <v>1887637</v>
      </c>
      <c r="D495" s="77">
        <v>0</v>
      </c>
      <c r="E495" s="77">
        <v>112314</v>
      </c>
      <c r="F495" s="77">
        <v>0</v>
      </c>
      <c r="G495" s="77">
        <f t="shared" si="21"/>
        <v>1999951</v>
      </c>
    </row>
    <row r="496" spans="1:10" x14ac:dyDescent="0.25">
      <c r="A496" s="23" t="s">
        <v>46</v>
      </c>
      <c r="B496" s="34" t="s">
        <v>422</v>
      </c>
      <c r="C496" s="77">
        <v>1411590</v>
      </c>
      <c r="D496" s="77">
        <v>979029</v>
      </c>
      <c r="E496" s="77">
        <v>91674</v>
      </c>
      <c r="F496" s="77">
        <v>0</v>
      </c>
      <c r="G496" s="77">
        <f t="shared" si="21"/>
        <v>2482293</v>
      </c>
    </row>
    <row r="497" spans="1:10" x14ac:dyDescent="0.25">
      <c r="A497" s="23"/>
      <c r="B497" s="34"/>
      <c r="C497" s="77"/>
      <c r="D497" s="77"/>
      <c r="E497" s="77"/>
      <c r="F497" s="77"/>
      <c r="G497" s="77"/>
    </row>
    <row r="498" spans="1:10" s="32" customFormat="1" x14ac:dyDescent="0.25">
      <c r="A498" s="30"/>
      <c r="B498" s="31" t="s">
        <v>470</v>
      </c>
      <c r="C498" s="81">
        <v>8049939</v>
      </c>
      <c r="D498" s="81">
        <v>2516930</v>
      </c>
      <c r="E498" s="81">
        <v>571884</v>
      </c>
      <c r="F498" s="81">
        <v>0</v>
      </c>
      <c r="G498" s="81">
        <f t="shared" ref="G498:G503" si="22">SUM(C498:F498)</f>
        <v>11138753</v>
      </c>
      <c r="J498" s="33"/>
    </row>
    <row r="499" spans="1:10" x14ac:dyDescent="0.25">
      <c r="A499" s="23" t="s">
        <v>470</v>
      </c>
      <c r="B499" s="34" t="s">
        <v>471</v>
      </c>
      <c r="C499" s="77">
        <v>2673460</v>
      </c>
      <c r="D499" s="77">
        <v>0</v>
      </c>
      <c r="E499" s="77">
        <v>186245</v>
      </c>
      <c r="F499" s="77">
        <v>0</v>
      </c>
      <c r="G499" s="77">
        <f t="shared" si="22"/>
        <v>2859705</v>
      </c>
    </row>
    <row r="500" spans="1:10" x14ac:dyDescent="0.25">
      <c r="A500" s="23" t="s">
        <v>470</v>
      </c>
      <c r="B500" s="34" t="s">
        <v>472</v>
      </c>
      <c r="C500" s="77">
        <v>1352525</v>
      </c>
      <c r="D500" s="77">
        <v>0</v>
      </c>
      <c r="E500" s="77">
        <v>85439</v>
      </c>
      <c r="F500" s="77">
        <v>0</v>
      </c>
      <c r="G500" s="77">
        <f t="shared" si="22"/>
        <v>1437964</v>
      </c>
    </row>
    <row r="501" spans="1:10" x14ac:dyDescent="0.25">
      <c r="A501" s="23" t="s">
        <v>470</v>
      </c>
      <c r="B501" s="34" t="s">
        <v>473</v>
      </c>
      <c r="C501" s="77">
        <v>1383283</v>
      </c>
      <c r="D501" s="77">
        <v>1006772</v>
      </c>
      <c r="E501" s="77">
        <v>97032</v>
      </c>
      <c r="F501" s="77">
        <v>0</v>
      </c>
      <c r="G501" s="77">
        <f t="shared" si="22"/>
        <v>2487087</v>
      </c>
    </row>
    <row r="502" spans="1:10" x14ac:dyDescent="0.25">
      <c r="A502" s="23" t="s">
        <v>470</v>
      </c>
      <c r="B502" s="34" t="s">
        <v>474</v>
      </c>
      <c r="C502" s="77">
        <v>929544</v>
      </c>
      <c r="D502" s="77">
        <v>0</v>
      </c>
      <c r="E502" s="77">
        <v>75749</v>
      </c>
      <c r="F502" s="77">
        <v>0</v>
      </c>
      <c r="G502" s="77">
        <f t="shared" si="22"/>
        <v>1005293</v>
      </c>
    </row>
    <row r="503" spans="1:10" x14ac:dyDescent="0.25">
      <c r="A503" s="23" t="s">
        <v>470</v>
      </c>
      <c r="B503" s="34" t="s">
        <v>475</v>
      </c>
      <c r="C503" s="77">
        <v>1711127</v>
      </c>
      <c r="D503" s="77">
        <v>1510158</v>
      </c>
      <c r="E503" s="77">
        <v>127419</v>
      </c>
      <c r="F503" s="77">
        <v>0</v>
      </c>
      <c r="G503" s="77">
        <f t="shared" si="22"/>
        <v>3348704</v>
      </c>
    </row>
    <row r="504" spans="1:10" x14ac:dyDescent="0.25">
      <c r="A504" s="23"/>
      <c r="B504" s="34"/>
      <c r="C504" s="77"/>
      <c r="D504" s="77"/>
      <c r="E504" s="77"/>
      <c r="F504" s="77"/>
      <c r="G504" s="77"/>
    </row>
    <row r="505" spans="1:10" s="32" customFormat="1" x14ac:dyDescent="0.25">
      <c r="A505" s="30"/>
      <c r="B505" s="31" t="s">
        <v>206</v>
      </c>
      <c r="C505" s="81">
        <v>1391720</v>
      </c>
      <c r="D505" s="81">
        <v>76287</v>
      </c>
      <c r="E505" s="81">
        <v>89036</v>
      </c>
      <c r="F505" s="81">
        <v>0</v>
      </c>
      <c r="G505" s="81">
        <f>SUM(C505:F505)</f>
        <v>1557043</v>
      </c>
      <c r="J505" s="33"/>
    </row>
    <row r="506" spans="1:10" x14ac:dyDescent="0.25">
      <c r="A506" s="23" t="s">
        <v>206</v>
      </c>
      <c r="B506" s="34" t="s">
        <v>476</v>
      </c>
      <c r="C506" s="77">
        <v>1052917</v>
      </c>
      <c r="D506" s="77">
        <v>0</v>
      </c>
      <c r="E506" s="77">
        <v>67915</v>
      </c>
      <c r="F506" s="77">
        <v>0</v>
      </c>
      <c r="G506" s="77">
        <f>SUM(C506:F506)</f>
        <v>1120832</v>
      </c>
    </row>
    <row r="507" spans="1:10" x14ac:dyDescent="0.25">
      <c r="A507" s="23" t="s">
        <v>206</v>
      </c>
      <c r="B507" s="34" t="s">
        <v>418</v>
      </c>
      <c r="C507" s="77">
        <v>338803</v>
      </c>
      <c r="D507" s="77">
        <v>76287</v>
      </c>
      <c r="E507" s="77">
        <v>21121</v>
      </c>
      <c r="F507" s="77">
        <v>0</v>
      </c>
      <c r="G507" s="77">
        <f>SUM(C507:F507)</f>
        <v>436211</v>
      </c>
    </row>
    <row r="508" spans="1:10" x14ac:dyDescent="0.25">
      <c r="A508" s="23"/>
      <c r="B508" s="34"/>
      <c r="C508" s="77"/>
      <c r="D508" s="77"/>
      <c r="E508" s="77"/>
      <c r="F508" s="77"/>
      <c r="G508" s="77"/>
    </row>
    <row r="509" spans="1:10" s="32" customFormat="1" x14ac:dyDescent="0.25">
      <c r="A509" s="30"/>
      <c r="B509" s="31" t="s">
        <v>48</v>
      </c>
      <c r="C509" s="81">
        <v>1289156</v>
      </c>
      <c r="D509" s="81">
        <v>1006772</v>
      </c>
      <c r="E509" s="81">
        <v>83633</v>
      </c>
      <c r="F509" s="81">
        <v>0</v>
      </c>
      <c r="G509" s="81">
        <f t="shared" ref="G509" si="23">SUM(G510:G511)</f>
        <v>2379561</v>
      </c>
      <c r="J509" s="33"/>
    </row>
    <row r="510" spans="1:10" x14ac:dyDescent="0.25">
      <c r="A510" s="23" t="s">
        <v>48</v>
      </c>
      <c r="B510" s="34" t="s">
        <v>298</v>
      </c>
      <c r="C510" s="77">
        <v>3962</v>
      </c>
      <c r="D510" s="77">
        <v>0</v>
      </c>
      <c r="E510" s="77">
        <v>296</v>
      </c>
      <c r="F510" s="77">
        <v>0</v>
      </c>
      <c r="G510" s="77">
        <f>SUM(C510:F510)</f>
        <v>4258</v>
      </c>
    </row>
    <row r="511" spans="1:10" x14ac:dyDescent="0.25">
      <c r="A511" s="23" t="s">
        <v>48</v>
      </c>
      <c r="B511" s="34" t="s">
        <v>477</v>
      </c>
      <c r="C511" s="77">
        <v>1285194</v>
      </c>
      <c r="D511" s="77">
        <v>1006772</v>
      </c>
      <c r="E511" s="77">
        <v>83337</v>
      </c>
      <c r="F511" s="77">
        <v>0</v>
      </c>
      <c r="G511" s="77">
        <f>SUM(C511:F511)</f>
        <v>2375303</v>
      </c>
    </row>
    <row r="512" spans="1:10" x14ac:dyDescent="0.25">
      <c r="A512" s="23"/>
      <c r="B512" s="34"/>
      <c r="C512" s="77"/>
      <c r="D512" s="77"/>
      <c r="E512" s="77"/>
      <c r="F512" s="77"/>
      <c r="G512" s="77"/>
    </row>
    <row r="513" spans="1:10" s="32" customFormat="1" x14ac:dyDescent="0.25">
      <c r="A513" s="30"/>
      <c r="B513" s="31" t="s">
        <v>19</v>
      </c>
      <c r="C513" s="81">
        <v>5088863</v>
      </c>
      <c r="D513" s="81">
        <v>0</v>
      </c>
      <c r="E513" s="81">
        <v>375752</v>
      </c>
      <c r="F513" s="81">
        <v>0</v>
      </c>
      <c r="G513" s="81">
        <f>SUM(C513:F513)</f>
        <v>5464615</v>
      </c>
      <c r="J513" s="33"/>
    </row>
    <row r="514" spans="1:10" x14ac:dyDescent="0.25">
      <c r="A514" s="23" t="s">
        <v>19</v>
      </c>
      <c r="B514" s="34" t="s">
        <v>435</v>
      </c>
      <c r="C514" s="77">
        <v>1132467</v>
      </c>
      <c r="D514" s="77">
        <v>0</v>
      </c>
      <c r="E514" s="77">
        <v>88967</v>
      </c>
      <c r="F514" s="77">
        <v>0</v>
      </c>
      <c r="G514" s="77">
        <f>SUM(C514:F514)</f>
        <v>1221434</v>
      </c>
    </row>
    <row r="515" spans="1:10" x14ac:dyDescent="0.25">
      <c r="A515" s="23" t="s">
        <v>19</v>
      </c>
      <c r="B515" s="34" t="s">
        <v>478</v>
      </c>
      <c r="C515" s="77">
        <v>3144884</v>
      </c>
      <c r="D515" s="77">
        <v>0</v>
      </c>
      <c r="E515" s="77">
        <v>210196</v>
      </c>
      <c r="F515" s="77">
        <v>0</v>
      </c>
      <c r="G515" s="77">
        <f>SUM(C515:F515)</f>
        <v>3355080</v>
      </c>
    </row>
    <row r="516" spans="1:10" x14ac:dyDescent="0.25">
      <c r="A516" s="23" t="s">
        <v>19</v>
      </c>
      <c r="B516" s="34" t="s">
        <v>437</v>
      </c>
      <c r="C516" s="77">
        <v>811512</v>
      </c>
      <c r="D516" s="77">
        <v>0</v>
      </c>
      <c r="E516" s="77">
        <v>76589</v>
      </c>
      <c r="F516" s="77">
        <v>0</v>
      </c>
      <c r="G516" s="77">
        <f>SUM(C516:F516)</f>
        <v>888101</v>
      </c>
    </row>
    <row r="517" spans="1:10" x14ac:dyDescent="0.25">
      <c r="A517" s="23"/>
      <c r="B517" s="34"/>
      <c r="C517" s="77"/>
      <c r="D517" s="77"/>
      <c r="E517" s="77"/>
      <c r="F517" s="77"/>
      <c r="G517" s="77"/>
    </row>
    <row r="518" spans="1:10" s="32" customFormat="1" x14ac:dyDescent="0.25">
      <c r="A518" s="30"/>
      <c r="B518" s="31" t="s">
        <v>64</v>
      </c>
      <c r="C518" s="81">
        <v>1534116</v>
      </c>
      <c r="D518" s="81">
        <v>0</v>
      </c>
      <c r="E518" s="81">
        <v>103185</v>
      </c>
      <c r="F518" s="81">
        <v>925890</v>
      </c>
      <c r="G518" s="81">
        <f>SUM(C518:F518)</f>
        <v>2563191</v>
      </c>
      <c r="J518" s="33"/>
    </row>
    <row r="519" spans="1:10" x14ac:dyDescent="0.25">
      <c r="A519" s="23" t="s">
        <v>64</v>
      </c>
      <c r="B519" s="34" t="s">
        <v>479</v>
      </c>
      <c r="C519" s="77">
        <v>1534116</v>
      </c>
      <c r="D519" s="77">
        <v>0</v>
      </c>
      <c r="E519" s="77">
        <v>103185</v>
      </c>
      <c r="F519" s="77">
        <v>925890</v>
      </c>
      <c r="G519" s="77">
        <f>SUM(C519:F519)</f>
        <v>2563191</v>
      </c>
    </row>
    <row r="520" spans="1:10" x14ac:dyDescent="0.25">
      <c r="A520" s="23"/>
      <c r="B520" s="34"/>
      <c r="C520" s="77"/>
      <c r="D520" s="77"/>
      <c r="E520" s="77"/>
      <c r="F520" s="77"/>
      <c r="G520" s="77"/>
    </row>
    <row r="521" spans="1:10" s="32" customFormat="1" x14ac:dyDescent="0.25">
      <c r="A521" s="30"/>
      <c r="B521" s="31" t="s">
        <v>107</v>
      </c>
      <c r="C521" s="81">
        <v>6646493</v>
      </c>
      <c r="D521" s="81">
        <v>3020316</v>
      </c>
      <c r="E521" s="81">
        <v>397245</v>
      </c>
      <c r="F521" s="81">
        <v>0</v>
      </c>
      <c r="G521" s="81">
        <f>SUM(C521:F521)</f>
        <v>10064054</v>
      </c>
      <c r="J521" s="33"/>
    </row>
    <row r="522" spans="1:10" x14ac:dyDescent="0.25">
      <c r="A522" s="23" t="s">
        <v>107</v>
      </c>
      <c r="B522" s="34" t="s">
        <v>480</v>
      </c>
      <c r="C522" s="77">
        <v>964192</v>
      </c>
      <c r="D522" s="77">
        <v>1006772</v>
      </c>
      <c r="E522" s="77">
        <v>60709</v>
      </c>
      <c r="F522" s="77">
        <v>0</v>
      </c>
      <c r="G522" s="77">
        <f>SUM(C522:F522)</f>
        <v>2031673</v>
      </c>
    </row>
    <row r="523" spans="1:10" x14ac:dyDescent="0.25">
      <c r="A523" s="23" t="s">
        <v>107</v>
      </c>
      <c r="B523" s="34" t="s">
        <v>481</v>
      </c>
      <c r="C523" s="77">
        <v>2915204</v>
      </c>
      <c r="D523" s="77">
        <v>1510158</v>
      </c>
      <c r="E523" s="77">
        <v>163420</v>
      </c>
      <c r="F523" s="77">
        <v>0</v>
      </c>
      <c r="G523" s="77">
        <f>SUM(C523:F523)</f>
        <v>4588782</v>
      </c>
    </row>
    <row r="524" spans="1:10" x14ac:dyDescent="0.25">
      <c r="A524" s="23" t="s">
        <v>107</v>
      </c>
      <c r="B524" s="34" t="s">
        <v>482</v>
      </c>
      <c r="C524" s="77">
        <v>913073</v>
      </c>
      <c r="D524" s="77">
        <v>0</v>
      </c>
      <c r="E524" s="77">
        <v>62588</v>
      </c>
      <c r="F524" s="77">
        <v>0</v>
      </c>
      <c r="G524" s="77">
        <f>SUM(C524:F524)</f>
        <v>975661</v>
      </c>
    </row>
    <row r="525" spans="1:10" x14ac:dyDescent="0.25">
      <c r="A525" s="23" t="s">
        <v>107</v>
      </c>
      <c r="B525" s="34" t="s">
        <v>483</v>
      </c>
      <c r="C525" s="77">
        <v>1854024</v>
      </c>
      <c r="D525" s="77">
        <v>503386</v>
      </c>
      <c r="E525" s="77">
        <v>110528</v>
      </c>
      <c r="F525" s="77">
        <v>0</v>
      </c>
      <c r="G525" s="77">
        <f>SUM(C525:F525)</f>
        <v>2467938</v>
      </c>
    </row>
    <row r="526" spans="1:10" x14ac:dyDescent="0.25">
      <c r="A526" s="23"/>
      <c r="B526" s="34"/>
      <c r="C526" s="77"/>
      <c r="D526" s="77"/>
      <c r="E526" s="77"/>
      <c r="F526" s="77"/>
      <c r="G526" s="77"/>
    </row>
    <row r="527" spans="1:10" s="32" customFormat="1" x14ac:dyDescent="0.25">
      <c r="A527" s="30"/>
      <c r="B527" s="31" t="s">
        <v>65</v>
      </c>
      <c r="C527" s="81">
        <v>16509651</v>
      </c>
      <c r="D527" s="81">
        <v>10176654</v>
      </c>
      <c r="E527" s="81">
        <v>833850</v>
      </c>
      <c r="F527" s="81">
        <v>3762524</v>
      </c>
      <c r="G527" s="81">
        <f t="shared" ref="G527:G539" si="24">SUM(C527:F527)</f>
        <v>31282679</v>
      </c>
      <c r="J527" s="33"/>
    </row>
    <row r="528" spans="1:10" x14ac:dyDescent="0.25">
      <c r="A528" s="23" t="s">
        <v>65</v>
      </c>
      <c r="B528" s="34" t="s">
        <v>484</v>
      </c>
      <c r="C528" s="77">
        <v>3258114</v>
      </c>
      <c r="D528" s="77">
        <v>1006772</v>
      </c>
      <c r="E528" s="77">
        <v>155552</v>
      </c>
      <c r="F528" s="77">
        <v>701886</v>
      </c>
      <c r="G528" s="77">
        <f t="shared" si="24"/>
        <v>5122324</v>
      </c>
    </row>
    <row r="529" spans="1:10" x14ac:dyDescent="0.25">
      <c r="A529" s="23" t="s">
        <v>65</v>
      </c>
      <c r="B529" s="34" t="s">
        <v>352</v>
      </c>
      <c r="C529" s="77">
        <v>375832</v>
      </c>
      <c r="D529" s="77">
        <v>108934</v>
      </c>
      <c r="E529" s="77">
        <v>6176</v>
      </c>
      <c r="F529" s="77">
        <v>27870</v>
      </c>
      <c r="G529" s="77">
        <f t="shared" si="24"/>
        <v>518812</v>
      </c>
    </row>
    <row r="530" spans="1:10" x14ac:dyDescent="0.25">
      <c r="A530" s="23" t="s">
        <v>65</v>
      </c>
      <c r="B530" s="34" t="s">
        <v>485</v>
      </c>
      <c r="C530" s="77">
        <v>1225780</v>
      </c>
      <c r="D530" s="77">
        <v>0</v>
      </c>
      <c r="E530" s="77">
        <v>62312</v>
      </c>
      <c r="F530" s="77">
        <v>281165</v>
      </c>
      <c r="G530" s="77">
        <f t="shared" si="24"/>
        <v>1569257</v>
      </c>
    </row>
    <row r="531" spans="1:10" x14ac:dyDescent="0.25">
      <c r="A531" s="23" t="s">
        <v>65</v>
      </c>
      <c r="B531" s="34" t="s">
        <v>486</v>
      </c>
      <c r="C531" s="77">
        <v>1173811</v>
      </c>
      <c r="D531" s="77">
        <v>0</v>
      </c>
      <c r="E531" s="77">
        <v>71013</v>
      </c>
      <c r="F531" s="77">
        <v>320426</v>
      </c>
      <c r="G531" s="77">
        <f t="shared" si="24"/>
        <v>1565250</v>
      </c>
    </row>
    <row r="532" spans="1:10" x14ac:dyDescent="0.25">
      <c r="A532" s="23" t="s">
        <v>65</v>
      </c>
      <c r="B532" s="34" t="s">
        <v>487</v>
      </c>
      <c r="C532" s="77">
        <v>1251886</v>
      </c>
      <c r="D532" s="77">
        <v>3020316</v>
      </c>
      <c r="E532" s="77">
        <v>58954</v>
      </c>
      <c r="F532" s="77">
        <v>266014</v>
      </c>
      <c r="G532" s="77">
        <f t="shared" si="24"/>
        <v>4597170</v>
      </c>
    </row>
    <row r="533" spans="1:10" x14ac:dyDescent="0.25">
      <c r="A533" s="23" t="s">
        <v>65</v>
      </c>
      <c r="B533" s="34" t="s">
        <v>488</v>
      </c>
      <c r="C533" s="77">
        <v>896581</v>
      </c>
      <c r="D533" s="77">
        <v>1006772</v>
      </c>
      <c r="E533" s="77">
        <v>50128</v>
      </c>
      <c r="F533" s="77">
        <v>226190</v>
      </c>
      <c r="G533" s="77">
        <f t="shared" si="24"/>
        <v>2179671</v>
      </c>
    </row>
    <row r="534" spans="1:10" x14ac:dyDescent="0.25">
      <c r="A534" s="23" t="s">
        <v>65</v>
      </c>
      <c r="B534" s="34" t="s">
        <v>489</v>
      </c>
      <c r="C534" s="77">
        <v>1633197</v>
      </c>
      <c r="D534" s="77">
        <v>3020316</v>
      </c>
      <c r="E534" s="77">
        <v>71403</v>
      </c>
      <c r="F534" s="77">
        <v>322186</v>
      </c>
      <c r="G534" s="77">
        <f t="shared" si="24"/>
        <v>5047102</v>
      </c>
    </row>
    <row r="535" spans="1:10" x14ac:dyDescent="0.25">
      <c r="A535" s="23" t="s">
        <v>65</v>
      </c>
      <c r="B535" s="34" t="s">
        <v>490</v>
      </c>
      <c r="C535" s="77">
        <v>1287591</v>
      </c>
      <c r="D535" s="77">
        <v>1510158</v>
      </c>
      <c r="E535" s="77">
        <v>61362</v>
      </c>
      <c r="F535" s="77">
        <v>276880</v>
      </c>
      <c r="G535" s="77">
        <f t="shared" si="24"/>
        <v>3135991</v>
      </c>
    </row>
    <row r="536" spans="1:10" x14ac:dyDescent="0.25">
      <c r="A536" s="23" t="s">
        <v>65</v>
      </c>
      <c r="B536" s="34" t="s">
        <v>491</v>
      </c>
      <c r="C536" s="77">
        <v>750086</v>
      </c>
      <c r="D536" s="77">
        <v>0</v>
      </c>
      <c r="E536" s="77">
        <v>50992</v>
      </c>
      <c r="F536" s="77">
        <v>230088</v>
      </c>
      <c r="G536" s="77">
        <f t="shared" si="24"/>
        <v>1031166</v>
      </c>
    </row>
    <row r="537" spans="1:10" x14ac:dyDescent="0.25">
      <c r="A537" s="23" t="s">
        <v>65</v>
      </c>
      <c r="B537" s="34" t="s">
        <v>492</v>
      </c>
      <c r="C537" s="77">
        <v>1209318</v>
      </c>
      <c r="D537" s="77">
        <v>503386</v>
      </c>
      <c r="E537" s="77">
        <v>75495</v>
      </c>
      <c r="F537" s="77">
        <v>340649</v>
      </c>
      <c r="G537" s="77">
        <f t="shared" si="24"/>
        <v>2128848</v>
      </c>
    </row>
    <row r="538" spans="1:10" x14ac:dyDescent="0.25">
      <c r="A538" s="23" t="s">
        <v>65</v>
      </c>
      <c r="B538" s="34" t="s">
        <v>493</v>
      </c>
      <c r="C538" s="77">
        <v>2512317</v>
      </c>
      <c r="D538" s="77">
        <v>0</v>
      </c>
      <c r="E538" s="77">
        <v>118761</v>
      </c>
      <c r="F538" s="77">
        <v>535877</v>
      </c>
      <c r="G538" s="77">
        <f t="shared" si="24"/>
        <v>3166955</v>
      </c>
    </row>
    <row r="539" spans="1:10" x14ac:dyDescent="0.25">
      <c r="A539" s="23" t="s">
        <v>65</v>
      </c>
      <c r="B539" s="34" t="s">
        <v>494</v>
      </c>
      <c r="C539" s="77">
        <v>935138</v>
      </c>
      <c r="D539" s="77">
        <v>0</v>
      </c>
      <c r="E539" s="77">
        <v>51702</v>
      </c>
      <c r="F539" s="77">
        <v>233293</v>
      </c>
      <c r="G539" s="77">
        <f t="shared" si="24"/>
        <v>1220133</v>
      </c>
    </row>
    <row r="540" spans="1:10" x14ac:dyDescent="0.25">
      <c r="A540" s="23"/>
      <c r="B540" s="34"/>
      <c r="C540" s="77"/>
      <c r="D540" s="77"/>
      <c r="E540" s="77"/>
      <c r="F540" s="77"/>
      <c r="G540" s="77"/>
    </row>
    <row r="541" spans="1:10" s="32" customFormat="1" x14ac:dyDescent="0.25">
      <c r="A541" s="30"/>
      <c r="B541" s="31" t="s">
        <v>22</v>
      </c>
      <c r="C541" s="81">
        <v>16497939</v>
      </c>
      <c r="D541" s="81">
        <v>3523702</v>
      </c>
      <c r="E541" s="81">
        <v>1323571</v>
      </c>
      <c r="F541" s="81">
        <v>0</v>
      </c>
      <c r="G541" s="81">
        <f t="shared" ref="G541:G550" si="25">SUM(C541:F541)</f>
        <v>21345212</v>
      </c>
      <c r="J541" s="33"/>
    </row>
    <row r="542" spans="1:10" x14ac:dyDescent="0.25">
      <c r="A542" s="23" t="s">
        <v>22</v>
      </c>
      <c r="B542" s="34" t="s">
        <v>495</v>
      </c>
      <c r="C542" s="77">
        <v>2602551</v>
      </c>
      <c r="D542" s="77">
        <v>1006772</v>
      </c>
      <c r="E542" s="77">
        <v>204305</v>
      </c>
      <c r="F542" s="77">
        <v>0</v>
      </c>
      <c r="G542" s="77">
        <f t="shared" si="25"/>
        <v>3813628</v>
      </c>
    </row>
    <row r="543" spans="1:10" x14ac:dyDescent="0.25">
      <c r="A543" s="23" t="s">
        <v>22</v>
      </c>
      <c r="B543" s="34" t="s">
        <v>496</v>
      </c>
      <c r="C543" s="77">
        <v>858727</v>
      </c>
      <c r="D543" s="77">
        <v>0</v>
      </c>
      <c r="E543" s="77">
        <v>72968</v>
      </c>
      <c r="F543" s="77">
        <v>0</v>
      </c>
      <c r="G543" s="77">
        <f t="shared" si="25"/>
        <v>931695</v>
      </c>
    </row>
    <row r="544" spans="1:10" x14ac:dyDescent="0.25">
      <c r="A544" s="23" t="s">
        <v>22</v>
      </c>
      <c r="B544" s="34" t="s">
        <v>497</v>
      </c>
      <c r="C544" s="77">
        <v>3007490</v>
      </c>
      <c r="D544" s="77">
        <v>0</v>
      </c>
      <c r="E544" s="77">
        <v>248715</v>
      </c>
      <c r="F544" s="77">
        <v>0</v>
      </c>
      <c r="G544" s="77">
        <f t="shared" si="25"/>
        <v>3256205</v>
      </c>
    </row>
    <row r="545" spans="1:10" x14ac:dyDescent="0.25">
      <c r="A545" s="23" t="s">
        <v>22</v>
      </c>
      <c r="B545" s="34" t="s">
        <v>498</v>
      </c>
      <c r="C545" s="77">
        <v>870350</v>
      </c>
      <c r="D545" s="77">
        <v>0</v>
      </c>
      <c r="E545" s="77">
        <v>76564</v>
      </c>
      <c r="F545" s="77">
        <v>0</v>
      </c>
      <c r="G545" s="77">
        <f t="shared" si="25"/>
        <v>946914</v>
      </c>
    </row>
    <row r="546" spans="1:10" x14ac:dyDescent="0.25">
      <c r="A546" s="23" t="s">
        <v>22</v>
      </c>
      <c r="B546" s="34" t="s">
        <v>499</v>
      </c>
      <c r="C546" s="77">
        <v>2305802</v>
      </c>
      <c r="D546" s="77">
        <v>0</v>
      </c>
      <c r="E546" s="77">
        <v>168929</v>
      </c>
      <c r="F546" s="77">
        <v>0</v>
      </c>
      <c r="G546" s="77">
        <f t="shared" si="25"/>
        <v>2474731</v>
      </c>
    </row>
    <row r="547" spans="1:10" x14ac:dyDescent="0.25">
      <c r="A547" s="23" t="s">
        <v>22</v>
      </c>
      <c r="B547" s="34" t="s">
        <v>500</v>
      </c>
      <c r="C547" s="77">
        <v>3059734</v>
      </c>
      <c r="D547" s="77">
        <v>503386</v>
      </c>
      <c r="E547" s="77">
        <v>235967</v>
      </c>
      <c r="F547" s="77">
        <v>0</v>
      </c>
      <c r="G547" s="77">
        <f t="shared" si="25"/>
        <v>3799087</v>
      </c>
    </row>
    <row r="548" spans="1:10" x14ac:dyDescent="0.25">
      <c r="A548" s="23" t="s">
        <v>22</v>
      </c>
      <c r="B548" s="34" t="s">
        <v>501</v>
      </c>
      <c r="C548" s="77">
        <v>1940797</v>
      </c>
      <c r="D548" s="77">
        <v>0</v>
      </c>
      <c r="E548" s="77">
        <v>156380</v>
      </c>
      <c r="F548" s="77">
        <v>0</v>
      </c>
      <c r="G548" s="77">
        <f t="shared" si="25"/>
        <v>2097177</v>
      </c>
    </row>
    <row r="549" spans="1:10" x14ac:dyDescent="0.25">
      <c r="A549" s="23" t="s">
        <v>22</v>
      </c>
      <c r="B549" s="34" t="s">
        <v>502</v>
      </c>
      <c r="C549" s="77">
        <v>741777</v>
      </c>
      <c r="D549" s="77">
        <v>0</v>
      </c>
      <c r="E549" s="77">
        <v>70748</v>
      </c>
      <c r="F549" s="77">
        <v>0</v>
      </c>
      <c r="G549" s="77">
        <f t="shared" si="25"/>
        <v>812525</v>
      </c>
    </row>
    <row r="550" spans="1:10" x14ac:dyDescent="0.25">
      <c r="A550" s="23" t="s">
        <v>22</v>
      </c>
      <c r="B550" s="34" t="s">
        <v>503</v>
      </c>
      <c r="C550" s="77">
        <v>1110711</v>
      </c>
      <c r="D550" s="77">
        <v>2013544</v>
      </c>
      <c r="E550" s="77">
        <v>88995</v>
      </c>
      <c r="F550" s="77">
        <v>0</v>
      </c>
      <c r="G550" s="77">
        <f t="shared" si="25"/>
        <v>3213250</v>
      </c>
    </row>
    <row r="551" spans="1:10" x14ac:dyDescent="0.25">
      <c r="A551" s="23"/>
      <c r="B551" s="34"/>
      <c r="C551" s="77"/>
      <c r="D551" s="77"/>
      <c r="E551" s="77"/>
      <c r="F551" s="77"/>
      <c r="G551" s="77"/>
    </row>
    <row r="552" spans="1:10" s="32" customFormat="1" x14ac:dyDescent="0.25">
      <c r="A552" s="30"/>
      <c r="B552" s="31" t="s">
        <v>167</v>
      </c>
      <c r="C552" s="81">
        <v>4257450</v>
      </c>
      <c r="D552" s="81">
        <v>939868</v>
      </c>
      <c r="E552" s="81">
        <v>253611</v>
      </c>
      <c r="F552" s="81">
        <v>0</v>
      </c>
      <c r="G552" s="81">
        <f>SUM(C552:F552)</f>
        <v>5450929</v>
      </c>
      <c r="J552" s="33"/>
    </row>
    <row r="553" spans="1:10" x14ac:dyDescent="0.25">
      <c r="A553" s="23" t="s">
        <v>167</v>
      </c>
      <c r="B553" s="34" t="s">
        <v>504</v>
      </c>
      <c r="C553" s="77">
        <v>2006596</v>
      </c>
      <c r="D553" s="77">
        <v>0</v>
      </c>
      <c r="E553" s="77">
        <v>119603</v>
      </c>
      <c r="F553" s="77">
        <v>0</v>
      </c>
      <c r="G553" s="77">
        <f>SUM(C553:F553)</f>
        <v>2126199</v>
      </c>
    </row>
    <row r="554" spans="1:10" x14ac:dyDescent="0.25">
      <c r="A554" s="23" t="s">
        <v>167</v>
      </c>
      <c r="B554" s="34" t="s">
        <v>459</v>
      </c>
      <c r="C554" s="77">
        <v>1301590</v>
      </c>
      <c r="D554" s="77">
        <v>436482</v>
      </c>
      <c r="E554" s="77">
        <v>71983</v>
      </c>
      <c r="F554" s="77">
        <v>0</v>
      </c>
      <c r="G554" s="77">
        <f>SUM(C554:F554)</f>
        <v>1810055</v>
      </c>
    </row>
    <row r="555" spans="1:10" x14ac:dyDescent="0.25">
      <c r="A555" s="23" t="s">
        <v>167</v>
      </c>
      <c r="B555" s="34" t="s">
        <v>505</v>
      </c>
      <c r="C555" s="77">
        <v>949264</v>
      </c>
      <c r="D555" s="77">
        <v>503386</v>
      </c>
      <c r="E555" s="77">
        <v>62025</v>
      </c>
      <c r="F555" s="77">
        <v>0</v>
      </c>
      <c r="G555" s="77">
        <f>SUM(C555:F555)</f>
        <v>1514675</v>
      </c>
    </row>
    <row r="556" spans="1:10" x14ac:dyDescent="0.25">
      <c r="A556" s="23"/>
      <c r="B556" s="34"/>
      <c r="C556" s="77"/>
      <c r="D556" s="77"/>
      <c r="E556" s="77"/>
      <c r="F556" s="77"/>
      <c r="G556" s="77"/>
    </row>
    <row r="557" spans="1:10" s="32" customFormat="1" x14ac:dyDescent="0.25">
      <c r="A557" s="30"/>
      <c r="B557" s="31" t="s">
        <v>31</v>
      </c>
      <c r="C557" s="81">
        <v>13595203</v>
      </c>
      <c r="D557" s="81">
        <v>1443665</v>
      </c>
      <c r="E557" s="81">
        <v>855838</v>
      </c>
      <c r="F557" s="81">
        <v>0</v>
      </c>
      <c r="G557" s="81">
        <f t="shared" ref="G557:G567" si="26">SUM(C557:F557)</f>
        <v>15894706</v>
      </c>
      <c r="J557" s="33"/>
    </row>
    <row r="558" spans="1:10" x14ac:dyDescent="0.25">
      <c r="A558" s="23" t="s">
        <v>31</v>
      </c>
      <c r="B558" s="34" t="s">
        <v>506</v>
      </c>
      <c r="C558" s="77">
        <v>1181900</v>
      </c>
      <c r="D558" s="77">
        <v>0</v>
      </c>
      <c r="E558" s="77">
        <v>80642</v>
      </c>
      <c r="F558" s="77">
        <v>0</v>
      </c>
      <c r="G558" s="77">
        <f t="shared" si="26"/>
        <v>1262542</v>
      </c>
    </row>
    <row r="559" spans="1:10" x14ac:dyDescent="0.25">
      <c r="A559" s="23" t="s">
        <v>31</v>
      </c>
      <c r="B559" s="34" t="s">
        <v>507</v>
      </c>
      <c r="C559" s="77">
        <v>4094980</v>
      </c>
      <c r="D559" s="77">
        <v>0</v>
      </c>
      <c r="E559" s="77">
        <v>233909</v>
      </c>
      <c r="F559" s="77">
        <v>0</v>
      </c>
      <c r="G559" s="77">
        <f t="shared" si="26"/>
        <v>4328889</v>
      </c>
    </row>
    <row r="560" spans="1:10" x14ac:dyDescent="0.25">
      <c r="A560" s="23" t="s">
        <v>31</v>
      </c>
      <c r="B560" s="34" t="s">
        <v>508</v>
      </c>
      <c r="C560" s="77">
        <v>1324694</v>
      </c>
      <c r="D560" s="77">
        <v>0</v>
      </c>
      <c r="E560" s="77">
        <v>86417</v>
      </c>
      <c r="F560" s="77">
        <v>0</v>
      </c>
      <c r="G560" s="77">
        <f t="shared" si="26"/>
        <v>1411111</v>
      </c>
    </row>
    <row r="561" spans="1:10" x14ac:dyDescent="0.25">
      <c r="A561" s="23" t="s">
        <v>31</v>
      </c>
      <c r="B561" s="34" t="s">
        <v>509</v>
      </c>
      <c r="C561" s="77">
        <v>1711849</v>
      </c>
      <c r="D561" s="77">
        <v>0</v>
      </c>
      <c r="E561" s="77">
        <v>109992</v>
      </c>
      <c r="F561" s="77">
        <v>0</v>
      </c>
      <c r="G561" s="77">
        <f t="shared" si="26"/>
        <v>1821841</v>
      </c>
    </row>
    <row r="562" spans="1:10" x14ac:dyDescent="0.25">
      <c r="A562" s="23" t="s">
        <v>31</v>
      </c>
      <c r="B562" s="34" t="s">
        <v>510</v>
      </c>
      <c r="C562" s="77">
        <v>1525126</v>
      </c>
      <c r="D562" s="77">
        <v>0</v>
      </c>
      <c r="E562" s="77">
        <v>95439</v>
      </c>
      <c r="F562" s="77">
        <v>0</v>
      </c>
      <c r="G562" s="77">
        <f t="shared" si="26"/>
        <v>1620565</v>
      </c>
    </row>
    <row r="563" spans="1:10" x14ac:dyDescent="0.25">
      <c r="A563" s="23" t="s">
        <v>31</v>
      </c>
      <c r="B563" s="34" t="s">
        <v>511</v>
      </c>
      <c r="C563" s="77">
        <v>128842</v>
      </c>
      <c r="D563" s="77">
        <v>0</v>
      </c>
      <c r="E563" s="77">
        <v>8306</v>
      </c>
      <c r="F563" s="77">
        <v>0</v>
      </c>
      <c r="G563" s="77">
        <f t="shared" si="26"/>
        <v>137148</v>
      </c>
    </row>
    <row r="564" spans="1:10" x14ac:dyDescent="0.25">
      <c r="A564" s="23" t="s">
        <v>31</v>
      </c>
      <c r="B564" s="34" t="s">
        <v>512</v>
      </c>
      <c r="C564" s="77">
        <v>975297</v>
      </c>
      <c r="D564" s="77">
        <v>1006772</v>
      </c>
      <c r="E564" s="77">
        <v>72550</v>
      </c>
      <c r="F564" s="77">
        <v>0</v>
      </c>
      <c r="G564" s="77">
        <f t="shared" si="26"/>
        <v>2054619</v>
      </c>
    </row>
    <row r="565" spans="1:10" x14ac:dyDescent="0.25">
      <c r="A565" s="23" t="s">
        <v>31</v>
      </c>
      <c r="B565" s="34" t="s">
        <v>513</v>
      </c>
      <c r="C565" s="77">
        <v>1581856</v>
      </c>
      <c r="D565" s="77">
        <v>0</v>
      </c>
      <c r="E565" s="77">
        <v>96786</v>
      </c>
      <c r="F565" s="77">
        <v>0</v>
      </c>
      <c r="G565" s="77">
        <f t="shared" si="26"/>
        <v>1678642</v>
      </c>
    </row>
    <row r="566" spans="1:10" x14ac:dyDescent="0.25">
      <c r="A566" s="23" t="s">
        <v>31</v>
      </c>
      <c r="B566" s="34" t="s">
        <v>514</v>
      </c>
      <c r="C566" s="77">
        <v>620029</v>
      </c>
      <c r="D566" s="77">
        <v>0</v>
      </c>
      <c r="E566" s="77">
        <v>42378</v>
      </c>
      <c r="F566" s="77">
        <v>0</v>
      </c>
      <c r="G566" s="77">
        <f t="shared" si="26"/>
        <v>662407</v>
      </c>
    </row>
    <row r="567" spans="1:10" x14ac:dyDescent="0.25">
      <c r="A567" s="23" t="s">
        <v>31</v>
      </c>
      <c r="B567" s="34" t="s">
        <v>515</v>
      </c>
      <c r="C567" s="77">
        <v>450630</v>
      </c>
      <c r="D567" s="77">
        <v>436893</v>
      </c>
      <c r="E567" s="77">
        <v>29419</v>
      </c>
      <c r="F567" s="77">
        <v>0</v>
      </c>
      <c r="G567" s="77">
        <f t="shared" si="26"/>
        <v>916942</v>
      </c>
    </row>
    <row r="568" spans="1:10" x14ac:dyDescent="0.25">
      <c r="A568" s="23"/>
      <c r="B568" s="34"/>
      <c r="C568" s="77"/>
      <c r="D568" s="77"/>
      <c r="E568" s="77"/>
      <c r="F568" s="77"/>
      <c r="G568" s="77"/>
    </row>
    <row r="569" spans="1:10" s="32" customFormat="1" x14ac:dyDescent="0.25">
      <c r="A569" s="30"/>
      <c r="B569" s="31" t="s">
        <v>228</v>
      </c>
      <c r="C569" s="81">
        <v>5358897</v>
      </c>
      <c r="D569" s="81">
        <v>0</v>
      </c>
      <c r="E569" s="81">
        <v>343481</v>
      </c>
      <c r="F569" s="81">
        <v>0</v>
      </c>
      <c r="G569" s="81">
        <f>SUM(C569:F569)</f>
        <v>5702378</v>
      </c>
      <c r="J569" s="33"/>
    </row>
    <row r="570" spans="1:10" x14ac:dyDescent="0.25">
      <c r="A570" s="23" t="s">
        <v>228</v>
      </c>
      <c r="B570" s="34" t="s">
        <v>516</v>
      </c>
      <c r="C570" s="77">
        <v>925707</v>
      </c>
      <c r="D570" s="77">
        <v>0</v>
      </c>
      <c r="E570" s="77">
        <v>66397</v>
      </c>
      <c r="F570" s="77">
        <v>0</v>
      </c>
      <c r="G570" s="77">
        <f>SUM(C570:F570)</f>
        <v>992104</v>
      </c>
    </row>
    <row r="571" spans="1:10" x14ac:dyDescent="0.25">
      <c r="A571" s="23" t="s">
        <v>228</v>
      </c>
      <c r="B571" s="34" t="s">
        <v>307</v>
      </c>
      <c r="C571" s="77">
        <v>34194</v>
      </c>
      <c r="D571" s="77">
        <v>0</v>
      </c>
      <c r="E571" s="77">
        <v>2396</v>
      </c>
      <c r="F571" s="77">
        <v>0</v>
      </c>
      <c r="G571" s="77">
        <f>SUM(C571:F571)</f>
        <v>36590</v>
      </c>
    </row>
    <row r="572" spans="1:10" x14ac:dyDescent="0.25">
      <c r="A572" s="23" t="s">
        <v>228</v>
      </c>
      <c r="B572" s="34" t="s">
        <v>517</v>
      </c>
      <c r="C572" s="77">
        <v>1700864</v>
      </c>
      <c r="D572" s="77">
        <v>0</v>
      </c>
      <c r="E572" s="77">
        <v>115698</v>
      </c>
      <c r="F572" s="77">
        <v>0</v>
      </c>
      <c r="G572" s="77">
        <f>SUM(C572:F572)</f>
        <v>1816562</v>
      </c>
    </row>
    <row r="573" spans="1:10" x14ac:dyDescent="0.25">
      <c r="A573" s="23" t="s">
        <v>228</v>
      </c>
      <c r="B573" s="34" t="s">
        <v>518</v>
      </c>
      <c r="C573" s="77">
        <v>2698132</v>
      </c>
      <c r="D573" s="77">
        <v>0</v>
      </c>
      <c r="E573" s="77">
        <v>158990</v>
      </c>
      <c r="F573" s="77">
        <v>0</v>
      </c>
      <c r="G573" s="77">
        <f>SUM(C573:F573)</f>
        <v>2857122</v>
      </c>
    </row>
    <row r="574" spans="1:10" x14ac:dyDescent="0.25">
      <c r="A574" s="23"/>
      <c r="B574" s="34"/>
      <c r="C574" s="77"/>
      <c r="D574" s="77"/>
      <c r="E574" s="77"/>
      <c r="F574" s="77"/>
      <c r="G574" s="77"/>
    </row>
    <row r="575" spans="1:10" s="32" customFormat="1" x14ac:dyDescent="0.25">
      <c r="A575" s="30"/>
      <c r="B575" s="31" t="s">
        <v>76</v>
      </c>
      <c r="C575" s="81">
        <v>10578153</v>
      </c>
      <c r="D575" s="81">
        <v>2014591</v>
      </c>
      <c r="E575" s="81">
        <v>547856</v>
      </c>
      <c r="F575" s="81">
        <v>0</v>
      </c>
      <c r="G575" s="81">
        <f t="shared" ref="G575:G582" si="27">SUM(C575:F575)</f>
        <v>13140600</v>
      </c>
      <c r="J575" s="33"/>
    </row>
    <row r="576" spans="1:10" x14ac:dyDescent="0.25">
      <c r="A576" s="23" t="s">
        <v>76</v>
      </c>
      <c r="B576" s="34" t="s">
        <v>519</v>
      </c>
      <c r="C576" s="77">
        <v>1388814</v>
      </c>
      <c r="D576" s="77">
        <v>0</v>
      </c>
      <c r="E576" s="77">
        <v>73025</v>
      </c>
      <c r="F576" s="77">
        <v>0</v>
      </c>
      <c r="G576" s="77">
        <f t="shared" si="27"/>
        <v>1461839</v>
      </c>
    </row>
    <row r="577" spans="1:10" x14ac:dyDescent="0.25">
      <c r="A577" s="23" t="s">
        <v>76</v>
      </c>
      <c r="B577" s="34" t="s">
        <v>520</v>
      </c>
      <c r="C577" s="77">
        <v>2283643</v>
      </c>
      <c r="D577" s="77">
        <v>0</v>
      </c>
      <c r="E577" s="77">
        <v>125863</v>
      </c>
      <c r="F577" s="77">
        <v>0</v>
      </c>
      <c r="G577" s="77">
        <f t="shared" si="27"/>
        <v>2409506</v>
      </c>
    </row>
    <row r="578" spans="1:10" x14ac:dyDescent="0.25">
      <c r="A578" s="23" t="s">
        <v>76</v>
      </c>
      <c r="B578" s="34" t="s">
        <v>521</v>
      </c>
      <c r="C578" s="77">
        <v>1868620</v>
      </c>
      <c r="D578" s="77">
        <v>1510158</v>
      </c>
      <c r="E578" s="77">
        <v>78574</v>
      </c>
      <c r="F578" s="77">
        <v>0</v>
      </c>
      <c r="G578" s="77">
        <f t="shared" si="27"/>
        <v>3457352</v>
      </c>
    </row>
    <row r="579" spans="1:10" x14ac:dyDescent="0.25">
      <c r="A579" s="23" t="s">
        <v>76</v>
      </c>
      <c r="B579" s="34" t="s">
        <v>522</v>
      </c>
      <c r="C579" s="77">
        <v>1082366</v>
      </c>
      <c r="D579" s="77">
        <v>0</v>
      </c>
      <c r="E579" s="77">
        <v>65555</v>
      </c>
      <c r="F579" s="77">
        <v>0</v>
      </c>
      <c r="G579" s="77">
        <f t="shared" si="27"/>
        <v>1147921</v>
      </c>
    </row>
    <row r="580" spans="1:10" x14ac:dyDescent="0.25">
      <c r="A580" s="23" t="s">
        <v>76</v>
      </c>
      <c r="B580" s="34" t="s">
        <v>523</v>
      </c>
      <c r="C580" s="77">
        <v>46592</v>
      </c>
      <c r="D580" s="77">
        <v>0</v>
      </c>
      <c r="E580" s="77">
        <v>2796</v>
      </c>
      <c r="F580" s="77">
        <v>0</v>
      </c>
      <c r="G580" s="77">
        <f t="shared" si="27"/>
        <v>49388</v>
      </c>
    </row>
    <row r="581" spans="1:10" x14ac:dyDescent="0.25">
      <c r="A581" s="23" t="s">
        <v>76</v>
      </c>
      <c r="B581" s="34" t="s">
        <v>524</v>
      </c>
      <c r="C581" s="77">
        <v>3906057</v>
      </c>
      <c r="D581" s="77">
        <v>503386</v>
      </c>
      <c r="E581" s="77">
        <v>201921</v>
      </c>
      <c r="F581" s="77">
        <v>0</v>
      </c>
      <c r="G581" s="77">
        <f t="shared" si="27"/>
        <v>4611364</v>
      </c>
    </row>
    <row r="582" spans="1:10" x14ac:dyDescent="0.25">
      <c r="A582" s="23" t="s">
        <v>76</v>
      </c>
      <c r="B582" s="34" t="s">
        <v>525</v>
      </c>
      <c r="C582" s="77">
        <v>2061</v>
      </c>
      <c r="D582" s="77">
        <v>1047</v>
      </c>
      <c r="E582" s="77">
        <v>122</v>
      </c>
      <c r="F582" s="77">
        <v>0</v>
      </c>
      <c r="G582" s="77">
        <f t="shared" si="27"/>
        <v>3230</v>
      </c>
    </row>
    <row r="583" spans="1:10" x14ac:dyDescent="0.25">
      <c r="A583" s="23"/>
      <c r="B583" s="34"/>
      <c r="C583" s="77"/>
      <c r="D583" s="77"/>
      <c r="E583" s="77"/>
      <c r="F583" s="77"/>
      <c r="G583" s="77"/>
    </row>
    <row r="584" spans="1:10" s="32" customFormat="1" x14ac:dyDescent="0.25">
      <c r="A584" s="30"/>
      <c r="B584" s="31" t="s">
        <v>70</v>
      </c>
      <c r="C584" s="81">
        <v>14919554</v>
      </c>
      <c r="D584" s="81">
        <v>9564334</v>
      </c>
      <c r="E584" s="81">
        <v>822264</v>
      </c>
      <c r="F584" s="81">
        <v>0</v>
      </c>
      <c r="G584" s="81">
        <f t="shared" ref="G584:G595" si="28">SUM(C584:F584)</f>
        <v>25306152</v>
      </c>
      <c r="J584" s="33"/>
    </row>
    <row r="585" spans="1:10" x14ac:dyDescent="0.25">
      <c r="A585" s="23" t="s">
        <v>70</v>
      </c>
      <c r="B585" s="34" t="s">
        <v>526</v>
      </c>
      <c r="C585" s="77">
        <v>1463034</v>
      </c>
      <c r="D585" s="77">
        <v>1006772</v>
      </c>
      <c r="E585" s="77">
        <v>86570</v>
      </c>
      <c r="F585" s="77">
        <v>0</v>
      </c>
      <c r="G585" s="77">
        <f t="shared" si="28"/>
        <v>2556376</v>
      </c>
    </row>
    <row r="586" spans="1:10" x14ac:dyDescent="0.25">
      <c r="A586" s="23" t="s">
        <v>70</v>
      </c>
      <c r="B586" s="34" t="s">
        <v>527</v>
      </c>
      <c r="C586" s="77">
        <v>845583</v>
      </c>
      <c r="D586" s="77">
        <v>0</v>
      </c>
      <c r="E586" s="77">
        <v>58268</v>
      </c>
      <c r="F586" s="77">
        <v>0</v>
      </c>
      <c r="G586" s="77">
        <f t="shared" si="28"/>
        <v>903851</v>
      </c>
    </row>
    <row r="587" spans="1:10" x14ac:dyDescent="0.25">
      <c r="A587" s="23" t="s">
        <v>70</v>
      </c>
      <c r="B587" s="34" t="s">
        <v>528</v>
      </c>
      <c r="C587" s="77">
        <v>4168069</v>
      </c>
      <c r="D587" s="77">
        <v>1006772</v>
      </c>
      <c r="E587" s="77">
        <v>218465</v>
      </c>
      <c r="F587" s="77">
        <v>0</v>
      </c>
      <c r="G587" s="77">
        <f t="shared" si="28"/>
        <v>5393306</v>
      </c>
    </row>
    <row r="588" spans="1:10" x14ac:dyDescent="0.25">
      <c r="A588" s="23" t="s">
        <v>70</v>
      </c>
      <c r="B588" s="34" t="s">
        <v>439</v>
      </c>
      <c r="C588" s="77">
        <v>189554</v>
      </c>
      <c r="D588" s="77">
        <v>0</v>
      </c>
      <c r="E588" s="77">
        <v>12355</v>
      </c>
      <c r="F588" s="77">
        <v>0</v>
      </c>
      <c r="G588" s="77">
        <f t="shared" si="28"/>
        <v>201909</v>
      </c>
    </row>
    <row r="589" spans="1:10" x14ac:dyDescent="0.25">
      <c r="A589" s="23" t="s">
        <v>70</v>
      </c>
      <c r="B589" s="34" t="s">
        <v>529</v>
      </c>
      <c r="C589" s="77">
        <v>1130023</v>
      </c>
      <c r="D589" s="77">
        <v>0</v>
      </c>
      <c r="E589" s="77">
        <v>65965</v>
      </c>
      <c r="F589" s="77">
        <v>0</v>
      </c>
      <c r="G589" s="77">
        <f t="shared" si="28"/>
        <v>1195988</v>
      </c>
    </row>
    <row r="590" spans="1:10" x14ac:dyDescent="0.25">
      <c r="A590" s="23" t="s">
        <v>70</v>
      </c>
      <c r="B590" s="34" t="s">
        <v>530</v>
      </c>
      <c r="C590" s="77">
        <v>1189374</v>
      </c>
      <c r="D590" s="77">
        <v>0</v>
      </c>
      <c r="E590" s="77">
        <v>59159</v>
      </c>
      <c r="F590" s="77">
        <v>0</v>
      </c>
      <c r="G590" s="77">
        <f t="shared" si="28"/>
        <v>1248533</v>
      </c>
    </row>
    <row r="591" spans="1:10" x14ac:dyDescent="0.25">
      <c r="A591" s="23" t="s">
        <v>70</v>
      </c>
      <c r="B591" s="34" t="s">
        <v>531</v>
      </c>
      <c r="C591" s="77">
        <v>1154042</v>
      </c>
      <c r="D591" s="77">
        <v>1510158</v>
      </c>
      <c r="E591" s="77">
        <v>71559</v>
      </c>
      <c r="F591" s="77">
        <v>0</v>
      </c>
      <c r="G591" s="77">
        <f t="shared" si="28"/>
        <v>2735759</v>
      </c>
    </row>
    <row r="592" spans="1:10" x14ac:dyDescent="0.25">
      <c r="A592" s="23" t="s">
        <v>70</v>
      </c>
      <c r="B592" s="34" t="s">
        <v>532</v>
      </c>
      <c r="C592" s="77">
        <v>1574142</v>
      </c>
      <c r="D592" s="77">
        <v>0</v>
      </c>
      <c r="E592" s="77">
        <v>87801</v>
      </c>
      <c r="F592" s="77">
        <v>0</v>
      </c>
      <c r="G592" s="77">
        <f t="shared" si="28"/>
        <v>1661943</v>
      </c>
    </row>
    <row r="593" spans="1:10" x14ac:dyDescent="0.25">
      <c r="A593" s="23" t="s">
        <v>70</v>
      </c>
      <c r="B593" s="34" t="s">
        <v>533</v>
      </c>
      <c r="C593" s="77">
        <v>2111476</v>
      </c>
      <c r="D593" s="77">
        <v>3020316</v>
      </c>
      <c r="E593" s="77">
        <v>97327</v>
      </c>
      <c r="F593" s="77">
        <v>0</v>
      </c>
      <c r="G593" s="77">
        <f t="shared" si="28"/>
        <v>5229119</v>
      </c>
    </row>
    <row r="594" spans="1:10" x14ac:dyDescent="0.25">
      <c r="A594" s="23" t="s">
        <v>70</v>
      </c>
      <c r="B594" s="34" t="s">
        <v>514</v>
      </c>
      <c r="C594" s="77">
        <v>6223</v>
      </c>
      <c r="D594" s="77">
        <v>0</v>
      </c>
      <c r="E594" s="77">
        <v>421</v>
      </c>
      <c r="F594" s="77">
        <v>0</v>
      </c>
      <c r="G594" s="77">
        <f t="shared" si="28"/>
        <v>6644</v>
      </c>
    </row>
    <row r="595" spans="1:10" x14ac:dyDescent="0.25">
      <c r="A595" s="23" t="s">
        <v>70</v>
      </c>
      <c r="B595" s="34" t="s">
        <v>534</v>
      </c>
      <c r="C595" s="77">
        <v>1088034</v>
      </c>
      <c r="D595" s="77">
        <v>3020316</v>
      </c>
      <c r="E595" s="77">
        <v>64374</v>
      </c>
      <c r="F595" s="77">
        <v>0</v>
      </c>
      <c r="G595" s="77">
        <f t="shared" si="28"/>
        <v>4172724</v>
      </c>
    </row>
    <row r="596" spans="1:10" x14ac:dyDescent="0.25">
      <c r="A596" s="23"/>
      <c r="B596" s="34"/>
      <c r="C596" s="77"/>
      <c r="D596" s="77"/>
      <c r="E596" s="77"/>
      <c r="F596" s="77"/>
      <c r="G596" s="77"/>
    </row>
    <row r="597" spans="1:10" s="32" customFormat="1" x14ac:dyDescent="0.25">
      <c r="A597" s="30"/>
      <c r="B597" s="31" t="s">
        <v>93</v>
      </c>
      <c r="C597" s="81">
        <v>17079700</v>
      </c>
      <c r="D597" s="81">
        <v>2013544</v>
      </c>
      <c r="E597" s="81">
        <v>0</v>
      </c>
      <c r="F597" s="81">
        <v>0</v>
      </c>
      <c r="G597" s="81">
        <f t="shared" ref="G597:G606" si="29">SUM(C597:F597)</f>
        <v>19093244</v>
      </c>
      <c r="J597" s="33"/>
    </row>
    <row r="598" spans="1:10" x14ac:dyDescent="0.25">
      <c r="A598" s="23" t="s">
        <v>93</v>
      </c>
      <c r="B598" s="34" t="s">
        <v>535</v>
      </c>
      <c r="C598" s="77">
        <v>2570255</v>
      </c>
      <c r="D598" s="77">
        <v>0</v>
      </c>
      <c r="E598" s="77">
        <v>0</v>
      </c>
      <c r="F598" s="77">
        <v>0</v>
      </c>
      <c r="G598" s="77">
        <f t="shared" si="29"/>
        <v>2570255</v>
      </c>
    </row>
    <row r="599" spans="1:10" x14ac:dyDescent="0.25">
      <c r="A599" s="23" t="s">
        <v>93</v>
      </c>
      <c r="B599" s="34" t="s">
        <v>536</v>
      </c>
      <c r="C599" s="77">
        <v>1327551</v>
      </c>
      <c r="D599" s="77">
        <v>0</v>
      </c>
      <c r="E599" s="77">
        <v>0</v>
      </c>
      <c r="F599" s="77">
        <v>0</v>
      </c>
      <c r="G599" s="77">
        <f t="shared" si="29"/>
        <v>1327551</v>
      </c>
    </row>
    <row r="600" spans="1:10" x14ac:dyDescent="0.25">
      <c r="A600" s="23" t="s">
        <v>93</v>
      </c>
      <c r="B600" s="34" t="s">
        <v>537</v>
      </c>
      <c r="C600" s="77">
        <v>1539944</v>
      </c>
      <c r="D600" s="77">
        <v>503386</v>
      </c>
      <c r="E600" s="77">
        <v>0</v>
      </c>
      <c r="F600" s="77">
        <v>0</v>
      </c>
      <c r="G600" s="77">
        <f t="shared" si="29"/>
        <v>2043330</v>
      </c>
    </row>
    <row r="601" spans="1:10" x14ac:dyDescent="0.25">
      <c r="A601" s="23" t="s">
        <v>93</v>
      </c>
      <c r="B601" s="34" t="s">
        <v>538</v>
      </c>
      <c r="C601" s="77">
        <v>1266574</v>
      </c>
      <c r="D601" s="77">
        <v>0</v>
      </c>
      <c r="E601" s="77">
        <v>0</v>
      </c>
      <c r="F601" s="77">
        <v>0</v>
      </c>
      <c r="G601" s="77">
        <f t="shared" si="29"/>
        <v>1266574</v>
      </c>
    </row>
    <row r="602" spans="1:10" x14ac:dyDescent="0.25">
      <c r="A602" s="23" t="s">
        <v>93</v>
      </c>
      <c r="B602" s="34" t="s">
        <v>539</v>
      </c>
      <c r="C602" s="77">
        <v>1472063</v>
      </c>
      <c r="D602" s="77">
        <v>0</v>
      </c>
      <c r="E602" s="77">
        <v>0</v>
      </c>
      <c r="F602" s="77">
        <v>0</v>
      </c>
      <c r="G602" s="77">
        <f t="shared" si="29"/>
        <v>1472063</v>
      </c>
    </row>
    <row r="603" spans="1:10" x14ac:dyDescent="0.25">
      <c r="A603" s="23" t="s">
        <v>93</v>
      </c>
      <c r="B603" s="34" t="s">
        <v>540</v>
      </c>
      <c r="C603" s="77">
        <v>2005807</v>
      </c>
      <c r="D603" s="77">
        <v>1510158</v>
      </c>
      <c r="E603" s="77">
        <v>0</v>
      </c>
      <c r="F603" s="77">
        <v>0</v>
      </c>
      <c r="G603" s="77">
        <f t="shared" si="29"/>
        <v>3515965</v>
      </c>
    </row>
    <row r="604" spans="1:10" x14ac:dyDescent="0.25">
      <c r="A604" s="23" t="s">
        <v>93</v>
      </c>
      <c r="B604" s="34" t="s">
        <v>541</v>
      </c>
      <c r="C604" s="77">
        <v>3550786</v>
      </c>
      <c r="D604" s="77">
        <v>0</v>
      </c>
      <c r="E604" s="77">
        <v>0</v>
      </c>
      <c r="F604" s="77">
        <v>0</v>
      </c>
      <c r="G604" s="77">
        <f t="shared" si="29"/>
        <v>3550786</v>
      </c>
    </row>
    <row r="605" spans="1:10" x14ac:dyDescent="0.25">
      <c r="A605" s="23" t="s">
        <v>93</v>
      </c>
      <c r="B605" s="34" t="s">
        <v>542</v>
      </c>
      <c r="C605" s="77">
        <v>1935936</v>
      </c>
      <c r="D605" s="77">
        <v>0</v>
      </c>
      <c r="E605" s="77">
        <v>0</v>
      </c>
      <c r="F605" s="77">
        <v>0</v>
      </c>
      <c r="G605" s="77">
        <f t="shared" si="29"/>
        <v>1935936</v>
      </c>
    </row>
    <row r="606" spans="1:10" x14ac:dyDescent="0.25">
      <c r="A606" s="23" t="s">
        <v>93</v>
      </c>
      <c r="B606" s="34" t="s">
        <v>543</v>
      </c>
      <c r="C606" s="77">
        <v>1410784</v>
      </c>
      <c r="D606" s="77">
        <v>0</v>
      </c>
      <c r="E606" s="77">
        <v>0</v>
      </c>
      <c r="F606" s="77">
        <v>0</v>
      </c>
      <c r="G606" s="77">
        <f t="shared" si="29"/>
        <v>1410784</v>
      </c>
    </row>
    <row r="607" spans="1:10" x14ac:dyDescent="0.25">
      <c r="A607" s="23"/>
      <c r="B607" s="34"/>
      <c r="C607" s="77"/>
      <c r="D607" s="77"/>
      <c r="E607" s="77"/>
      <c r="F607" s="77"/>
      <c r="G607" s="77"/>
    </row>
    <row r="608" spans="1:10" s="32" customFormat="1" x14ac:dyDescent="0.25">
      <c r="A608" s="30"/>
      <c r="B608" s="31" t="s">
        <v>23</v>
      </c>
      <c r="C608" s="81">
        <v>12365512</v>
      </c>
      <c r="D608" s="81">
        <v>1510158</v>
      </c>
      <c r="E608" s="81">
        <v>1118193</v>
      </c>
      <c r="F608" s="81">
        <v>0</v>
      </c>
      <c r="G608" s="81">
        <f t="shared" ref="G608:G615" si="30">SUM(C608:F608)</f>
        <v>14993863</v>
      </c>
      <c r="J608" s="33"/>
    </row>
    <row r="609" spans="1:10" x14ac:dyDescent="0.25">
      <c r="A609" s="23" t="s">
        <v>23</v>
      </c>
      <c r="B609" s="34" t="s">
        <v>544</v>
      </c>
      <c r="C609" s="77">
        <v>1983672</v>
      </c>
      <c r="D609" s="77">
        <v>1510158</v>
      </c>
      <c r="E609" s="77">
        <v>174751</v>
      </c>
      <c r="F609" s="77">
        <v>0</v>
      </c>
      <c r="G609" s="77">
        <f t="shared" si="30"/>
        <v>3668581</v>
      </c>
    </row>
    <row r="610" spans="1:10" x14ac:dyDescent="0.25">
      <c r="A610" s="23" t="s">
        <v>23</v>
      </c>
      <c r="B610" s="34" t="s">
        <v>545</v>
      </c>
      <c r="C610" s="77">
        <v>851297</v>
      </c>
      <c r="D610" s="77">
        <v>0</v>
      </c>
      <c r="E610" s="77">
        <v>77529</v>
      </c>
      <c r="F610" s="77">
        <v>0</v>
      </c>
      <c r="G610" s="77">
        <f t="shared" si="30"/>
        <v>928826</v>
      </c>
    </row>
    <row r="611" spans="1:10" x14ac:dyDescent="0.25">
      <c r="A611" s="23" t="s">
        <v>23</v>
      </c>
      <c r="B611" s="34" t="s">
        <v>546</v>
      </c>
      <c r="C611" s="77">
        <v>1100339</v>
      </c>
      <c r="D611" s="77">
        <v>0</v>
      </c>
      <c r="E611" s="77">
        <v>106036</v>
      </c>
      <c r="F611" s="77">
        <v>0</v>
      </c>
      <c r="G611" s="77">
        <f t="shared" si="30"/>
        <v>1206375</v>
      </c>
    </row>
    <row r="612" spans="1:10" x14ac:dyDescent="0.25">
      <c r="A612" s="23" t="s">
        <v>23</v>
      </c>
      <c r="B612" s="34" t="s">
        <v>547</v>
      </c>
      <c r="C612" s="77">
        <v>1511553</v>
      </c>
      <c r="D612" s="77">
        <v>0</v>
      </c>
      <c r="E612" s="77">
        <v>132036</v>
      </c>
      <c r="F612" s="77">
        <v>0</v>
      </c>
      <c r="G612" s="77">
        <f t="shared" si="30"/>
        <v>1643589</v>
      </c>
    </row>
    <row r="613" spans="1:10" x14ac:dyDescent="0.25">
      <c r="A613" s="23" t="s">
        <v>23</v>
      </c>
      <c r="B613" s="34" t="s">
        <v>548</v>
      </c>
      <c r="C613" s="77">
        <v>2707505</v>
      </c>
      <c r="D613" s="77">
        <v>0</v>
      </c>
      <c r="E613" s="77">
        <v>235482</v>
      </c>
      <c r="F613" s="77">
        <v>0</v>
      </c>
      <c r="G613" s="77">
        <f t="shared" si="30"/>
        <v>2942987</v>
      </c>
    </row>
    <row r="614" spans="1:10" x14ac:dyDescent="0.25">
      <c r="A614" s="23" t="s">
        <v>23</v>
      </c>
      <c r="B614" s="34" t="s">
        <v>549</v>
      </c>
      <c r="C614" s="77">
        <v>3085227</v>
      </c>
      <c r="D614" s="77">
        <v>0</v>
      </c>
      <c r="E614" s="77">
        <v>290751</v>
      </c>
      <c r="F614" s="77">
        <v>0</v>
      </c>
      <c r="G614" s="77">
        <f t="shared" si="30"/>
        <v>3375978</v>
      </c>
    </row>
    <row r="615" spans="1:10" x14ac:dyDescent="0.25">
      <c r="A615" s="23" t="s">
        <v>23</v>
      </c>
      <c r="B615" s="34" t="s">
        <v>550</v>
      </c>
      <c r="C615" s="77">
        <v>1125919</v>
      </c>
      <c r="D615" s="77">
        <v>0</v>
      </c>
      <c r="E615" s="77">
        <v>101608</v>
      </c>
      <c r="F615" s="77">
        <v>0</v>
      </c>
      <c r="G615" s="77">
        <f t="shared" si="30"/>
        <v>1227527</v>
      </c>
    </row>
    <row r="616" spans="1:10" x14ac:dyDescent="0.25">
      <c r="A616" s="23"/>
      <c r="B616" s="34"/>
      <c r="C616" s="77"/>
      <c r="D616" s="77"/>
      <c r="E616" s="77"/>
      <c r="F616" s="77"/>
      <c r="G616" s="77"/>
    </row>
    <row r="617" spans="1:10" s="32" customFormat="1" x14ac:dyDescent="0.25">
      <c r="A617" s="30"/>
      <c r="B617" s="31" t="s">
        <v>551</v>
      </c>
      <c r="C617" s="81">
        <v>6128247</v>
      </c>
      <c r="D617" s="81">
        <v>31503</v>
      </c>
      <c r="E617" s="81">
        <v>401553</v>
      </c>
      <c r="F617" s="81">
        <v>0</v>
      </c>
      <c r="G617" s="81">
        <f>SUM(C617:F617)</f>
        <v>6561303</v>
      </c>
      <c r="J617" s="33"/>
    </row>
    <row r="618" spans="1:10" x14ac:dyDescent="0.25">
      <c r="A618" s="23" t="s">
        <v>551</v>
      </c>
      <c r="B618" s="34" t="s">
        <v>552</v>
      </c>
      <c r="C618" s="77">
        <v>1550403</v>
      </c>
      <c r="D618" s="77">
        <v>0</v>
      </c>
      <c r="E618" s="77">
        <v>119861</v>
      </c>
      <c r="F618" s="77">
        <v>0</v>
      </c>
      <c r="G618" s="77">
        <f>SUM(C618:F618)</f>
        <v>1670264</v>
      </c>
    </row>
    <row r="619" spans="1:10" x14ac:dyDescent="0.25">
      <c r="A619" s="23" t="s">
        <v>551</v>
      </c>
      <c r="B619" s="34" t="s">
        <v>418</v>
      </c>
      <c r="C619" s="77">
        <v>139911</v>
      </c>
      <c r="D619" s="77">
        <v>31503</v>
      </c>
      <c r="E619" s="77">
        <v>9899</v>
      </c>
      <c r="F619" s="77">
        <v>0</v>
      </c>
      <c r="G619" s="77">
        <f>SUM(C619:F619)</f>
        <v>181313</v>
      </c>
    </row>
    <row r="620" spans="1:10" x14ac:dyDescent="0.25">
      <c r="A620" s="23" t="s">
        <v>551</v>
      </c>
      <c r="B620" s="34" t="s">
        <v>553</v>
      </c>
      <c r="C620" s="77">
        <v>4437933</v>
      </c>
      <c r="D620" s="77">
        <v>0</v>
      </c>
      <c r="E620" s="77">
        <v>271793</v>
      </c>
      <c r="F620" s="77">
        <v>0</v>
      </c>
      <c r="G620" s="77">
        <f>SUM(C620:F620)</f>
        <v>4709726</v>
      </c>
    </row>
    <row r="621" spans="1:10" x14ac:dyDescent="0.25">
      <c r="A621" s="23"/>
      <c r="B621" s="34"/>
      <c r="C621" s="77"/>
      <c r="D621" s="77"/>
      <c r="E621" s="77"/>
      <c r="F621" s="77"/>
      <c r="G621" s="77"/>
    </row>
    <row r="622" spans="1:10" s="32" customFormat="1" x14ac:dyDescent="0.25">
      <c r="A622" s="30"/>
      <c r="B622" s="31" t="s">
        <v>55</v>
      </c>
      <c r="C622" s="81">
        <v>12577393</v>
      </c>
      <c r="D622" s="81">
        <v>1510158</v>
      </c>
      <c r="E622" s="81">
        <v>976023</v>
      </c>
      <c r="F622" s="81">
        <v>0</v>
      </c>
      <c r="G622" s="81">
        <f t="shared" ref="G622:G630" si="31">SUM(C622:F622)</f>
        <v>15063574</v>
      </c>
      <c r="J622" s="33"/>
    </row>
    <row r="623" spans="1:10" x14ac:dyDescent="0.25">
      <c r="A623" s="23" t="s">
        <v>55</v>
      </c>
      <c r="B623" s="34" t="s">
        <v>554</v>
      </c>
      <c r="C623" s="77">
        <v>576169</v>
      </c>
      <c r="D623" s="77">
        <v>0</v>
      </c>
      <c r="E623" s="77">
        <v>50506</v>
      </c>
      <c r="F623" s="77">
        <v>0</v>
      </c>
      <c r="G623" s="77">
        <f t="shared" si="31"/>
        <v>626675</v>
      </c>
    </row>
    <row r="624" spans="1:10" x14ac:dyDescent="0.25">
      <c r="A624" s="23" t="s">
        <v>55</v>
      </c>
      <c r="B624" s="34" t="s">
        <v>555</v>
      </c>
      <c r="C624" s="77">
        <v>1247082</v>
      </c>
      <c r="D624" s="77">
        <v>0</v>
      </c>
      <c r="E624" s="77">
        <v>100985</v>
      </c>
      <c r="F624" s="77">
        <v>0</v>
      </c>
      <c r="G624" s="77">
        <f t="shared" si="31"/>
        <v>1348067</v>
      </c>
    </row>
    <row r="625" spans="1:10" x14ac:dyDescent="0.25">
      <c r="A625" s="23" t="s">
        <v>55</v>
      </c>
      <c r="B625" s="34" t="s">
        <v>556</v>
      </c>
      <c r="C625" s="77">
        <v>1316254</v>
      </c>
      <c r="D625" s="77">
        <v>503386</v>
      </c>
      <c r="E625" s="77">
        <v>99469</v>
      </c>
      <c r="F625" s="77">
        <v>0</v>
      </c>
      <c r="G625" s="77">
        <f t="shared" si="31"/>
        <v>1919109</v>
      </c>
    </row>
    <row r="626" spans="1:10" x14ac:dyDescent="0.25">
      <c r="A626" s="23" t="s">
        <v>55</v>
      </c>
      <c r="B626" s="34" t="s">
        <v>557</v>
      </c>
      <c r="C626" s="77">
        <v>2125353</v>
      </c>
      <c r="D626" s="77">
        <v>0</v>
      </c>
      <c r="E626" s="77">
        <v>175579</v>
      </c>
      <c r="F626" s="77">
        <v>0</v>
      </c>
      <c r="G626" s="77">
        <f t="shared" si="31"/>
        <v>2300932</v>
      </c>
    </row>
    <row r="627" spans="1:10" x14ac:dyDescent="0.25">
      <c r="A627" s="23" t="s">
        <v>55</v>
      </c>
      <c r="B627" s="34" t="s">
        <v>558</v>
      </c>
      <c r="C627" s="77">
        <v>1530568</v>
      </c>
      <c r="D627" s="77">
        <v>0</v>
      </c>
      <c r="E627" s="77">
        <v>133948</v>
      </c>
      <c r="F627" s="77">
        <v>0</v>
      </c>
      <c r="G627" s="77">
        <f t="shared" si="31"/>
        <v>1664516</v>
      </c>
    </row>
    <row r="628" spans="1:10" x14ac:dyDescent="0.25">
      <c r="A628" s="23" t="s">
        <v>55</v>
      </c>
      <c r="B628" s="34" t="s">
        <v>559</v>
      </c>
      <c r="C628" s="77">
        <v>1062437</v>
      </c>
      <c r="D628" s="77">
        <v>503386</v>
      </c>
      <c r="E628" s="77">
        <v>90904</v>
      </c>
      <c r="F628" s="77">
        <v>0</v>
      </c>
      <c r="G628" s="77">
        <f t="shared" si="31"/>
        <v>1656727</v>
      </c>
    </row>
    <row r="629" spans="1:10" x14ac:dyDescent="0.25">
      <c r="A629" s="23" t="s">
        <v>55</v>
      </c>
      <c r="B629" s="34" t="s">
        <v>560</v>
      </c>
      <c r="C629" s="77">
        <v>3453368</v>
      </c>
      <c r="D629" s="77">
        <v>503386</v>
      </c>
      <c r="E629" s="77">
        <v>242240</v>
      </c>
      <c r="F629" s="77">
        <v>0</v>
      </c>
      <c r="G629" s="77">
        <f t="shared" si="31"/>
        <v>4198994</v>
      </c>
    </row>
    <row r="630" spans="1:10" x14ac:dyDescent="0.25">
      <c r="A630" s="23" t="s">
        <v>55</v>
      </c>
      <c r="B630" s="34" t="s">
        <v>561</v>
      </c>
      <c r="C630" s="77">
        <v>1266162</v>
      </c>
      <c r="D630" s="77">
        <v>0</v>
      </c>
      <c r="E630" s="77">
        <v>82392</v>
      </c>
      <c r="F630" s="77">
        <v>0</v>
      </c>
      <c r="G630" s="77">
        <f t="shared" si="31"/>
        <v>1348554</v>
      </c>
    </row>
    <row r="631" spans="1:10" x14ac:dyDescent="0.25">
      <c r="A631" s="23"/>
      <c r="B631" s="34"/>
      <c r="C631" s="77"/>
      <c r="D631" s="77"/>
      <c r="E631" s="77"/>
      <c r="F631" s="77"/>
      <c r="G631" s="77"/>
    </row>
    <row r="632" spans="1:10" s="32" customFormat="1" x14ac:dyDescent="0.25">
      <c r="A632" s="30"/>
      <c r="B632" s="31" t="s">
        <v>13</v>
      </c>
      <c r="C632" s="81">
        <v>42408559</v>
      </c>
      <c r="D632" s="81">
        <v>4027088</v>
      </c>
      <c r="E632" s="81">
        <v>3204437</v>
      </c>
      <c r="F632" s="81">
        <v>0</v>
      </c>
      <c r="G632" s="81">
        <f t="shared" ref="G632:G652" si="32">SUM(C632:F632)</f>
        <v>49640084</v>
      </c>
      <c r="J632" s="33"/>
    </row>
    <row r="633" spans="1:10" x14ac:dyDescent="0.25">
      <c r="A633" s="23" t="s">
        <v>13</v>
      </c>
      <c r="B633" s="34" t="s">
        <v>562</v>
      </c>
      <c r="C633" s="77">
        <v>2284536</v>
      </c>
      <c r="D633" s="77">
        <v>0</v>
      </c>
      <c r="E633" s="77">
        <v>172135</v>
      </c>
      <c r="F633" s="77">
        <v>0</v>
      </c>
      <c r="G633" s="77">
        <f t="shared" si="32"/>
        <v>2456671</v>
      </c>
    </row>
    <row r="634" spans="1:10" x14ac:dyDescent="0.25">
      <c r="A634" s="23" t="s">
        <v>13</v>
      </c>
      <c r="B634" s="34" t="s">
        <v>563</v>
      </c>
      <c r="C634" s="77">
        <v>2628973</v>
      </c>
      <c r="D634" s="77">
        <v>0</v>
      </c>
      <c r="E634" s="77">
        <v>213677</v>
      </c>
      <c r="F634" s="77">
        <v>0</v>
      </c>
      <c r="G634" s="77">
        <f t="shared" si="32"/>
        <v>2842650</v>
      </c>
    </row>
    <row r="635" spans="1:10" x14ac:dyDescent="0.25">
      <c r="A635" s="23" t="s">
        <v>13</v>
      </c>
      <c r="B635" s="34" t="s">
        <v>564</v>
      </c>
      <c r="C635" s="77">
        <v>1254146</v>
      </c>
      <c r="D635" s="77">
        <v>0</v>
      </c>
      <c r="E635" s="77">
        <v>78803</v>
      </c>
      <c r="F635" s="77">
        <v>0</v>
      </c>
      <c r="G635" s="77">
        <f t="shared" si="32"/>
        <v>1332949</v>
      </c>
    </row>
    <row r="636" spans="1:10" x14ac:dyDescent="0.25">
      <c r="A636" s="23" t="s">
        <v>13</v>
      </c>
      <c r="B636" s="34" t="s">
        <v>565</v>
      </c>
      <c r="C636" s="77">
        <v>3579196</v>
      </c>
      <c r="D636" s="77">
        <v>0</v>
      </c>
      <c r="E636" s="77">
        <v>279557</v>
      </c>
      <c r="F636" s="77">
        <v>0</v>
      </c>
      <c r="G636" s="77">
        <f t="shared" si="32"/>
        <v>3858753</v>
      </c>
    </row>
    <row r="637" spans="1:10" x14ac:dyDescent="0.25">
      <c r="A637" s="23" t="s">
        <v>13</v>
      </c>
      <c r="B637" s="34" t="s">
        <v>566</v>
      </c>
      <c r="C637" s="77">
        <v>2571054</v>
      </c>
      <c r="D637" s="77">
        <v>0</v>
      </c>
      <c r="E637" s="77">
        <v>173155</v>
      </c>
      <c r="F637" s="77">
        <v>0</v>
      </c>
      <c r="G637" s="77">
        <f t="shared" si="32"/>
        <v>2744209</v>
      </c>
    </row>
    <row r="638" spans="1:10" x14ac:dyDescent="0.25">
      <c r="A638" s="23" t="s">
        <v>13</v>
      </c>
      <c r="B638" s="34" t="s">
        <v>567</v>
      </c>
      <c r="C638" s="77">
        <v>997981</v>
      </c>
      <c r="D638" s="77">
        <v>0</v>
      </c>
      <c r="E638" s="77">
        <v>81674</v>
      </c>
      <c r="F638" s="77">
        <v>0</v>
      </c>
      <c r="G638" s="77">
        <f t="shared" si="32"/>
        <v>1079655</v>
      </c>
    </row>
    <row r="639" spans="1:10" x14ac:dyDescent="0.25">
      <c r="A639" s="23" t="s">
        <v>13</v>
      </c>
      <c r="B639" s="34" t="s">
        <v>568</v>
      </c>
      <c r="C639" s="77">
        <v>1736036</v>
      </c>
      <c r="D639" s="77">
        <v>0</v>
      </c>
      <c r="E639" s="77">
        <v>156050</v>
      </c>
      <c r="F639" s="77">
        <v>0</v>
      </c>
      <c r="G639" s="77">
        <f t="shared" si="32"/>
        <v>1892086</v>
      </c>
    </row>
    <row r="640" spans="1:10" x14ac:dyDescent="0.25">
      <c r="A640" s="23" t="s">
        <v>13</v>
      </c>
      <c r="B640" s="34" t="s">
        <v>569</v>
      </c>
      <c r="C640" s="77">
        <v>2765552</v>
      </c>
      <c r="D640" s="77">
        <v>0</v>
      </c>
      <c r="E640" s="77">
        <v>206899</v>
      </c>
      <c r="F640" s="77">
        <v>0</v>
      </c>
      <c r="G640" s="77">
        <f t="shared" si="32"/>
        <v>2972451</v>
      </c>
    </row>
    <row r="641" spans="1:10" x14ac:dyDescent="0.25">
      <c r="A641" s="23" t="s">
        <v>13</v>
      </c>
      <c r="B641" s="34" t="s">
        <v>570</v>
      </c>
      <c r="C641" s="77">
        <v>1905651</v>
      </c>
      <c r="D641" s="77">
        <v>0</v>
      </c>
      <c r="E641" s="77">
        <v>146779</v>
      </c>
      <c r="F641" s="77">
        <v>0</v>
      </c>
      <c r="G641" s="77">
        <f t="shared" si="32"/>
        <v>2052430</v>
      </c>
    </row>
    <row r="642" spans="1:10" x14ac:dyDescent="0.25">
      <c r="A642" s="23" t="s">
        <v>13</v>
      </c>
      <c r="B642" s="34" t="s">
        <v>571</v>
      </c>
      <c r="C642" s="77">
        <v>2908053</v>
      </c>
      <c r="D642" s="77">
        <v>0</v>
      </c>
      <c r="E642" s="77">
        <v>225580</v>
      </c>
      <c r="F642" s="77">
        <v>0</v>
      </c>
      <c r="G642" s="77">
        <f t="shared" si="32"/>
        <v>3133633</v>
      </c>
    </row>
    <row r="643" spans="1:10" x14ac:dyDescent="0.25">
      <c r="A643" s="23" t="s">
        <v>13</v>
      </c>
      <c r="B643" s="34" t="s">
        <v>572</v>
      </c>
      <c r="C643" s="77">
        <v>2196324</v>
      </c>
      <c r="D643" s="77">
        <v>0</v>
      </c>
      <c r="E643" s="77">
        <v>170213</v>
      </c>
      <c r="F643" s="77">
        <v>0</v>
      </c>
      <c r="G643" s="77">
        <f t="shared" si="32"/>
        <v>2366537</v>
      </c>
    </row>
    <row r="644" spans="1:10" x14ac:dyDescent="0.25">
      <c r="A644" s="23" t="s">
        <v>13</v>
      </c>
      <c r="B644" s="34" t="s">
        <v>573</v>
      </c>
      <c r="C644" s="77">
        <v>1952051</v>
      </c>
      <c r="D644" s="77">
        <v>0</v>
      </c>
      <c r="E644" s="77">
        <v>145680</v>
      </c>
      <c r="F644" s="77">
        <v>0</v>
      </c>
      <c r="G644" s="77">
        <f t="shared" si="32"/>
        <v>2097731</v>
      </c>
    </row>
    <row r="645" spans="1:10" x14ac:dyDescent="0.25">
      <c r="A645" s="23" t="s">
        <v>13</v>
      </c>
      <c r="B645" s="34" t="s">
        <v>574</v>
      </c>
      <c r="C645" s="77">
        <v>1731664</v>
      </c>
      <c r="D645" s="77">
        <v>3020316</v>
      </c>
      <c r="E645" s="77">
        <v>103162</v>
      </c>
      <c r="F645" s="77">
        <v>0</v>
      </c>
      <c r="G645" s="77">
        <f t="shared" si="32"/>
        <v>4855142</v>
      </c>
    </row>
    <row r="646" spans="1:10" x14ac:dyDescent="0.25">
      <c r="A646" s="23" t="s">
        <v>13</v>
      </c>
      <c r="B646" s="34" t="s">
        <v>575</v>
      </c>
      <c r="C646" s="77">
        <v>1237138</v>
      </c>
      <c r="D646" s="77">
        <v>1006772</v>
      </c>
      <c r="E646" s="77">
        <v>97173</v>
      </c>
      <c r="F646" s="77">
        <v>0</v>
      </c>
      <c r="G646" s="77">
        <f t="shared" si="32"/>
        <v>2341083</v>
      </c>
    </row>
    <row r="647" spans="1:10" x14ac:dyDescent="0.25">
      <c r="A647" s="23" t="s">
        <v>13</v>
      </c>
      <c r="B647" s="34" t="s">
        <v>576</v>
      </c>
      <c r="C647" s="77">
        <v>2246713</v>
      </c>
      <c r="D647" s="77">
        <v>0</v>
      </c>
      <c r="E647" s="77">
        <v>167026</v>
      </c>
      <c r="F647" s="77">
        <v>0</v>
      </c>
      <c r="G647" s="77">
        <f t="shared" si="32"/>
        <v>2413739</v>
      </c>
    </row>
    <row r="648" spans="1:10" x14ac:dyDescent="0.25">
      <c r="A648" s="23" t="s">
        <v>13</v>
      </c>
      <c r="B648" s="34" t="s">
        <v>310</v>
      </c>
      <c r="C648" s="77">
        <v>879464</v>
      </c>
      <c r="D648" s="77">
        <v>0</v>
      </c>
      <c r="E648" s="77">
        <v>77434</v>
      </c>
      <c r="F648" s="77">
        <v>0</v>
      </c>
      <c r="G648" s="77">
        <f t="shared" si="32"/>
        <v>956898</v>
      </c>
    </row>
    <row r="649" spans="1:10" x14ac:dyDescent="0.25">
      <c r="A649" s="23" t="s">
        <v>13</v>
      </c>
      <c r="B649" s="34" t="s">
        <v>577</v>
      </c>
      <c r="C649" s="77">
        <v>2333040</v>
      </c>
      <c r="D649" s="77">
        <v>0</v>
      </c>
      <c r="E649" s="77">
        <v>190916</v>
      </c>
      <c r="F649" s="77">
        <v>0</v>
      </c>
      <c r="G649" s="77">
        <f t="shared" si="32"/>
        <v>2523956</v>
      </c>
    </row>
    <row r="650" spans="1:10" x14ac:dyDescent="0.25">
      <c r="A650" s="23" t="s">
        <v>13</v>
      </c>
      <c r="B650" s="34" t="s">
        <v>578</v>
      </c>
      <c r="C650" s="77">
        <v>1306538</v>
      </c>
      <c r="D650" s="77">
        <v>0</v>
      </c>
      <c r="E650" s="77">
        <v>96146</v>
      </c>
      <c r="F650" s="77">
        <v>0</v>
      </c>
      <c r="G650" s="77">
        <f t="shared" si="32"/>
        <v>1402684</v>
      </c>
    </row>
    <row r="651" spans="1:10" x14ac:dyDescent="0.25">
      <c r="A651" s="23" t="s">
        <v>13</v>
      </c>
      <c r="B651" s="34" t="s">
        <v>579</v>
      </c>
      <c r="C651" s="77">
        <v>4012295</v>
      </c>
      <c r="D651" s="77">
        <v>0</v>
      </c>
      <c r="E651" s="77">
        <v>280986</v>
      </c>
      <c r="F651" s="77">
        <v>0</v>
      </c>
      <c r="G651" s="77">
        <f t="shared" si="32"/>
        <v>4293281</v>
      </c>
    </row>
    <row r="652" spans="1:10" x14ac:dyDescent="0.25">
      <c r="A652" s="23" t="s">
        <v>13</v>
      </c>
      <c r="B652" s="34" t="s">
        <v>580</v>
      </c>
      <c r="C652" s="77">
        <v>1882154</v>
      </c>
      <c r="D652" s="77">
        <v>0</v>
      </c>
      <c r="E652" s="77">
        <v>141392</v>
      </c>
      <c r="F652" s="77">
        <v>0</v>
      </c>
      <c r="G652" s="77">
        <f t="shared" si="32"/>
        <v>2023546</v>
      </c>
    </row>
    <row r="653" spans="1:10" x14ac:dyDescent="0.25">
      <c r="A653" s="23"/>
      <c r="B653" s="34"/>
      <c r="C653" s="77"/>
      <c r="D653" s="77"/>
      <c r="E653" s="77"/>
      <c r="F653" s="77"/>
      <c r="G653" s="77"/>
    </row>
    <row r="654" spans="1:10" s="32" customFormat="1" x14ac:dyDescent="0.25">
      <c r="A654" s="30"/>
      <c r="B654" s="31" t="s">
        <v>87</v>
      </c>
      <c r="C654" s="81">
        <v>5143929</v>
      </c>
      <c r="D654" s="81">
        <v>1510158</v>
      </c>
      <c r="E654" s="81">
        <v>358566</v>
      </c>
      <c r="F654" s="81">
        <v>0</v>
      </c>
      <c r="G654" s="81">
        <f>SUM(C654:F654)</f>
        <v>7012653</v>
      </c>
      <c r="J654" s="33"/>
    </row>
    <row r="655" spans="1:10" x14ac:dyDescent="0.25">
      <c r="A655" s="23" t="s">
        <v>87</v>
      </c>
      <c r="B655" s="34" t="s">
        <v>581</v>
      </c>
      <c r="C655" s="77">
        <v>2444370</v>
      </c>
      <c r="D655" s="77">
        <v>1510158</v>
      </c>
      <c r="E655" s="77">
        <v>164695</v>
      </c>
      <c r="F655" s="77">
        <v>0</v>
      </c>
      <c r="G655" s="77">
        <f>SUM(C655:F655)</f>
        <v>4119223</v>
      </c>
    </row>
    <row r="656" spans="1:10" x14ac:dyDescent="0.25">
      <c r="A656" s="23" t="s">
        <v>87</v>
      </c>
      <c r="B656" s="34" t="s">
        <v>582</v>
      </c>
      <c r="C656" s="77">
        <v>2699559</v>
      </c>
      <c r="D656" s="77">
        <v>0</v>
      </c>
      <c r="E656" s="77">
        <v>193871</v>
      </c>
      <c r="F656" s="77">
        <v>0</v>
      </c>
      <c r="G656" s="77">
        <f>SUM(C656:F656)</f>
        <v>2893430</v>
      </c>
    </row>
    <row r="657" spans="1:10" x14ac:dyDescent="0.25">
      <c r="A657" s="23"/>
      <c r="B657" s="34"/>
      <c r="C657" s="77"/>
      <c r="D657" s="77"/>
      <c r="E657" s="77"/>
      <c r="F657" s="77"/>
      <c r="G657" s="77"/>
    </row>
    <row r="658" spans="1:10" s="32" customFormat="1" x14ac:dyDescent="0.25">
      <c r="A658" s="30"/>
      <c r="B658" s="31" t="s">
        <v>583</v>
      </c>
      <c r="C658" s="81">
        <v>2222294</v>
      </c>
      <c r="D658" s="81">
        <v>2013544</v>
      </c>
      <c r="E658" s="81">
        <v>144411</v>
      </c>
      <c r="F658" s="81">
        <v>0</v>
      </c>
      <c r="G658" s="81">
        <f>SUM(C658:F658)</f>
        <v>4380249</v>
      </c>
      <c r="J658" s="33"/>
    </row>
    <row r="659" spans="1:10" x14ac:dyDescent="0.25">
      <c r="A659" s="23" t="s">
        <v>583</v>
      </c>
      <c r="B659" s="34" t="s">
        <v>584</v>
      </c>
      <c r="C659" s="77">
        <v>2222294</v>
      </c>
      <c r="D659" s="77">
        <v>2013544</v>
      </c>
      <c r="E659" s="77">
        <v>144411</v>
      </c>
      <c r="F659" s="77">
        <v>0</v>
      </c>
      <c r="G659" s="77">
        <f>SUM(C659:F659)</f>
        <v>4380249</v>
      </c>
    </row>
    <row r="660" spans="1:10" x14ac:dyDescent="0.25">
      <c r="A660" s="23"/>
      <c r="B660" s="34"/>
      <c r="C660" s="77"/>
      <c r="D660" s="77"/>
      <c r="E660" s="77">
        <v>0</v>
      </c>
      <c r="F660" s="77"/>
      <c r="G660" s="77"/>
    </row>
    <row r="661" spans="1:10" s="32" customFormat="1" x14ac:dyDescent="0.25">
      <c r="A661" s="30"/>
      <c r="B661" s="30" t="s">
        <v>585</v>
      </c>
      <c r="C661" s="82">
        <v>1255823</v>
      </c>
      <c r="D661" s="82">
        <v>503386</v>
      </c>
      <c r="E661" s="82">
        <v>0</v>
      </c>
      <c r="F661" s="82">
        <v>0</v>
      </c>
      <c r="G661" s="82">
        <f>SUM(C661:F661)</f>
        <v>1759209</v>
      </c>
      <c r="J661" s="33"/>
    </row>
    <row r="662" spans="1:10" x14ac:dyDescent="0.25">
      <c r="A662" s="23" t="s">
        <v>585</v>
      </c>
      <c r="B662" s="34" t="s">
        <v>586</v>
      </c>
      <c r="C662" s="77">
        <v>1255823</v>
      </c>
      <c r="D662" s="77">
        <v>503386</v>
      </c>
      <c r="E662" s="77">
        <v>0</v>
      </c>
      <c r="F662" s="77">
        <v>0</v>
      </c>
      <c r="G662" s="77">
        <f>SUM(C662:F662)</f>
        <v>1759209</v>
      </c>
    </row>
    <row r="663" spans="1:10" x14ac:dyDescent="0.25">
      <c r="A663" s="23"/>
      <c r="B663" s="35"/>
      <c r="C663" s="77"/>
      <c r="D663" s="77"/>
      <c r="E663" s="77"/>
      <c r="F663" s="77"/>
      <c r="G663" s="77"/>
    </row>
    <row r="664" spans="1:10" s="32" customFormat="1" x14ac:dyDescent="0.25">
      <c r="A664" s="30"/>
      <c r="B664" s="30" t="s">
        <v>83</v>
      </c>
      <c r="C664" s="82">
        <v>15181339</v>
      </c>
      <c r="D664" s="82">
        <v>7550790</v>
      </c>
      <c r="E664" s="82">
        <v>1003302</v>
      </c>
      <c r="F664" s="82">
        <v>0</v>
      </c>
      <c r="G664" s="82">
        <f t="shared" ref="G664:G675" si="33">SUM(C664:F664)</f>
        <v>23735431</v>
      </c>
      <c r="J664" s="33"/>
    </row>
    <row r="665" spans="1:10" x14ac:dyDescent="0.25">
      <c r="A665" s="23" t="s">
        <v>83</v>
      </c>
      <c r="B665" s="34" t="s">
        <v>587</v>
      </c>
      <c r="C665" s="77">
        <v>1496532</v>
      </c>
      <c r="D665" s="77">
        <v>2516930</v>
      </c>
      <c r="E665" s="77">
        <v>89740</v>
      </c>
      <c r="F665" s="77">
        <v>0</v>
      </c>
      <c r="G665" s="77">
        <f t="shared" si="33"/>
        <v>4103202</v>
      </c>
    </row>
    <row r="666" spans="1:10" x14ac:dyDescent="0.25">
      <c r="A666" s="23" t="s">
        <v>83</v>
      </c>
      <c r="B666" s="34" t="s">
        <v>554</v>
      </c>
      <c r="C666" s="77">
        <v>524737</v>
      </c>
      <c r="D666" s="77">
        <v>0</v>
      </c>
      <c r="E666" s="77">
        <v>41733</v>
      </c>
      <c r="F666" s="77">
        <v>0</v>
      </c>
      <c r="G666" s="77">
        <f t="shared" si="33"/>
        <v>566470</v>
      </c>
    </row>
    <row r="667" spans="1:10" x14ac:dyDescent="0.25">
      <c r="A667" s="23" t="s">
        <v>83</v>
      </c>
      <c r="B667" s="34" t="s">
        <v>588</v>
      </c>
      <c r="C667" s="77">
        <v>2383457</v>
      </c>
      <c r="D667" s="77">
        <v>1006772</v>
      </c>
      <c r="E667" s="77">
        <v>129145</v>
      </c>
      <c r="F667" s="77">
        <v>0</v>
      </c>
      <c r="G667" s="77">
        <f t="shared" si="33"/>
        <v>3519374</v>
      </c>
    </row>
    <row r="668" spans="1:10" x14ac:dyDescent="0.25">
      <c r="A668" s="23" t="s">
        <v>83</v>
      </c>
      <c r="B668" s="34" t="s">
        <v>589</v>
      </c>
      <c r="C668" s="77">
        <v>3083459</v>
      </c>
      <c r="D668" s="77">
        <v>1006772</v>
      </c>
      <c r="E668" s="77">
        <v>207839</v>
      </c>
      <c r="F668" s="77">
        <v>0</v>
      </c>
      <c r="G668" s="77">
        <f t="shared" si="33"/>
        <v>4298070</v>
      </c>
    </row>
    <row r="669" spans="1:10" x14ac:dyDescent="0.25">
      <c r="A669" s="23" t="s">
        <v>83</v>
      </c>
      <c r="B669" s="34" t="s">
        <v>439</v>
      </c>
      <c r="C669" s="77">
        <v>2391</v>
      </c>
      <c r="D669" s="77">
        <v>0</v>
      </c>
      <c r="E669" s="77">
        <v>166</v>
      </c>
      <c r="F669" s="77">
        <v>0</v>
      </c>
      <c r="G669" s="77">
        <f t="shared" si="33"/>
        <v>2557</v>
      </c>
    </row>
    <row r="670" spans="1:10" x14ac:dyDescent="0.25">
      <c r="A670" s="23" t="s">
        <v>83</v>
      </c>
      <c r="B670" s="34" t="s">
        <v>590</v>
      </c>
      <c r="C670" s="77">
        <v>1575134</v>
      </c>
      <c r="D670" s="77">
        <v>1510158</v>
      </c>
      <c r="E670" s="77">
        <v>90951</v>
      </c>
      <c r="F670" s="77">
        <v>0</v>
      </c>
      <c r="G670" s="77">
        <f t="shared" si="33"/>
        <v>3176243</v>
      </c>
    </row>
    <row r="671" spans="1:10" x14ac:dyDescent="0.25">
      <c r="A671" s="23" t="s">
        <v>83</v>
      </c>
      <c r="B671" s="34" t="s">
        <v>558</v>
      </c>
      <c r="C671" s="77">
        <v>5698</v>
      </c>
      <c r="D671" s="77">
        <v>0</v>
      </c>
      <c r="E671" s="77">
        <v>452</v>
      </c>
      <c r="F671" s="77">
        <v>0</v>
      </c>
      <c r="G671" s="77">
        <f t="shared" si="33"/>
        <v>6150</v>
      </c>
    </row>
    <row r="672" spans="1:10" x14ac:dyDescent="0.25">
      <c r="A672" s="23" t="s">
        <v>83</v>
      </c>
      <c r="B672" s="34" t="s">
        <v>591</v>
      </c>
      <c r="C672" s="77">
        <v>2094020</v>
      </c>
      <c r="D672" s="77">
        <v>0</v>
      </c>
      <c r="E672" s="77">
        <v>155677</v>
      </c>
      <c r="F672" s="77">
        <v>0</v>
      </c>
      <c r="G672" s="77">
        <f t="shared" si="33"/>
        <v>2249697</v>
      </c>
    </row>
    <row r="673" spans="1:10" x14ac:dyDescent="0.25">
      <c r="A673" s="23" t="s">
        <v>83</v>
      </c>
      <c r="B673" s="34" t="s">
        <v>592</v>
      </c>
      <c r="C673" s="77">
        <v>1024511</v>
      </c>
      <c r="D673" s="77">
        <v>0</v>
      </c>
      <c r="E673" s="77">
        <v>73212</v>
      </c>
      <c r="F673" s="77">
        <v>0</v>
      </c>
      <c r="G673" s="77">
        <f t="shared" si="33"/>
        <v>1097723</v>
      </c>
    </row>
    <row r="674" spans="1:10" x14ac:dyDescent="0.25">
      <c r="A674" s="23" t="s">
        <v>83</v>
      </c>
      <c r="B674" s="34" t="s">
        <v>593</v>
      </c>
      <c r="C674" s="77">
        <v>1395814</v>
      </c>
      <c r="D674" s="77">
        <v>1510158</v>
      </c>
      <c r="E674" s="77">
        <v>111041</v>
      </c>
      <c r="F674" s="77">
        <v>0</v>
      </c>
      <c r="G674" s="77">
        <f t="shared" si="33"/>
        <v>3017013</v>
      </c>
    </row>
    <row r="675" spans="1:10" x14ac:dyDescent="0.25">
      <c r="A675" s="23" t="s">
        <v>83</v>
      </c>
      <c r="B675" s="34" t="s">
        <v>594</v>
      </c>
      <c r="C675" s="77">
        <v>1595586</v>
      </c>
      <c r="D675" s="77">
        <v>0</v>
      </c>
      <c r="E675" s="77">
        <v>103346</v>
      </c>
      <c r="F675" s="77">
        <v>0</v>
      </c>
      <c r="G675" s="77">
        <f t="shared" si="33"/>
        <v>1698932</v>
      </c>
    </row>
    <row r="676" spans="1:10" x14ac:dyDescent="0.25">
      <c r="A676" s="23"/>
      <c r="B676" s="35"/>
      <c r="C676" s="77"/>
      <c r="D676" s="77"/>
      <c r="E676" s="77"/>
      <c r="F676" s="77"/>
      <c r="G676" s="77"/>
    </row>
    <row r="677" spans="1:10" s="32" customFormat="1" x14ac:dyDescent="0.25">
      <c r="A677" s="30"/>
      <c r="B677" s="30" t="s">
        <v>77</v>
      </c>
      <c r="C677" s="82">
        <v>14702587</v>
      </c>
      <c r="D677" s="82">
        <v>6542971</v>
      </c>
      <c r="E677" s="82">
        <v>892036</v>
      </c>
      <c r="F677" s="82">
        <v>0</v>
      </c>
      <c r="G677" s="82">
        <f t="shared" ref="G677:G685" si="34">SUM(C677:F677)</f>
        <v>22137594</v>
      </c>
      <c r="J677" s="33"/>
    </row>
    <row r="678" spans="1:10" x14ac:dyDescent="0.25">
      <c r="A678" s="23" t="s">
        <v>77</v>
      </c>
      <c r="B678" s="34" t="s">
        <v>595</v>
      </c>
      <c r="C678" s="77">
        <v>2844134</v>
      </c>
      <c r="D678" s="77">
        <v>2013544</v>
      </c>
      <c r="E678" s="77">
        <v>163065</v>
      </c>
      <c r="F678" s="77">
        <v>0</v>
      </c>
      <c r="G678" s="77">
        <f t="shared" si="34"/>
        <v>5020743</v>
      </c>
    </row>
    <row r="679" spans="1:10" x14ac:dyDescent="0.25">
      <c r="A679" s="23" t="s">
        <v>77</v>
      </c>
      <c r="B679" s="34" t="s">
        <v>390</v>
      </c>
      <c r="C679" s="77">
        <v>403760</v>
      </c>
      <c r="D679" s="77">
        <v>0</v>
      </c>
      <c r="E679" s="77">
        <v>26129</v>
      </c>
      <c r="F679" s="77">
        <v>0</v>
      </c>
      <c r="G679" s="77">
        <f t="shared" si="34"/>
        <v>429889</v>
      </c>
    </row>
    <row r="680" spans="1:10" x14ac:dyDescent="0.25">
      <c r="A680" s="23" t="s">
        <v>77</v>
      </c>
      <c r="B680" s="34" t="s">
        <v>523</v>
      </c>
      <c r="C680" s="77">
        <v>1322388</v>
      </c>
      <c r="D680" s="77">
        <v>0</v>
      </c>
      <c r="E680" s="77">
        <v>85293</v>
      </c>
      <c r="F680" s="77">
        <v>0</v>
      </c>
      <c r="G680" s="77">
        <f t="shared" si="34"/>
        <v>1407681</v>
      </c>
    </row>
    <row r="681" spans="1:10" x14ac:dyDescent="0.25">
      <c r="A681" s="23" t="s">
        <v>77</v>
      </c>
      <c r="B681" s="34" t="s">
        <v>596</v>
      </c>
      <c r="C681" s="77">
        <v>3279807</v>
      </c>
      <c r="D681" s="77">
        <v>0</v>
      </c>
      <c r="E681" s="77">
        <v>202840</v>
      </c>
      <c r="F681" s="77">
        <v>0</v>
      </c>
      <c r="G681" s="77">
        <f t="shared" si="34"/>
        <v>3482647</v>
      </c>
    </row>
    <row r="682" spans="1:10" x14ac:dyDescent="0.25">
      <c r="A682" s="23" t="s">
        <v>77</v>
      </c>
      <c r="B682" s="34" t="s">
        <v>597</v>
      </c>
      <c r="C682" s="77">
        <v>1350186</v>
      </c>
      <c r="D682" s="77">
        <v>1510158</v>
      </c>
      <c r="E682" s="77">
        <v>84485</v>
      </c>
      <c r="F682" s="77">
        <v>0</v>
      </c>
      <c r="G682" s="77">
        <f t="shared" si="34"/>
        <v>2944829</v>
      </c>
    </row>
    <row r="683" spans="1:10" x14ac:dyDescent="0.25">
      <c r="A683" s="23" t="s">
        <v>77</v>
      </c>
      <c r="B683" s="34" t="s">
        <v>525</v>
      </c>
      <c r="C683" s="77">
        <v>988994</v>
      </c>
      <c r="D683" s="77">
        <v>502339</v>
      </c>
      <c r="E683" s="77">
        <v>63099</v>
      </c>
      <c r="F683" s="77">
        <v>0</v>
      </c>
      <c r="G683" s="77">
        <f t="shared" si="34"/>
        <v>1554432</v>
      </c>
    </row>
    <row r="684" spans="1:10" x14ac:dyDescent="0.25">
      <c r="A684" s="23" t="s">
        <v>77</v>
      </c>
      <c r="B684" s="34" t="s">
        <v>598</v>
      </c>
      <c r="C684" s="77">
        <v>1629659</v>
      </c>
      <c r="D684" s="77">
        <v>2013544</v>
      </c>
      <c r="E684" s="77">
        <v>98793</v>
      </c>
      <c r="F684" s="77">
        <v>0</v>
      </c>
      <c r="G684" s="77">
        <f t="shared" si="34"/>
        <v>3741996</v>
      </c>
    </row>
    <row r="685" spans="1:10" x14ac:dyDescent="0.25">
      <c r="A685" s="23" t="s">
        <v>77</v>
      </c>
      <c r="B685" s="34" t="s">
        <v>599</v>
      </c>
      <c r="C685" s="77">
        <v>2883659</v>
      </c>
      <c r="D685" s="77">
        <v>503386</v>
      </c>
      <c r="E685" s="77">
        <v>168332</v>
      </c>
      <c r="F685" s="77">
        <v>0</v>
      </c>
      <c r="G685" s="77">
        <f t="shared" si="34"/>
        <v>3555377</v>
      </c>
    </row>
    <row r="686" spans="1:10" x14ac:dyDescent="0.25">
      <c r="A686" s="23"/>
      <c r="B686" s="35"/>
      <c r="C686" s="77"/>
      <c r="D686" s="77"/>
      <c r="E686" s="77"/>
      <c r="F686" s="77"/>
      <c r="G686" s="77"/>
    </row>
    <row r="687" spans="1:10" s="32" customFormat="1" x14ac:dyDescent="0.25">
      <c r="A687" s="30"/>
      <c r="B687" s="30" t="s">
        <v>188</v>
      </c>
      <c r="C687" s="82">
        <v>8507938</v>
      </c>
      <c r="D687" s="82">
        <v>4093581</v>
      </c>
      <c r="E687" s="82">
        <v>525112</v>
      </c>
      <c r="F687" s="82">
        <v>0</v>
      </c>
      <c r="G687" s="82">
        <f t="shared" ref="G687:G694" si="35">SUM(C687:F687)</f>
        <v>13126631</v>
      </c>
      <c r="J687" s="33"/>
    </row>
    <row r="688" spans="1:10" x14ac:dyDescent="0.25">
      <c r="A688" s="23" t="s">
        <v>188</v>
      </c>
      <c r="B688" s="34" t="s">
        <v>600</v>
      </c>
      <c r="C688" s="77">
        <v>923306</v>
      </c>
      <c r="D688" s="77">
        <v>0</v>
      </c>
      <c r="E688" s="77">
        <v>63436</v>
      </c>
      <c r="F688" s="77">
        <v>0</v>
      </c>
      <c r="G688" s="77">
        <f t="shared" si="35"/>
        <v>986742</v>
      </c>
    </row>
    <row r="689" spans="1:10" x14ac:dyDescent="0.25">
      <c r="A689" s="23" t="s">
        <v>188</v>
      </c>
      <c r="B689" s="34" t="s">
        <v>601</v>
      </c>
      <c r="C689" s="77">
        <v>2487447</v>
      </c>
      <c r="D689" s="77">
        <v>1510158</v>
      </c>
      <c r="E689" s="77">
        <v>155596</v>
      </c>
      <c r="F689" s="77">
        <v>0</v>
      </c>
      <c r="G689" s="77">
        <f t="shared" si="35"/>
        <v>4153201</v>
      </c>
    </row>
    <row r="690" spans="1:10" x14ac:dyDescent="0.25">
      <c r="A690" s="23" t="s">
        <v>188</v>
      </c>
      <c r="B690" s="34" t="s">
        <v>439</v>
      </c>
      <c r="C690" s="77">
        <v>1481580</v>
      </c>
      <c r="D690" s="77">
        <v>0</v>
      </c>
      <c r="E690" s="77">
        <v>91645</v>
      </c>
      <c r="F690" s="77">
        <v>0</v>
      </c>
      <c r="G690" s="77">
        <f t="shared" si="35"/>
        <v>1573225</v>
      </c>
    </row>
    <row r="691" spans="1:10" x14ac:dyDescent="0.25">
      <c r="A691" s="23" t="s">
        <v>188</v>
      </c>
      <c r="B691" s="34" t="s">
        <v>602</v>
      </c>
      <c r="C691" s="77">
        <v>1526639</v>
      </c>
      <c r="D691" s="77">
        <v>2013544</v>
      </c>
      <c r="E691" s="77">
        <v>85681</v>
      </c>
      <c r="F691" s="77">
        <v>0</v>
      </c>
      <c r="G691" s="77">
        <f t="shared" si="35"/>
        <v>3625864</v>
      </c>
    </row>
    <row r="692" spans="1:10" x14ac:dyDescent="0.25">
      <c r="A692" s="23" t="s">
        <v>188</v>
      </c>
      <c r="B692" s="34" t="s">
        <v>511</v>
      </c>
      <c r="C692" s="77">
        <v>1010301</v>
      </c>
      <c r="D692" s="77">
        <v>0</v>
      </c>
      <c r="E692" s="77">
        <v>61187</v>
      </c>
      <c r="F692" s="77">
        <v>0</v>
      </c>
      <c r="G692" s="77">
        <f t="shared" si="35"/>
        <v>1071488</v>
      </c>
    </row>
    <row r="693" spans="1:10" x14ac:dyDescent="0.25">
      <c r="A693" s="23" t="s">
        <v>188</v>
      </c>
      <c r="B693" s="34" t="s">
        <v>514</v>
      </c>
      <c r="C693" s="77">
        <v>490869</v>
      </c>
      <c r="D693" s="77">
        <v>0</v>
      </c>
      <c r="E693" s="77">
        <v>31518</v>
      </c>
      <c r="F693" s="77">
        <v>0</v>
      </c>
      <c r="G693" s="77">
        <f t="shared" si="35"/>
        <v>522387</v>
      </c>
    </row>
    <row r="694" spans="1:10" x14ac:dyDescent="0.25">
      <c r="A694" s="23" t="s">
        <v>188</v>
      </c>
      <c r="B694" s="34" t="s">
        <v>515</v>
      </c>
      <c r="C694" s="77">
        <v>587796</v>
      </c>
      <c r="D694" s="77">
        <v>569879</v>
      </c>
      <c r="E694" s="77">
        <v>36049</v>
      </c>
      <c r="F694" s="77">
        <v>0</v>
      </c>
      <c r="G694" s="77">
        <f t="shared" si="35"/>
        <v>1193724</v>
      </c>
    </row>
    <row r="695" spans="1:10" x14ac:dyDescent="0.25">
      <c r="A695" s="23"/>
      <c r="B695" s="35"/>
      <c r="C695" s="77"/>
      <c r="D695" s="77"/>
      <c r="E695" s="77"/>
      <c r="F695" s="77"/>
      <c r="G695" s="77"/>
    </row>
    <row r="696" spans="1:10" s="32" customFormat="1" x14ac:dyDescent="0.25">
      <c r="A696" s="30"/>
      <c r="B696" s="30" t="s">
        <v>58</v>
      </c>
      <c r="C696" s="82">
        <v>17605157</v>
      </c>
      <c r="D696" s="82">
        <v>5940142</v>
      </c>
      <c r="E696" s="82">
        <v>1062246</v>
      </c>
      <c r="F696" s="82">
        <v>0</v>
      </c>
      <c r="G696" s="82">
        <f t="shared" ref="G696:G707" si="36">SUM(C696:F696)</f>
        <v>24607545</v>
      </c>
      <c r="J696" s="33"/>
    </row>
    <row r="697" spans="1:10" x14ac:dyDescent="0.25">
      <c r="A697" s="23" t="s">
        <v>58</v>
      </c>
      <c r="B697" s="34" t="s">
        <v>395</v>
      </c>
      <c r="C697" s="77">
        <v>856320</v>
      </c>
      <c r="D697" s="77">
        <v>0</v>
      </c>
      <c r="E697" s="77">
        <v>52868</v>
      </c>
      <c r="F697" s="77">
        <v>0</v>
      </c>
      <c r="G697" s="77">
        <f t="shared" si="36"/>
        <v>909188</v>
      </c>
    </row>
    <row r="698" spans="1:10" x14ac:dyDescent="0.25">
      <c r="A698" s="23" t="s">
        <v>58</v>
      </c>
      <c r="B698" s="34" t="s">
        <v>458</v>
      </c>
      <c r="C698" s="77">
        <v>506977</v>
      </c>
      <c r="D698" s="77">
        <v>458503</v>
      </c>
      <c r="E698" s="77">
        <v>32603</v>
      </c>
      <c r="F698" s="77">
        <v>0</v>
      </c>
      <c r="G698" s="77">
        <f t="shared" si="36"/>
        <v>998083</v>
      </c>
    </row>
    <row r="699" spans="1:10" x14ac:dyDescent="0.25">
      <c r="A699" s="23" t="s">
        <v>58</v>
      </c>
      <c r="B699" s="34" t="s">
        <v>603</v>
      </c>
      <c r="C699" s="77">
        <v>1893833</v>
      </c>
      <c r="D699" s="77">
        <v>1006772</v>
      </c>
      <c r="E699" s="77">
        <v>126469</v>
      </c>
      <c r="F699" s="77">
        <v>0</v>
      </c>
      <c r="G699" s="77">
        <f t="shared" si="36"/>
        <v>3027074</v>
      </c>
    </row>
    <row r="700" spans="1:10" x14ac:dyDescent="0.25">
      <c r="A700" s="23" t="s">
        <v>58</v>
      </c>
      <c r="B700" s="34" t="s">
        <v>604</v>
      </c>
      <c r="C700" s="77">
        <v>1102845</v>
      </c>
      <c r="D700" s="77">
        <v>0</v>
      </c>
      <c r="E700" s="77">
        <v>65625</v>
      </c>
      <c r="F700" s="77">
        <v>0</v>
      </c>
      <c r="G700" s="77">
        <f t="shared" si="36"/>
        <v>1168470</v>
      </c>
    </row>
    <row r="701" spans="1:10" x14ac:dyDescent="0.25">
      <c r="A701" s="23" t="s">
        <v>58</v>
      </c>
      <c r="B701" s="34" t="s">
        <v>605</v>
      </c>
      <c r="C701" s="77">
        <v>1370271</v>
      </c>
      <c r="D701" s="77">
        <v>0</v>
      </c>
      <c r="E701" s="77">
        <v>86672</v>
      </c>
      <c r="F701" s="77">
        <v>0</v>
      </c>
      <c r="G701" s="77">
        <f t="shared" si="36"/>
        <v>1456943</v>
      </c>
    </row>
    <row r="702" spans="1:10" x14ac:dyDescent="0.25">
      <c r="A702" s="23" t="s">
        <v>58</v>
      </c>
      <c r="B702" s="34" t="s">
        <v>606</v>
      </c>
      <c r="C702" s="77">
        <v>2572574</v>
      </c>
      <c r="D702" s="77">
        <v>1006772</v>
      </c>
      <c r="E702" s="77">
        <v>150917</v>
      </c>
      <c r="F702" s="77">
        <v>0</v>
      </c>
      <c r="G702" s="77">
        <f t="shared" si="36"/>
        <v>3730263</v>
      </c>
    </row>
    <row r="703" spans="1:10" x14ac:dyDescent="0.25">
      <c r="A703" s="23" t="s">
        <v>58</v>
      </c>
      <c r="B703" s="34" t="s">
        <v>460</v>
      </c>
      <c r="C703" s="77">
        <v>1943529</v>
      </c>
      <c r="D703" s="77">
        <v>951165</v>
      </c>
      <c r="E703" s="77">
        <v>112003</v>
      </c>
      <c r="F703" s="77">
        <v>0</v>
      </c>
      <c r="G703" s="77">
        <f t="shared" si="36"/>
        <v>3006697</v>
      </c>
    </row>
    <row r="704" spans="1:10" x14ac:dyDescent="0.25">
      <c r="A704" s="23" t="s">
        <v>58</v>
      </c>
      <c r="B704" s="34" t="s">
        <v>607</v>
      </c>
      <c r="C704" s="77">
        <v>1585679</v>
      </c>
      <c r="D704" s="77">
        <v>1006772</v>
      </c>
      <c r="E704" s="77">
        <v>91355</v>
      </c>
      <c r="F704" s="77">
        <v>0</v>
      </c>
      <c r="G704" s="77">
        <f t="shared" si="36"/>
        <v>2683806</v>
      </c>
    </row>
    <row r="705" spans="1:10" x14ac:dyDescent="0.25">
      <c r="A705" s="23" t="s">
        <v>58</v>
      </c>
      <c r="B705" s="34" t="s">
        <v>608</v>
      </c>
      <c r="C705" s="77">
        <v>2959898</v>
      </c>
      <c r="D705" s="77">
        <v>503386</v>
      </c>
      <c r="E705" s="77">
        <v>161723</v>
      </c>
      <c r="F705" s="77">
        <v>0</v>
      </c>
      <c r="G705" s="77">
        <f t="shared" si="36"/>
        <v>3625007</v>
      </c>
    </row>
    <row r="706" spans="1:10" x14ac:dyDescent="0.25">
      <c r="A706" s="23" t="s">
        <v>58</v>
      </c>
      <c r="B706" s="34" t="s">
        <v>609</v>
      </c>
      <c r="C706" s="77">
        <v>1461595</v>
      </c>
      <c r="D706" s="77">
        <v>1006772</v>
      </c>
      <c r="E706" s="77">
        <v>89171</v>
      </c>
      <c r="F706" s="77">
        <v>0</v>
      </c>
      <c r="G706" s="77">
        <f t="shared" si="36"/>
        <v>2557538</v>
      </c>
    </row>
    <row r="707" spans="1:10" x14ac:dyDescent="0.25">
      <c r="A707" s="23" t="s">
        <v>58</v>
      </c>
      <c r="B707" s="34" t="s">
        <v>610</v>
      </c>
      <c r="C707" s="77">
        <v>1351636</v>
      </c>
      <c r="D707" s="77">
        <v>0</v>
      </c>
      <c r="E707" s="77">
        <v>92840</v>
      </c>
      <c r="F707" s="77">
        <v>0</v>
      </c>
      <c r="G707" s="77">
        <f t="shared" si="36"/>
        <v>1444476</v>
      </c>
    </row>
    <row r="708" spans="1:10" x14ac:dyDescent="0.25">
      <c r="A708" s="23"/>
      <c r="B708" s="35"/>
      <c r="C708" s="77"/>
      <c r="D708" s="77"/>
      <c r="E708" s="77"/>
      <c r="F708" s="77"/>
      <c r="G708" s="77"/>
    </row>
    <row r="709" spans="1:10" s="32" customFormat="1" x14ac:dyDescent="0.25">
      <c r="A709" s="30"/>
      <c r="B709" s="30" t="s">
        <v>611</v>
      </c>
      <c r="C709" s="82">
        <v>3062045</v>
      </c>
      <c r="D709" s="82">
        <v>0</v>
      </c>
      <c r="E709" s="82">
        <v>184731</v>
      </c>
      <c r="F709" s="82">
        <v>0</v>
      </c>
      <c r="G709" s="82">
        <f>SUM(C709:F709)</f>
        <v>3246776</v>
      </c>
      <c r="J709" s="33"/>
    </row>
    <row r="710" spans="1:10" x14ac:dyDescent="0.25">
      <c r="A710" s="23" t="s">
        <v>611</v>
      </c>
      <c r="B710" s="34" t="s">
        <v>612</v>
      </c>
      <c r="C710" s="77">
        <v>1428485</v>
      </c>
      <c r="D710" s="77">
        <v>0</v>
      </c>
      <c r="E710" s="77">
        <v>85140</v>
      </c>
      <c r="F710" s="77">
        <v>0</v>
      </c>
      <c r="G710" s="77">
        <f>SUM(C710:F710)</f>
        <v>1513625</v>
      </c>
    </row>
    <row r="711" spans="1:10" x14ac:dyDescent="0.25">
      <c r="A711" s="23" t="s">
        <v>611</v>
      </c>
      <c r="B711" s="34" t="s">
        <v>613</v>
      </c>
      <c r="C711" s="77">
        <v>1633560</v>
      </c>
      <c r="D711" s="77">
        <v>0</v>
      </c>
      <c r="E711" s="77">
        <v>99591</v>
      </c>
      <c r="F711" s="77">
        <v>0</v>
      </c>
      <c r="G711" s="77">
        <f>SUM(C711:F711)</f>
        <v>1733151</v>
      </c>
    </row>
    <row r="712" spans="1:10" x14ac:dyDescent="0.25">
      <c r="A712" s="36"/>
      <c r="B712" s="23"/>
      <c r="C712" s="77"/>
      <c r="D712" s="77"/>
      <c r="E712" s="77"/>
      <c r="F712" s="77"/>
      <c r="G712" s="77"/>
    </row>
    <row r="713" spans="1:10" ht="15.75" thickBot="1" x14ac:dyDescent="0.3">
      <c r="A713" s="28" t="s">
        <v>102</v>
      </c>
      <c r="B713" s="37"/>
      <c r="C713" s="83">
        <f>C257+C267+C271+C281+C288+C325+C334+C339+C343+C360+C374+C377+C381+C389+C402+C414+C422+C428+C434+C443+C449+C456+C462+C478+C486+C490+C498+C505+C509+C513+C518+C521+C527+C541+C552+C557+C569+C575+C584+C597+C608+C617+C622+C632+C654+C658+C661+C664+C677+C687+C696+C709</f>
        <v>643187386</v>
      </c>
      <c r="D713" s="83">
        <f t="shared" ref="D713:G713" si="37">D257+D267+D271+D281+D288+D325+D334+D339+D343+D360+D374+D377+D381+D389+D402+D414+D422+D428+D434+D443+D449+D456+D462+D478+D486+D490+D498+D505+D509+D513+D518+D521+D527+D541+D552+D557+D569+D575+D584+D597+D608+D617+D622+D632+D654+D658+D661+D664+D677+D687+D696+D709</f>
        <v>194306973</v>
      </c>
      <c r="E713" s="83">
        <f t="shared" si="37"/>
        <v>37792641</v>
      </c>
      <c r="F713" s="83">
        <f t="shared" si="37"/>
        <v>24595095</v>
      </c>
      <c r="G713" s="83">
        <f t="shared" si="37"/>
        <v>899882095</v>
      </c>
    </row>
    <row r="714" spans="1:10" ht="15.75" thickTop="1" x14ac:dyDescent="0.25">
      <c r="A714" s="18"/>
      <c r="B714" s="18"/>
      <c r="C714" s="75"/>
      <c r="D714" s="75"/>
      <c r="E714" s="75"/>
      <c r="F714" s="75"/>
      <c r="G714" s="75"/>
    </row>
    <row r="715" spans="1:10" x14ac:dyDescent="0.25">
      <c r="A715" s="18"/>
      <c r="B715" s="18"/>
      <c r="C715" s="75"/>
      <c r="D715" s="75"/>
      <c r="E715" s="75"/>
      <c r="F715" s="75"/>
      <c r="G715" s="75"/>
    </row>
    <row r="716" spans="1:10" x14ac:dyDescent="0.25">
      <c r="A716" s="18"/>
      <c r="B716" s="18"/>
      <c r="C716" s="75"/>
      <c r="D716" s="75"/>
      <c r="E716" s="75"/>
      <c r="F716" s="75"/>
      <c r="G716" s="75"/>
    </row>
    <row r="717" spans="1:10" x14ac:dyDescent="0.25">
      <c r="A717" s="18"/>
      <c r="B717" s="18"/>
      <c r="C717" s="75"/>
      <c r="D717" s="75"/>
      <c r="E717" s="75"/>
      <c r="F717" s="75"/>
      <c r="G717" s="75"/>
    </row>
    <row r="718" spans="1:10" x14ac:dyDescent="0.25">
      <c r="A718" s="18"/>
      <c r="B718" s="18"/>
      <c r="C718" s="75"/>
      <c r="D718" s="75"/>
      <c r="E718" s="75"/>
      <c r="F718" s="75"/>
      <c r="G718" s="75"/>
    </row>
    <row r="719" spans="1:10" x14ac:dyDescent="0.25">
      <c r="A719" s="18"/>
      <c r="B719" s="18"/>
      <c r="C719" s="75"/>
      <c r="D719" s="75"/>
      <c r="E719" s="75"/>
      <c r="F719" s="75"/>
      <c r="G719" s="75"/>
    </row>
    <row r="720" spans="1:10" x14ac:dyDescent="0.25">
      <c r="A720" s="18"/>
      <c r="B720" s="18"/>
      <c r="C720" s="75"/>
      <c r="D720" s="75"/>
      <c r="E720" s="75"/>
      <c r="F720" s="75"/>
      <c r="G720" s="75"/>
    </row>
    <row r="721" spans="1:7" x14ac:dyDescent="0.25">
      <c r="A721" s="18"/>
      <c r="B721" s="18"/>
      <c r="C721" s="75"/>
      <c r="D721" s="75"/>
      <c r="E721" s="75"/>
      <c r="F721" s="75"/>
      <c r="G721" s="75"/>
    </row>
    <row r="722" spans="1:7" x14ac:dyDescent="0.25">
      <c r="A722" s="18"/>
      <c r="B722" s="18"/>
      <c r="C722" s="75"/>
      <c r="D722" s="75"/>
      <c r="E722" s="75"/>
      <c r="F722" s="75"/>
      <c r="G722" s="75"/>
    </row>
    <row r="723" spans="1:7" x14ac:dyDescent="0.25">
      <c r="A723" s="18"/>
      <c r="B723" s="18"/>
      <c r="C723" s="75"/>
      <c r="D723" s="75"/>
      <c r="E723" s="75"/>
      <c r="F723" s="75"/>
      <c r="G723" s="75"/>
    </row>
    <row r="724" spans="1:7" x14ac:dyDescent="0.25">
      <c r="A724" s="18"/>
      <c r="B724" s="18"/>
      <c r="C724" s="75"/>
      <c r="D724" s="75"/>
      <c r="E724" s="75"/>
      <c r="F724" s="75"/>
      <c r="G724" s="75"/>
    </row>
    <row r="725" spans="1:7" x14ac:dyDescent="0.25">
      <c r="A725" s="18"/>
      <c r="B725" s="18"/>
      <c r="C725" s="75"/>
      <c r="D725" s="75"/>
      <c r="E725" s="75"/>
      <c r="F725" s="75"/>
      <c r="G725" s="75"/>
    </row>
  </sheetData>
  <mergeCells count="8">
    <mergeCell ref="A82:G82"/>
    <mergeCell ref="A256:G256"/>
    <mergeCell ref="A1:G1"/>
    <mergeCell ref="A2:G2"/>
    <mergeCell ref="A4:G4"/>
    <mergeCell ref="A5:G6"/>
    <mergeCell ref="A7:G7"/>
    <mergeCell ref="A18:G18"/>
  </mergeCells>
  <pageMargins left="0.7" right="0.7" top="0.75" bottom="0.75" header="0.3" footer="0.3"/>
  <pageSetup scale="39" orientation="portrait" horizontalDpi="1200" verticalDpi="1200" r:id="rId1"/>
  <rowBreaks count="1" manualBreakCount="1">
    <brk id="606"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FY 2024 5307 &amp; 5340 Table 3</vt:lpstr>
      <vt:lpstr>FY 2024 5307 &amp; 5340 Breakout</vt:lpstr>
      <vt:lpstr>'FY 2024 5307 &amp; 5340 Table 3'!Print_Area</vt:lpstr>
      <vt:lpstr>'FY 2024 5307 &amp; 5340 Table 3'!Print_Titles</vt:lpstr>
    </vt:vector>
  </TitlesOfParts>
  <Manager/>
  <Company>USDOT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3:  FY 2024 FULL YEAR SECTION 5307 AND SECTION 5340 URBANIZED AREA APPORTIONMENTS</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D O T - Federal Transit Administration</dc:creator>
  <cp:keywords/>
  <dc:description/>
  <cp:lastModifiedBy>Djoumanov, Aziza (FTA)</cp:lastModifiedBy>
  <cp:revision/>
  <dcterms:created xsi:type="dcterms:W3CDTF">2024-02-12T19:52:35Z</dcterms:created>
  <dcterms:modified xsi:type="dcterms:W3CDTF">2024-04-01T19:47:18Z</dcterms:modified>
  <cp:category/>
  <cp:contentStatus/>
</cp:coreProperties>
</file>