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Partial Year Formula Apportionments\FY 2025 NTD Data for FTA website\"/>
    </mc:Choice>
  </mc:AlternateContent>
  <xr:revisionPtr revIDLastSave="0" documentId="13_ncr:1_{53B4BACE-9456-4F12-82B1-DAA917485B54}" xr6:coauthVersionLast="47" xr6:coauthVersionMax="47" xr10:uidLastSave="{00000000-0000-0000-0000-000000000000}"/>
  <bookViews>
    <workbookView xWindow="28680" yWindow="-120" windowWidth="29040" windowHeight="15720" tabRatio="743" xr2:uid="{00000000-000D-0000-FFFF-FFFF00000000}"/>
  </bookViews>
  <sheets>
    <sheet name="2023 Tribal Apportionment Data" sheetId="13" r:id="rId1"/>
    <sheet name="Tribes over 200K" sheetId="11" r:id="rId2"/>
    <sheet name="Source - 2023 NTD VRM" sheetId="3" r:id="rId3"/>
    <sheet name="VRM Adj." sheetId="4" r:id="rId4"/>
    <sheet name="Source - Tribal Areas" sheetId="5" r:id="rId5"/>
    <sheet name="Source-2023 ACSDT5Y2023.C17002" sheetId="14" r:id="rId6"/>
  </sheets>
  <definedNames>
    <definedName name="_xlnm._FilterDatabase" localSheetId="0" hidden="1">'2023 Tribal Apportionment Data'!$A$2:$X$165</definedName>
    <definedName name="_xlnm._FilterDatabase" localSheetId="2" hidden="1">'Source - 2023 NTD VRM'!$A$1:$D$150</definedName>
    <definedName name="_xlnm._FilterDatabase" localSheetId="4" hidden="1">'Source - Tribal Areas'!$A$1:$BE$164</definedName>
    <definedName name="_xlnm._FilterDatabase" localSheetId="5" hidden="1">'Source-2023 ACSDT5Y2023.C17002'!$A$4:$G$708</definedName>
    <definedName name="_xlnm._FilterDatabase" localSheetId="1" hidden="1">'Tribes over 200K'!$A$1:$C$34</definedName>
    <definedName name="_xlnm._FilterDatabase" localSheetId="3" hidden="1">'VRM Adj.'!$A$2:$M$35</definedName>
    <definedName name="Z_27E0C429_7142_4134_8040_97AD65192C46_.wvu.FilterData" localSheetId="0" hidden="1">'2023 Tribal Apportionment Data'!$A$2:$K$137</definedName>
    <definedName name="Z_2DA3111B_89AE_4427_B2A2_DE6E44D4E9F4_.wvu.FilterData" localSheetId="0" hidden="1">'2023 Tribal Apportionment Data'!$A$2:$K$137</definedName>
    <definedName name="Z_98FDA585_F0C8_4D0E_A7C0_F02AA8C26DE6_.wvu.FilterData" localSheetId="0" hidden="1">'2023 Tribal Apportionment Data'!$A$2:$F$137</definedName>
    <definedName name="Z_9ECD7901_29BA_468F_BBDB_39EFAC345B66_.wvu.FilterData" localSheetId="0" hidden="1">'2023 Tribal Apportionment Data'!$A$2:$F$137</definedName>
    <definedName name="Z_D26A5F55_0560_4841_8512_A0459A2708FB_.wvu.FilterData" localSheetId="0" hidden="1">'2023 Tribal Apportionment Data'!$A$2:$F$137</definedName>
  </definedNames>
  <calcPr calcId="191028"/>
  <customWorkbookViews>
    <customWorkbookView name="Melissa" guid="{CD2F337C-A5EB-46AD-9B1A-13E63C8018C6}" maximized="1" windowWidth="0" windowHeight="0" activeSheetId="0"/>
    <customWorkbookView name="Joe" guid="{006B80B0-E069-42D4-A884-424E1B6366AF}" maximized="1" windowWidth="0" windowHeight="0" activeSheetId="0"/>
    <customWorkbookView name="Courtney" guid="{2C10A901-A70D-44FF-8F29-8C86CC73FC45}" maximized="1" windowWidth="0" windowHeight="0" activeSheetId="0"/>
    <customWorkbookView name="Bailey" guid="{DE541E46-5851-407A-A4DC-4454C28EFC04}" maximized="1" windowWidth="0" windowHeight="0" activeSheetId="0"/>
    <customWorkbookView name="Erik" guid="{66DDF56C-A223-4D54-9BB1-75CA69BE314E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0" i="13" l="1"/>
  <c r="F122" i="13"/>
  <c r="F105" i="13"/>
  <c r="F76" i="13"/>
  <c r="F74" i="13"/>
  <c r="F72" i="13"/>
  <c r="F46" i="13"/>
  <c r="F17" i="13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3" i="13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2" i="5"/>
  <c r="E163" i="5" l="1"/>
  <c r="F708" i="14" l="1"/>
  <c r="E708" i="14"/>
  <c r="D708" i="14"/>
  <c r="G707" i="14"/>
  <c r="B707" i="14"/>
  <c r="G706" i="14"/>
  <c r="B706" i="14"/>
  <c r="G705" i="14"/>
  <c r="B705" i="14"/>
  <c r="G704" i="14"/>
  <c r="B704" i="14"/>
  <c r="G703" i="14"/>
  <c r="B703" i="14"/>
  <c r="G702" i="14"/>
  <c r="B702" i="14"/>
  <c r="G701" i="14"/>
  <c r="B701" i="14"/>
  <c r="G700" i="14"/>
  <c r="B700" i="14"/>
  <c r="G699" i="14"/>
  <c r="B699" i="14"/>
  <c r="G698" i="14"/>
  <c r="B698" i="14"/>
  <c r="G697" i="14"/>
  <c r="B697" i="14"/>
  <c r="G696" i="14"/>
  <c r="B696" i="14"/>
  <c r="G695" i="14"/>
  <c r="B695" i="14"/>
  <c r="G694" i="14"/>
  <c r="B694" i="14"/>
  <c r="G693" i="14"/>
  <c r="B693" i="14"/>
  <c r="G692" i="14"/>
  <c r="B692" i="14"/>
  <c r="G691" i="14"/>
  <c r="B691" i="14"/>
  <c r="G690" i="14"/>
  <c r="B690" i="14"/>
  <c r="G689" i="14"/>
  <c r="B689" i="14"/>
  <c r="G688" i="14"/>
  <c r="B688" i="14"/>
  <c r="G687" i="14"/>
  <c r="B687" i="14"/>
  <c r="G686" i="14"/>
  <c r="B686" i="14"/>
  <c r="G685" i="14"/>
  <c r="B685" i="14"/>
  <c r="G684" i="14"/>
  <c r="B684" i="14"/>
  <c r="G683" i="14"/>
  <c r="B683" i="14"/>
  <c r="G682" i="14"/>
  <c r="B682" i="14"/>
  <c r="G681" i="14"/>
  <c r="B681" i="14"/>
  <c r="G680" i="14"/>
  <c r="B680" i="14"/>
  <c r="G679" i="14"/>
  <c r="B679" i="14"/>
  <c r="G678" i="14"/>
  <c r="B678" i="14"/>
  <c r="G677" i="14"/>
  <c r="B677" i="14"/>
  <c r="G676" i="14"/>
  <c r="B676" i="14"/>
  <c r="G675" i="14"/>
  <c r="B675" i="14"/>
  <c r="G674" i="14"/>
  <c r="B674" i="14"/>
  <c r="G673" i="14"/>
  <c r="B673" i="14"/>
  <c r="G672" i="14"/>
  <c r="B672" i="14"/>
  <c r="G671" i="14"/>
  <c r="B671" i="14"/>
  <c r="G670" i="14"/>
  <c r="B670" i="14"/>
  <c r="G669" i="14"/>
  <c r="B669" i="14"/>
  <c r="G668" i="14"/>
  <c r="B668" i="14"/>
  <c r="G667" i="14"/>
  <c r="B667" i="14"/>
  <c r="G666" i="14"/>
  <c r="B666" i="14"/>
  <c r="G665" i="14"/>
  <c r="B665" i="14"/>
  <c r="G664" i="14"/>
  <c r="B664" i="14"/>
  <c r="G663" i="14"/>
  <c r="B663" i="14"/>
  <c r="G662" i="14"/>
  <c r="B662" i="14"/>
  <c r="G661" i="14"/>
  <c r="B661" i="14"/>
  <c r="G660" i="14"/>
  <c r="B660" i="14"/>
  <c r="G659" i="14"/>
  <c r="B659" i="14"/>
  <c r="G658" i="14"/>
  <c r="B658" i="14"/>
  <c r="G657" i="14"/>
  <c r="B657" i="14"/>
  <c r="G656" i="14"/>
  <c r="B656" i="14"/>
  <c r="G655" i="14"/>
  <c r="B655" i="14"/>
  <c r="G654" i="14"/>
  <c r="B654" i="14"/>
  <c r="G653" i="14"/>
  <c r="B653" i="14"/>
  <c r="G652" i="14"/>
  <c r="B652" i="14"/>
  <c r="G651" i="14"/>
  <c r="B651" i="14"/>
  <c r="G650" i="14"/>
  <c r="B650" i="14"/>
  <c r="G649" i="14"/>
  <c r="B649" i="14"/>
  <c r="G648" i="14"/>
  <c r="B648" i="14"/>
  <c r="G647" i="14"/>
  <c r="B647" i="14"/>
  <c r="G646" i="14"/>
  <c r="B646" i="14"/>
  <c r="G645" i="14"/>
  <c r="B645" i="14"/>
  <c r="G644" i="14"/>
  <c r="B644" i="14"/>
  <c r="G643" i="14"/>
  <c r="B643" i="14"/>
  <c r="G642" i="14"/>
  <c r="B642" i="14"/>
  <c r="G641" i="14"/>
  <c r="B641" i="14"/>
  <c r="G640" i="14"/>
  <c r="B640" i="14"/>
  <c r="G639" i="14"/>
  <c r="B639" i="14"/>
  <c r="G638" i="14"/>
  <c r="B638" i="14"/>
  <c r="G637" i="14"/>
  <c r="B637" i="14"/>
  <c r="G636" i="14"/>
  <c r="B636" i="14"/>
  <c r="G635" i="14"/>
  <c r="B635" i="14"/>
  <c r="G634" i="14"/>
  <c r="B634" i="14"/>
  <c r="G633" i="14"/>
  <c r="B633" i="14"/>
  <c r="G632" i="14"/>
  <c r="B632" i="14"/>
  <c r="G631" i="14"/>
  <c r="B631" i="14"/>
  <c r="G630" i="14"/>
  <c r="B630" i="14"/>
  <c r="G629" i="14"/>
  <c r="B629" i="14"/>
  <c r="G628" i="14"/>
  <c r="B628" i="14"/>
  <c r="G627" i="14"/>
  <c r="B627" i="14"/>
  <c r="G626" i="14"/>
  <c r="B626" i="14"/>
  <c r="G625" i="14"/>
  <c r="B625" i="14"/>
  <c r="G624" i="14"/>
  <c r="B624" i="14"/>
  <c r="G623" i="14"/>
  <c r="B623" i="14"/>
  <c r="G622" i="14"/>
  <c r="B622" i="14"/>
  <c r="G621" i="14"/>
  <c r="B621" i="14"/>
  <c r="G620" i="14"/>
  <c r="B620" i="14"/>
  <c r="G619" i="14"/>
  <c r="B619" i="14"/>
  <c r="G618" i="14"/>
  <c r="B618" i="14"/>
  <c r="G617" i="14"/>
  <c r="B617" i="14"/>
  <c r="G616" i="14"/>
  <c r="B616" i="14"/>
  <c r="G615" i="14"/>
  <c r="B615" i="14"/>
  <c r="G614" i="14"/>
  <c r="B614" i="14"/>
  <c r="G613" i="14"/>
  <c r="B613" i="14"/>
  <c r="G612" i="14"/>
  <c r="B612" i="14"/>
  <c r="G611" i="14"/>
  <c r="B611" i="14"/>
  <c r="G610" i="14"/>
  <c r="B610" i="14"/>
  <c r="G609" i="14"/>
  <c r="B609" i="14"/>
  <c r="G608" i="14"/>
  <c r="B608" i="14"/>
  <c r="G607" i="14"/>
  <c r="B607" i="14"/>
  <c r="G606" i="14"/>
  <c r="B606" i="14"/>
  <c r="G605" i="14"/>
  <c r="B605" i="14"/>
  <c r="G604" i="14"/>
  <c r="B604" i="14"/>
  <c r="G603" i="14"/>
  <c r="B603" i="14"/>
  <c r="G602" i="14"/>
  <c r="B602" i="14"/>
  <c r="G601" i="14"/>
  <c r="B601" i="14"/>
  <c r="G600" i="14"/>
  <c r="B600" i="14"/>
  <c r="G599" i="14"/>
  <c r="B599" i="14"/>
  <c r="G598" i="14"/>
  <c r="B598" i="14"/>
  <c r="G597" i="14"/>
  <c r="B597" i="14"/>
  <c r="G596" i="14"/>
  <c r="B596" i="14"/>
  <c r="G595" i="14"/>
  <c r="B595" i="14"/>
  <c r="G594" i="14"/>
  <c r="B594" i="14"/>
  <c r="G593" i="14"/>
  <c r="B593" i="14"/>
  <c r="G592" i="14"/>
  <c r="B592" i="14"/>
  <c r="G591" i="14"/>
  <c r="B591" i="14"/>
  <c r="G590" i="14"/>
  <c r="B590" i="14"/>
  <c r="G589" i="14"/>
  <c r="B589" i="14"/>
  <c r="G588" i="14"/>
  <c r="B588" i="14"/>
  <c r="G587" i="14"/>
  <c r="B587" i="14"/>
  <c r="G586" i="14"/>
  <c r="B586" i="14"/>
  <c r="G585" i="14"/>
  <c r="B585" i="14"/>
  <c r="G584" i="14"/>
  <c r="B584" i="14"/>
  <c r="G583" i="14"/>
  <c r="B583" i="14"/>
  <c r="G582" i="14"/>
  <c r="B582" i="14"/>
  <c r="G581" i="14"/>
  <c r="B581" i="14"/>
  <c r="G580" i="14"/>
  <c r="B580" i="14"/>
  <c r="G579" i="14"/>
  <c r="B579" i="14"/>
  <c r="G578" i="14"/>
  <c r="B578" i="14"/>
  <c r="G577" i="14"/>
  <c r="B577" i="14"/>
  <c r="G576" i="14"/>
  <c r="B576" i="14"/>
  <c r="G575" i="14"/>
  <c r="B575" i="14"/>
  <c r="G574" i="14"/>
  <c r="B574" i="14"/>
  <c r="G573" i="14"/>
  <c r="B573" i="14"/>
  <c r="G572" i="14"/>
  <c r="B572" i="14"/>
  <c r="G571" i="14"/>
  <c r="B571" i="14"/>
  <c r="G570" i="14"/>
  <c r="B570" i="14"/>
  <c r="G569" i="14"/>
  <c r="B569" i="14"/>
  <c r="G568" i="14"/>
  <c r="B568" i="14"/>
  <c r="G567" i="14"/>
  <c r="B567" i="14"/>
  <c r="G566" i="14"/>
  <c r="B566" i="14"/>
  <c r="G565" i="14"/>
  <c r="B565" i="14"/>
  <c r="G564" i="14"/>
  <c r="B564" i="14"/>
  <c r="G563" i="14"/>
  <c r="B563" i="14"/>
  <c r="G562" i="14"/>
  <c r="B562" i="14"/>
  <c r="G561" i="14"/>
  <c r="B561" i="14"/>
  <c r="G560" i="14"/>
  <c r="B560" i="14"/>
  <c r="G559" i="14"/>
  <c r="B559" i="14"/>
  <c r="G558" i="14"/>
  <c r="B558" i="14"/>
  <c r="G557" i="14"/>
  <c r="B557" i="14"/>
  <c r="G556" i="14"/>
  <c r="B556" i="14"/>
  <c r="G555" i="14"/>
  <c r="B555" i="14"/>
  <c r="G554" i="14"/>
  <c r="B554" i="14"/>
  <c r="G553" i="14"/>
  <c r="B553" i="14"/>
  <c r="G552" i="14"/>
  <c r="B552" i="14"/>
  <c r="G551" i="14"/>
  <c r="B551" i="14"/>
  <c r="G550" i="14"/>
  <c r="B550" i="14"/>
  <c r="G549" i="14"/>
  <c r="B549" i="14"/>
  <c r="G548" i="14"/>
  <c r="B548" i="14"/>
  <c r="G547" i="14"/>
  <c r="B547" i="14"/>
  <c r="G546" i="14"/>
  <c r="B546" i="14"/>
  <c r="G545" i="14"/>
  <c r="B545" i="14"/>
  <c r="G544" i="14"/>
  <c r="B544" i="14"/>
  <c r="G543" i="14"/>
  <c r="B543" i="14"/>
  <c r="G542" i="14"/>
  <c r="B542" i="14"/>
  <c r="G541" i="14"/>
  <c r="B541" i="14"/>
  <c r="G540" i="14"/>
  <c r="B540" i="14"/>
  <c r="G539" i="14"/>
  <c r="B539" i="14"/>
  <c r="G538" i="14"/>
  <c r="B538" i="14"/>
  <c r="G537" i="14"/>
  <c r="B537" i="14"/>
  <c r="G536" i="14"/>
  <c r="B536" i="14"/>
  <c r="G535" i="14"/>
  <c r="B535" i="14"/>
  <c r="G534" i="14"/>
  <c r="B534" i="14"/>
  <c r="G533" i="14"/>
  <c r="B533" i="14"/>
  <c r="G532" i="14"/>
  <c r="B532" i="14"/>
  <c r="G531" i="14"/>
  <c r="B531" i="14"/>
  <c r="G530" i="14"/>
  <c r="B530" i="14"/>
  <c r="G529" i="14"/>
  <c r="B529" i="14"/>
  <c r="G528" i="14"/>
  <c r="B528" i="14"/>
  <c r="G527" i="14"/>
  <c r="B527" i="14"/>
  <c r="G526" i="14"/>
  <c r="B526" i="14"/>
  <c r="G525" i="14"/>
  <c r="B525" i="14"/>
  <c r="G524" i="14"/>
  <c r="B524" i="14"/>
  <c r="G523" i="14"/>
  <c r="B523" i="14"/>
  <c r="G522" i="14"/>
  <c r="B522" i="14"/>
  <c r="G521" i="14"/>
  <c r="B521" i="14"/>
  <c r="G520" i="14"/>
  <c r="B520" i="14"/>
  <c r="G519" i="14"/>
  <c r="B519" i="14"/>
  <c r="G518" i="14"/>
  <c r="B518" i="14"/>
  <c r="G517" i="14"/>
  <c r="B517" i="14"/>
  <c r="G516" i="14"/>
  <c r="B516" i="14"/>
  <c r="G515" i="14"/>
  <c r="B515" i="14"/>
  <c r="G514" i="14"/>
  <c r="B514" i="14"/>
  <c r="G513" i="14"/>
  <c r="B513" i="14"/>
  <c r="G512" i="14"/>
  <c r="B512" i="14"/>
  <c r="G511" i="14"/>
  <c r="B511" i="14"/>
  <c r="G510" i="14"/>
  <c r="B510" i="14"/>
  <c r="G509" i="14"/>
  <c r="B509" i="14"/>
  <c r="G508" i="14"/>
  <c r="B508" i="14"/>
  <c r="G507" i="14"/>
  <c r="B507" i="14"/>
  <c r="G506" i="14"/>
  <c r="B506" i="14"/>
  <c r="G505" i="14"/>
  <c r="B505" i="14"/>
  <c r="G504" i="14"/>
  <c r="B504" i="14"/>
  <c r="G503" i="14"/>
  <c r="B503" i="14"/>
  <c r="G502" i="14"/>
  <c r="B502" i="14"/>
  <c r="G501" i="14"/>
  <c r="B501" i="14"/>
  <c r="G500" i="14"/>
  <c r="B500" i="14"/>
  <c r="G499" i="14"/>
  <c r="B499" i="14"/>
  <c r="G498" i="14"/>
  <c r="B498" i="14"/>
  <c r="G497" i="14"/>
  <c r="B497" i="14"/>
  <c r="G496" i="14"/>
  <c r="B496" i="14"/>
  <c r="G495" i="14"/>
  <c r="B495" i="14"/>
  <c r="G494" i="14"/>
  <c r="B494" i="14"/>
  <c r="G493" i="14"/>
  <c r="B493" i="14"/>
  <c r="G492" i="14"/>
  <c r="B492" i="14"/>
  <c r="G491" i="14"/>
  <c r="B491" i="14"/>
  <c r="G490" i="14"/>
  <c r="B490" i="14"/>
  <c r="G489" i="14"/>
  <c r="B489" i="14"/>
  <c r="G488" i="14"/>
  <c r="B488" i="14"/>
  <c r="G487" i="14"/>
  <c r="B487" i="14"/>
  <c r="G486" i="14"/>
  <c r="B486" i="14"/>
  <c r="G485" i="14"/>
  <c r="B485" i="14"/>
  <c r="G484" i="14"/>
  <c r="B484" i="14"/>
  <c r="G483" i="14"/>
  <c r="B483" i="14"/>
  <c r="G482" i="14"/>
  <c r="B482" i="14"/>
  <c r="G481" i="14"/>
  <c r="B481" i="14"/>
  <c r="G480" i="14"/>
  <c r="B480" i="14"/>
  <c r="G479" i="14"/>
  <c r="B479" i="14"/>
  <c r="G478" i="14"/>
  <c r="B478" i="14"/>
  <c r="G477" i="14"/>
  <c r="B477" i="14"/>
  <c r="G476" i="14"/>
  <c r="B476" i="14"/>
  <c r="G475" i="14"/>
  <c r="B475" i="14"/>
  <c r="G474" i="14"/>
  <c r="B474" i="14"/>
  <c r="G473" i="14"/>
  <c r="B473" i="14"/>
  <c r="G472" i="14"/>
  <c r="B472" i="14"/>
  <c r="G471" i="14"/>
  <c r="B471" i="14"/>
  <c r="G470" i="14"/>
  <c r="B470" i="14"/>
  <c r="G469" i="14"/>
  <c r="B469" i="14"/>
  <c r="G468" i="14"/>
  <c r="B468" i="14"/>
  <c r="G467" i="14"/>
  <c r="B467" i="14"/>
  <c r="G466" i="14"/>
  <c r="B466" i="14"/>
  <c r="G465" i="14"/>
  <c r="B465" i="14"/>
  <c r="G464" i="14"/>
  <c r="B464" i="14"/>
  <c r="G463" i="14"/>
  <c r="B463" i="14"/>
  <c r="G462" i="14"/>
  <c r="B462" i="14"/>
  <c r="G461" i="14"/>
  <c r="B461" i="14"/>
  <c r="G460" i="14"/>
  <c r="B460" i="14"/>
  <c r="G459" i="14"/>
  <c r="B459" i="14"/>
  <c r="G458" i="14"/>
  <c r="B458" i="14"/>
  <c r="G457" i="14"/>
  <c r="B457" i="14"/>
  <c r="G456" i="14"/>
  <c r="B456" i="14"/>
  <c r="G455" i="14"/>
  <c r="B455" i="14"/>
  <c r="G454" i="14"/>
  <c r="B454" i="14"/>
  <c r="G453" i="14"/>
  <c r="B453" i="14"/>
  <c r="G452" i="14"/>
  <c r="B452" i="14"/>
  <c r="G451" i="14"/>
  <c r="B451" i="14"/>
  <c r="G450" i="14"/>
  <c r="B450" i="14"/>
  <c r="G449" i="14"/>
  <c r="B449" i="14"/>
  <c r="G448" i="14"/>
  <c r="B448" i="14"/>
  <c r="G447" i="14"/>
  <c r="B447" i="14"/>
  <c r="G446" i="14"/>
  <c r="B446" i="14"/>
  <c r="G445" i="14"/>
  <c r="B445" i="14"/>
  <c r="G444" i="14"/>
  <c r="B444" i="14"/>
  <c r="G443" i="14"/>
  <c r="B443" i="14"/>
  <c r="G442" i="14"/>
  <c r="B442" i="14"/>
  <c r="G441" i="14"/>
  <c r="B441" i="14"/>
  <c r="G440" i="14"/>
  <c r="B440" i="14"/>
  <c r="G439" i="14"/>
  <c r="B439" i="14"/>
  <c r="G438" i="14"/>
  <c r="B438" i="14"/>
  <c r="G437" i="14"/>
  <c r="B437" i="14"/>
  <c r="G436" i="14"/>
  <c r="B436" i="14"/>
  <c r="G435" i="14"/>
  <c r="B435" i="14"/>
  <c r="G434" i="14"/>
  <c r="B434" i="14"/>
  <c r="G433" i="14"/>
  <c r="B433" i="14"/>
  <c r="G432" i="14"/>
  <c r="B432" i="14"/>
  <c r="G431" i="14"/>
  <c r="B431" i="14"/>
  <c r="G430" i="14"/>
  <c r="B430" i="14"/>
  <c r="G429" i="14"/>
  <c r="B429" i="14"/>
  <c r="G428" i="14"/>
  <c r="B428" i="14"/>
  <c r="G427" i="14"/>
  <c r="B427" i="14"/>
  <c r="G426" i="14"/>
  <c r="B426" i="14"/>
  <c r="G425" i="14"/>
  <c r="B425" i="14"/>
  <c r="G424" i="14"/>
  <c r="B424" i="14"/>
  <c r="G423" i="14"/>
  <c r="B423" i="14"/>
  <c r="G422" i="14"/>
  <c r="B422" i="14"/>
  <c r="G421" i="14"/>
  <c r="B421" i="14"/>
  <c r="G420" i="14"/>
  <c r="B420" i="14"/>
  <c r="G419" i="14"/>
  <c r="B419" i="14"/>
  <c r="G418" i="14"/>
  <c r="B418" i="14"/>
  <c r="G417" i="14"/>
  <c r="B417" i="14"/>
  <c r="G416" i="14"/>
  <c r="B416" i="14"/>
  <c r="G415" i="14"/>
  <c r="B415" i="14"/>
  <c r="G414" i="14"/>
  <c r="B414" i="14"/>
  <c r="G413" i="14"/>
  <c r="B413" i="14"/>
  <c r="G412" i="14"/>
  <c r="B412" i="14"/>
  <c r="G411" i="14"/>
  <c r="B411" i="14"/>
  <c r="G410" i="14"/>
  <c r="B410" i="14"/>
  <c r="G409" i="14"/>
  <c r="B409" i="14"/>
  <c r="G408" i="14"/>
  <c r="B408" i="14"/>
  <c r="G407" i="14"/>
  <c r="B407" i="14"/>
  <c r="G406" i="14"/>
  <c r="B406" i="14"/>
  <c r="G405" i="14"/>
  <c r="B405" i="14"/>
  <c r="G404" i="14"/>
  <c r="B404" i="14"/>
  <c r="G403" i="14"/>
  <c r="B403" i="14"/>
  <c r="G402" i="14"/>
  <c r="B402" i="14"/>
  <c r="G401" i="14"/>
  <c r="B401" i="14"/>
  <c r="G400" i="14"/>
  <c r="B400" i="14"/>
  <c r="G399" i="14"/>
  <c r="B399" i="14"/>
  <c r="G398" i="14"/>
  <c r="B398" i="14"/>
  <c r="G397" i="14"/>
  <c r="B397" i="14"/>
  <c r="G396" i="14"/>
  <c r="B396" i="14"/>
  <c r="G395" i="14"/>
  <c r="B395" i="14"/>
  <c r="G394" i="14"/>
  <c r="B394" i="14"/>
  <c r="G393" i="14"/>
  <c r="B393" i="14"/>
  <c r="G392" i="14"/>
  <c r="B392" i="14"/>
  <c r="G391" i="14"/>
  <c r="B391" i="14"/>
  <c r="G390" i="14"/>
  <c r="B390" i="14"/>
  <c r="G389" i="14"/>
  <c r="B389" i="14"/>
  <c r="G388" i="14"/>
  <c r="B388" i="14"/>
  <c r="G387" i="14"/>
  <c r="B387" i="14"/>
  <c r="G386" i="14"/>
  <c r="B386" i="14"/>
  <c r="G385" i="14"/>
  <c r="B385" i="14"/>
  <c r="G384" i="14"/>
  <c r="B384" i="14"/>
  <c r="G383" i="14"/>
  <c r="B383" i="14"/>
  <c r="G382" i="14"/>
  <c r="B382" i="14"/>
  <c r="G381" i="14"/>
  <c r="B381" i="14"/>
  <c r="G380" i="14"/>
  <c r="B380" i="14"/>
  <c r="G379" i="14"/>
  <c r="B379" i="14"/>
  <c r="G378" i="14"/>
  <c r="B378" i="14"/>
  <c r="G377" i="14"/>
  <c r="B377" i="14"/>
  <c r="G376" i="14"/>
  <c r="B376" i="14"/>
  <c r="G375" i="14"/>
  <c r="B375" i="14"/>
  <c r="G374" i="14"/>
  <c r="B374" i="14"/>
  <c r="G373" i="14"/>
  <c r="B373" i="14"/>
  <c r="G372" i="14"/>
  <c r="B372" i="14"/>
  <c r="G371" i="14"/>
  <c r="B371" i="14"/>
  <c r="G370" i="14"/>
  <c r="B370" i="14"/>
  <c r="G369" i="14"/>
  <c r="B369" i="14"/>
  <c r="G368" i="14"/>
  <c r="B368" i="14"/>
  <c r="G367" i="14"/>
  <c r="B367" i="14"/>
  <c r="G366" i="14"/>
  <c r="B366" i="14"/>
  <c r="G365" i="14"/>
  <c r="B365" i="14"/>
  <c r="G364" i="14"/>
  <c r="B364" i="14"/>
  <c r="G363" i="14"/>
  <c r="B363" i="14"/>
  <c r="G362" i="14"/>
  <c r="B362" i="14"/>
  <c r="G361" i="14"/>
  <c r="B361" i="14"/>
  <c r="G360" i="14"/>
  <c r="B360" i="14"/>
  <c r="G359" i="14"/>
  <c r="B359" i="14"/>
  <c r="G358" i="14"/>
  <c r="B358" i="14"/>
  <c r="G357" i="14"/>
  <c r="B357" i="14"/>
  <c r="G356" i="14"/>
  <c r="B356" i="14"/>
  <c r="G355" i="14"/>
  <c r="B355" i="14"/>
  <c r="G354" i="14"/>
  <c r="B354" i="14"/>
  <c r="G353" i="14"/>
  <c r="B353" i="14"/>
  <c r="G352" i="14"/>
  <c r="B352" i="14"/>
  <c r="G351" i="14"/>
  <c r="B351" i="14"/>
  <c r="G350" i="14"/>
  <c r="B350" i="14"/>
  <c r="G349" i="14"/>
  <c r="B349" i="14"/>
  <c r="G348" i="14"/>
  <c r="B348" i="14"/>
  <c r="G347" i="14"/>
  <c r="B347" i="14"/>
  <c r="G346" i="14"/>
  <c r="B346" i="14"/>
  <c r="G345" i="14"/>
  <c r="B345" i="14"/>
  <c r="G344" i="14"/>
  <c r="B344" i="14"/>
  <c r="G343" i="14"/>
  <c r="B343" i="14"/>
  <c r="G342" i="14"/>
  <c r="B342" i="14"/>
  <c r="G341" i="14"/>
  <c r="B341" i="14"/>
  <c r="G340" i="14"/>
  <c r="B340" i="14"/>
  <c r="G339" i="14"/>
  <c r="B339" i="14"/>
  <c r="G338" i="14"/>
  <c r="B338" i="14"/>
  <c r="G337" i="14"/>
  <c r="B337" i="14"/>
  <c r="G336" i="14"/>
  <c r="B336" i="14"/>
  <c r="G335" i="14"/>
  <c r="B335" i="14"/>
  <c r="G334" i="14"/>
  <c r="B334" i="14"/>
  <c r="G333" i="14"/>
  <c r="B333" i="14"/>
  <c r="G332" i="14"/>
  <c r="B332" i="14"/>
  <c r="G331" i="14"/>
  <c r="B331" i="14"/>
  <c r="G330" i="14"/>
  <c r="B330" i="14"/>
  <c r="G329" i="14"/>
  <c r="B329" i="14"/>
  <c r="G328" i="14"/>
  <c r="B328" i="14"/>
  <c r="G327" i="14"/>
  <c r="B327" i="14"/>
  <c r="G326" i="14"/>
  <c r="B326" i="14"/>
  <c r="G325" i="14"/>
  <c r="B325" i="14"/>
  <c r="G324" i="14"/>
  <c r="B324" i="14"/>
  <c r="G323" i="14"/>
  <c r="B323" i="14"/>
  <c r="G322" i="14"/>
  <c r="B322" i="14"/>
  <c r="G321" i="14"/>
  <c r="B321" i="14"/>
  <c r="G320" i="14"/>
  <c r="B320" i="14"/>
  <c r="G319" i="14"/>
  <c r="B319" i="14"/>
  <c r="G318" i="14"/>
  <c r="B318" i="14"/>
  <c r="G317" i="14"/>
  <c r="B317" i="14"/>
  <c r="G316" i="14"/>
  <c r="B316" i="14"/>
  <c r="G315" i="14"/>
  <c r="B315" i="14"/>
  <c r="G314" i="14"/>
  <c r="B314" i="14"/>
  <c r="G313" i="14"/>
  <c r="B313" i="14"/>
  <c r="G312" i="14"/>
  <c r="B312" i="14"/>
  <c r="G311" i="14"/>
  <c r="B311" i="14"/>
  <c r="G310" i="14"/>
  <c r="B310" i="14"/>
  <c r="G309" i="14"/>
  <c r="B309" i="14"/>
  <c r="G308" i="14"/>
  <c r="B308" i="14"/>
  <c r="G307" i="14"/>
  <c r="B307" i="14"/>
  <c r="G306" i="14"/>
  <c r="B306" i="14"/>
  <c r="G305" i="14"/>
  <c r="B305" i="14"/>
  <c r="G304" i="14"/>
  <c r="B304" i="14"/>
  <c r="G303" i="14"/>
  <c r="B303" i="14"/>
  <c r="G302" i="14"/>
  <c r="B302" i="14"/>
  <c r="G301" i="14"/>
  <c r="B301" i="14"/>
  <c r="G300" i="14"/>
  <c r="B300" i="14"/>
  <c r="G299" i="14"/>
  <c r="B299" i="14"/>
  <c r="G298" i="14"/>
  <c r="B298" i="14"/>
  <c r="G297" i="14"/>
  <c r="B297" i="14"/>
  <c r="G296" i="14"/>
  <c r="B296" i="14"/>
  <c r="G295" i="14"/>
  <c r="B295" i="14"/>
  <c r="G294" i="14"/>
  <c r="B294" i="14"/>
  <c r="G293" i="14"/>
  <c r="B293" i="14"/>
  <c r="G292" i="14"/>
  <c r="B292" i="14"/>
  <c r="G291" i="14"/>
  <c r="B291" i="14"/>
  <c r="G290" i="14"/>
  <c r="B290" i="14"/>
  <c r="G289" i="14"/>
  <c r="B289" i="14"/>
  <c r="G288" i="14"/>
  <c r="B288" i="14"/>
  <c r="G287" i="14"/>
  <c r="B287" i="14"/>
  <c r="G286" i="14"/>
  <c r="B286" i="14"/>
  <c r="G285" i="14"/>
  <c r="B285" i="14"/>
  <c r="G284" i="14"/>
  <c r="B284" i="14"/>
  <c r="G283" i="14"/>
  <c r="B283" i="14"/>
  <c r="G282" i="14"/>
  <c r="B282" i="14"/>
  <c r="G281" i="14"/>
  <c r="B281" i="14"/>
  <c r="G280" i="14"/>
  <c r="B280" i="14"/>
  <c r="G279" i="14"/>
  <c r="B279" i="14"/>
  <c r="G278" i="14"/>
  <c r="B278" i="14"/>
  <c r="G277" i="14"/>
  <c r="B277" i="14"/>
  <c r="G276" i="14"/>
  <c r="B276" i="14"/>
  <c r="G275" i="14"/>
  <c r="B275" i="14"/>
  <c r="G274" i="14"/>
  <c r="B274" i="14"/>
  <c r="G273" i="14"/>
  <c r="B273" i="14"/>
  <c r="G272" i="14"/>
  <c r="B272" i="14"/>
  <c r="G271" i="14"/>
  <c r="B271" i="14"/>
  <c r="G270" i="14"/>
  <c r="B270" i="14"/>
  <c r="G269" i="14"/>
  <c r="B269" i="14"/>
  <c r="G268" i="14"/>
  <c r="B268" i="14"/>
  <c r="G267" i="14"/>
  <c r="B267" i="14"/>
  <c r="G266" i="14"/>
  <c r="B266" i="14"/>
  <c r="G265" i="14"/>
  <c r="B265" i="14"/>
  <c r="G264" i="14"/>
  <c r="B264" i="14"/>
  <c r="G263" i="14"/>
  <c r="B263" i="14"/>
  <c r="G262" i="14"/>
  <c r="B262" i="14"/>
  <c r="G261" i="14"/>
  <c r="B261" i="14"/>
  <c r="G260" i="14"/>
  <c r="B260" i="14"/>
  <c r="G259" i="14"/>
  <c r="B259" i="14"/>
  <c r="G258" i="14"/>
  <c r="B258" i="14"/>
  <c r="G257" i="14"/>
  <c r="B257" i="14"/>
  <c r="G256" i="14"/>
  <c r="B256" i="14"/>
  <c r="G255" i="14"/>
  <c r="B255" i="14"/>
  <c r="G254" i="14"/>
  <c r="B254" i="14"/>
  <c r="G253" i="14"/>
  <c r="B253" i="14"/>
  <c r="G252" i="14"/>
  <c r="B252" i="14"/>
  <c r="G251" i="14"/>
  <c r="B251" i="14"/>
  <c r="G250" i="14"/>
  <c r="B250" i="14"/>
  <c r="G249" i="14"/>
  <c r="B249" i="14"/>
  <c r="G248" i="14"/>
  <c r="B248" i="14"/>
  <c r="G247" i="14"/>
  <c r="B247" i="14"/>
  <c r="G246" i="14"/>
  <c r="B246" i="14"/>
  <c r="G245" i="14"/>
  <c r="B245" i="14"/>
  <c r="G244" i="14"/>
  <c r="B244" i="14"/>
  <c r="G243" i="14"/>
  <c r="B243" i="14"/>
  <c r="G242" i="14"/>
  <c r="B242" i="14"/>
  <c r="G241" i="14"/>
  <c r="B241" i="14"/>
  <c r="G240" i="14"/>
  <c r="B240" i="14"/>
  <c r="G239" i="14"/>
  <c r="B239" i="14"/>
  <c r="G238" i="14"/>
  <c r="B238" i="14"/>
  <c r="G237" i="14"/>
  <c r="B237" i="14"/>
  <c r="G236" i="14"/>
  <c r="B236" i="14"/>
  <c r="G235" i="14"/>
  <c r="B235" i="14"/>
  <c r="G234" i="14"/>
  <c r="B234" i="14"/>
  <c r="G233" i="14"/>
  <c r="B233" i="14"/>
  <c r="G232" i="14"/>
  <c r="B232" i="14"/>
  <c r="G231" i="14"/>
  <c r="B231" i="14"/>
  <c r="G230" i="14"/>
  <c r="B230" i="14"/>
  <c r="G229" i="14"/>
  <c r="B229" i="14"/>
  <c r="G228" i="14"/>
  <c r="B228" i="14"/>
  <c r="G227" i="14"/>
  <c r="B227" i="14"/>
  <c r="G226" i="14"/>
  <c r="B226" i="14"/>
  <c r="G225" i="14"/>
  <c r="B225" i="14"/>
  <c r="G224" i="14"/>
  <c r="B224" i="14"/>
  <c r="G223" i="14"/>
  <c r="B223" i="14"/>
  <c r="G222" i="14"/>
  <c r="B222" i="14"/>
  <c r="G221" i="14"/>
  <c r="B221" i="14"/>
  <c r="G220" i="14"/>
  <c r="B220" i="14"/>
  <c r="G219" i="14"/>
  <c r="B219" i="14"/>
  <c r="G218" i="14"/>
  <c r="B218" i="14"/>
  <c r="G217" i="14"/>
  <c r="B217" i="14"/>
  <c r="G216" i="14"/>
  <c r="B216" i="14"/>
  <c r="G215" i="14"/>
  <c r="B215" i="14"/>
  <c r="G214" i="14"/>
  <c r="B214" i="14"/>
  <c r="G213" i="14"/>
  <c r="B213" i="14"/>
  <c r="G212" i="14"/>
  <c r="B212" i="14"/>
  <c r="G211" i="14"/>
  <c r="B211" i="14"/>
  <c r="G210" i="14"/>
  <c r="B210" i="14"/>
  <c r="G209" i="14"/>
  <c r="B209" i="14"/>
  <c r="G208" i="14"/>
  <c r="B208" i="14"/>
  <c r="G207" i="14"/>
  <c r="B207" i="14"/>
  <c r="G206" i="14"/>
  <c r="B206" i="14"/>
  <c r="G205" i="14"/>
  <c r="B205" i="14"/>
  <c r="G204" i="14"/>
  <c r="B204" i="14"/>
  <c r="G203" i="14"/>
  <c r="B203" i="14"/>
  <c r="G202" i="14"/>
  <c r="B202" i="14"/>
  <c r="G201" i="14"/>
  <c r="B201" i="14"/>
  <c r="G200" i="14"/>
  <c r="B200" i="14"/>
  <c r="G199" i="14"/>
  <c r="B199" i="14"/>
  <c r="G198" i="14"/>
  <c r="B198" i="14"/>
  <c r="G197" i="14"/>
  <c r="B197" i="14"/>
  <c r="G196" i="14"/>
  <c r="B196" i="14"/>
  <c r="G195" i="14"/>
  <c r="B195" i="14"/>
  <c r="G194" i="14"/>
  <c r="B194" i="14"/>
  <c r="G193" i="14"/>
  <c r="B193" i="14"/>
  <c r="G192" i="14"/>
  <c r="B192" i="14"/>
  <c r="G191" i="14"/>
  <c r="B191" i="14"/>
  <c r="G190" i="14"/>
  <c r="B190" i="14"/>
  <c r="G189" i="14"/>
  <c r="B189" i="14"/>
  <c r="G188" i="14"/>
  <c r="B188" i="14"/>
  <c r="G187" i="14"/>
  <c r="B187" i="14"/>
  <c r="G186" i="14"/>
  <c r="B186" i="14"/>
  <c r="G185" i="14"/>
  <c r="B185" i="14"/>
  <c r="G184" i="14"/>
  <c r="B184" i="14"/>
  <c r="G183" i="14"/>
  <c r="B183" i="14"/>
  <c r="G182" i="14"/>
  <c r="B182" i="14"/>
  <c r="G181" i="14"/>
  <c r="B181" i="14"/>
  <c r="G180" i="14"/>
  <c r="B180" i="14"/>
  <c r="G179" i="14"/>
  <c r="B179" i="14"/>
  <c r="G178" i="14"/>
  <c r="B178" i="14"/>
  <c r="G177" i="14"/>
  <c r="B177" i="14"/>
  <c r="G176" i="14"/>
  <c r="B176" i="14"/>
  <c r="G175" i="14"/>
  <c r="B175" i="14"/>
  <c r="G174" i="14"/>
  <c r="B174" i="14"/>
  <c r="G173" i="14"/>
  <c r="B173" i="14"/>
  <c r="G172" i="14"/>
  <c r="B172" i="14"/>
  <c r="G171" i="14"/>
  <c r="B171" i="14"/>
  <c r="G170" i="14"/>
  <c r="B170" i="14"/>
  <c r="G169" i="14"/>
  <c r="B169" i="14"/>
  <c r="G168" i="14"/>
  <c r="B168" i="14"/>
  <c r="G167" i="14"/>
  <c r="B167" i="14"/>
  <c r="G166" i="14"/>
  <c r="B166" i="14"/>
  <c r="G165" i="14"/>
  <c r="B165" i="14"/>
  <c r="G164" i="14"/>
  <c r="B164" i="14"/>
  <c r="G163" i="14"/>
  <c r="B163" i="14"/>
  <c r="G162" i="14"/>
  <c r="B162" i="14"/>
  <c r="G161" i="14"/>
  <c r="B161" i="14"/>
  <c r="G160" i="14"/>
  <c r="B160" i="14"/>
  <c r="G159" i="14"/>
  <c r="B159" i="14"/>
  <c r="G158" i="14"/>
  <c r="B158" i="14"/>
  <c r="G157" i="14"/>
  <c r="B157" i="14"/>
  <c r="G156" i="14"/>
  <c r="B156" i="14"/>
  <c r="G155" i="14"/>
  <c r="B155" i="14"/>
  <c r="G154" i="14"/>
  <c r="B154" i="14"/>
  <c r="G153" i="14"/>
  <c r="B153" i="14"/>
  <c r="G152" i="14"/>
  <c r="B152" i="14"/>
  <c r="G151" i="14"/>
  <c r="B151" i="14"/>
  <c r="G150" i="14"/>
  <c r="B150" i="14"/>
  <c r="G149" i="14"/>
  <c r="B149" i="14"/>
  <c r="G148" i="14"/>
  <c r="B148" i="14"/>
  <c r="G147" i="14"/>
  <c r="B147" i="14"/>
  <c r="G146" i="14"/>
  <c r="B146" i="14"/>
  <c r="G145" i="14"/>
  <c r="B145" i="14"/>
  <c r="G144" i="14"/>
  <c r="B144" i="14"/>
  <c r="G143" i="14"/>
  <c r="B143" i="14"/>
  <c r="G142" i="14"/>
  <c r="B142" i="14"/>
  <c r="G141" i="14"/>
  <c r="B141" i="14"/>
  <c r="G140" i="14"/>
  <c r="B140" i="14"/>
  <c r="G139" i="14"/>
  <c r="B139" i="14"/>
  <c r="G138" i="14"/>
  <c r="B138" i="14"/>
  <c r="G137" i="14"/>
  <c r="B137" i="14"/>
  <c r="G136" i="14"/>
  <c r="B136" i="14"/>
  <c r="G135" i="14"/>
  <c r="B135" i="14"/>
  <c r="G134" i="14"/>
  <c r="B134" i="14"/>
  <c r="G133" i="14"/>
  <c r="B133" i="14"/>
  <c r="G132" i="14"/>
  <c r="B132" i="14"/>
  <c r="G131" i="14"/>
  <c r="B131" i="14"/>
  <c r="G130" i="14"/>
  <c r="B130" i="14"/>
  <c r="G129" i="14"/>
  <c r="B129" i="14"/>
  <c r="G128" i="14"/>
  <c r="B128" i="14"/>
  <c r="G127" i="14"/>
  <c r="B127" i="14"/>
  <c r="G126" i="14"/>
  <c r="B126" i="14"/>
  <c r="G125" i="14"/>
  <c r="B125" i="14"/>
  <c r="G124" i="14"/>
  <c r="B124" i="14"/>
  <c r="G123" i="14"/>
  <c r="B123" i="14"/>
  <c r="G122" i="14"/>
  <c r="B122" i="14"/>
  <c r="G121" i="14"/>
  <c r="B121" i="14"/>
  <c r="G120" i="14"/>
  <c r="B120" i="14"/>
  <c r="G119" i="14"/>
  <c r="B119" i="14"/>
  <c r="G118" i="14"/>
  <c r="B118" i="14"/>
  <c r="G117" i="14"/>
  <c r="B117" i="14"/>
  <c r="G116" i="14"/>
  <c r="B116" i="14"/>
  <c r="G115" i="14"/>
  <c r="B115" i="14"/>
  <c r="G114" i="14"/>
  <c r="B114" i="14"/>
  <c r="G113" i="14"/>
  <c r="B113" i="14"/>
  <c r="G112" i="14"/>
  <c r="B112" i="14"/>
  <c r="G111" i="14"/>
  <c r="B111" i="14"/>
  <c r="G110" i="14"/>
  <c r="B110" i="14"/>
  <c r="G109" i="14"/>
  <c r="B109" i="14"/>
  <c r="G108" i="14"/>
  <c r="B108" i="14"/>
  <c r="G107" i="14"/>
  <c r="B107" i="14"/>
  <c r="G106" i="14"/>
  <c r="B106" i="14"/>
  <c r="G105" i="14"/>
  <c r="B105" i="14"/>
  <c r="G104" i="14"/>
  <c r="B104" i="14"/>
  <c r="G103" i="14"/>
  <c r="B103" i="14"/>
  <c r="G102" i="14"/>
  <c r="B102" i="14"/>
  <c r="G101" i="14"/>
  <c r="B101" i="14"/>
  <c r="G100" i="14"/>
  <c r="B100" i="14"/>
  <c r="G99" i="14"/>
  <c r="B99" i="14"/>
  <c r="G98" i="14"/>
  <c r="B98" i="14"/>
  <c r="G97" i="14"/>
  <c r="B97" i="14"/>
  <c r="G96" i="14"/>
  <c r="B96" i="14"/>
  <c r="G95" i="14"/>
  <c r="B95" i="14"/>
  <c r="G94" i="14"/>
  <c r="B94" i="14"/>
  <c r="G93" i="14"/>
  <c r="B93" i="14"/>
  <c r="G92" i="14"/>
  <c r="B92" i="14"/>
  <c r="G91" i="14"/>
  <c r="B91" i="14"/>
  <c r="G90" i="14"/>
  <c r="B90" i="14"/>
  <c r="G89" i="14"/>
  <c r="B89" i="14"/>
  <c r="G88" i="14"/>
  <c r="B88" i="14"/>
  <c r="G87" i="14"/>
  <c r="B87" i="14"/>
  <c r="G86" i="14"/>
  <c r="B86" i="14"/>
  <c r="G85" i="14"/>
  <c r="B85" i="14"/>
  <c r="G84" i="14"/>
  <c r="B84" i="14"/>
  <c r="G83" i="14"/>
  <c r="B83" i="14"/>
  <c r="G82" i="14"/>
  <c r="B82" i="14"/>
  <c r="G81" i="14"/>
  <c r="B81" i="14"/>
  <c r="G80" i="14"/>
  <c r="B80" i="14"/>
  <c r="G79" i="14"/>
  <c r="B79" i="14"/>
  <c r="G78" i="14"/>
  <c r="B78" i="14"/>
  <c r="G77" i="14"/>
  <c r="B77" i="14"/>
  <c r="G76" i="14"/>
  <c r="B76" i="14"/>
  <c r="G75" i="14"/>
  <c r="B75" i="14"/>
  <c r="G74" i="14"/>
  <c r="B74" i="14"/>
  <c r="G73" i="14"/>
  <c r="B73" i="14"/>
  <c r="G72" i="14"/>
  <c r="B72" i="14"/>
  <c r="G71" i="14"/>
  <c r="B71" i="14"/>
  <c r="G70" i="14"/>
  <c r="B70" i="14"/>
  <c r="G69" i="14"/>
  <c r="B69" i="14"/>
  <c r="G68" i="14"/>
  <c r="B68" i="14"/>
  <c r="G67" i="14"/>
  <c r="B67" i="14"/>
  <c r="G66" i="14"/>
  <c r="B66" i="14"/>
  <c r="G65" i="14"/>
  <c r="B65" i="14"/>
  <c r="G64" i="14"/>
  <c r="B64" i="14"/>
  <c r="G63" i="14"/>
  <c r="B63" i="14"/>
  <c r="G62" i="14"/>
  <c r="B62" i="14"/>
  <c r="G61" i="14"/>
  <c r="B61" i="14"/>
  <c r="G60" i="14"/>
  <c r="B60" i="14"/>
  <c r="G59" i="14"/>
  <c r="B59" i="14"/>
  <c r="G58" i="14"/>
  <c r="B58" i="14"/>
  <c r="G57" i="14"/>
  <c r="B57" i="14"/>
  <c r="G56" i="14"/>
  <c r="B56" i="14"/>
  <c r="G55" i="14"/>
  <c r="B55" i="14"/>
  <c r="G54" i="14"/>
  <c r="B54" i="14"/>
  <c r="G53" i="14"/>
  <c r="B53" i="14"/>
  <c r="G52" i="14"/>
  <c r="B52" i="14"/>
  <c r="G51" i="14"/>
  <c r="B51" i="14"/>
  <c r="G50" i="14"/>
  <c r="B50" i="14"/>
  <c r="G49" i="14"/>
  <c r="B49" i="14"/>
  <c r="G48" i="14"/>
  <c r="B48" i="14"/>
  <c r="G47" i="14"/>
  <c r="B47" i="14"/>
  <c r="G46" i="14"/>
  <c r="B46" i="14"/>
  <c r="G45" i="14"/>
  <c r="B45" i="14"/>
  <c r="G44" i="14"/>
  <c r="B44" i="14"/>
  <c r="G43" i="14"/>
  <c r="B43" i="14"/>
  <c r="G42" i="14"/>
  <c r="B42" i="14"/>
  <c r="G41" i="14"/>
  <c r="B41" i="14"/>
  <c r="G40" i="14"/>
  <c r="B40" i="14"/>
  <c r="G39" i="14"/>
  <c r="B39" i="14"/>
  <c r="G38" i="14"/>
  <c r="B38" i="14"/>
  <c r="G37" i="14"/>
  <c r="B37" i="14"/>
  <c r="G36" i="14"/>
  <c r="B36" i="14"/>
  <c r="G35" i="14"/>
  <c r="B35" i="14"/>
  <c r="G34" i="14"/>
  <c r="B34" i="14"/>
  <c r="G33" i="14"/>
  <c r="B33" i="14"/>
  <c r="G32" i="14"/>
  <c r="B32" i="14"/>
  <c r="G31" i="14"/>
  <c r="B31" i="14"/>
  <c r="G30" i="14"/>
  <c r="B30" i="14"/>
  <c r="G29" i="14"/>
  <c r="B29" i="14"/>
  <c r="G28" i="14"/>
  <c r="B28" i="14"/>
  <c r="G27" i="14"/>
  <c r="B27" i="14"/>
  <c r="G26" i="14"/>
  <c r="B26" i="14"/>
  <c r="G25" i="14"/>
  <c r="B25" i="14"/>
  <c r="G24" i="14"/>
  <c r="B24" i="14"/>
  <c r="G23" i="14"/>
  <c r="B23" i="14"/>
  <c r="G22" i="14"/>
  <c r="B22" i="14"/>
  <c r="G21" i="14"/>
  <c r="B21" i="14"/>
  <c r="G20" i="14"/>
  <c r="B20" i="14"/>
  <c r="G19" i="14"/>
  <c r="B19" i="14"/>
  <c r="G18" i="14"/>
  <c r="B18" i="14"/>
  <c r="G17" i="14"/>
  <c r="B17" i="14"/>
  <c r="G16" i="14"/>
  <c r="B16" i="14"/>
  <c r="G15" i="14"/>
  <c r="B15" i="14"/>
  <c r="G14" i="14"/>
  <c r="B14" i="14"/>
  <c r="G13" i="14"/>
  <c r="B13" i="14"/>
  <c r="G12" i="14"/>
  <c r="B12" i="14"/>
  <c r="G11" i="14"/>
  <c r="B11" i="14"/>
  <c r="G10" i="14"/>
  <c r="B10" i="14"/>
  <c r="G9" i="14"/>
  <c r="B9" i="14"/>
  <c r="G8" i="14"/>
  <c r="B8" i="14"/>
  <c r="G7" i="14"/>
  <c r="B7" i="14"/>
  <c r="G6" i="14"/>
  <c r="B6" i="14"/>
  <c r="G5" i="14"/>
  <c r="G708" i="14" s="1"/>
  <c r="B5" i="14"/>
  <c r="E162" i="5" l="1"/>
  <c r="E164" i="5" s="1"/>
  <c r="D150" i="3"/>
  <c r="E137" i="13"/>
  <c r="F137" i="13" l="1"/>
  <c r="G137" i="13"/>
</calcChain>
</file>

<file path=xl/sharedStrings.xml><?xml version="1.0" encoding="utf-8"?>
<sst xmlns="http://schemas.openxmlformats.org/spreadsheetml/2006/main" count="3101" uniqueCount="1685">
  <si>
    <t>American Community Service Estimates</t>
  </si>
  <si>
    <t>NTD ID</t>
  </si>
  <si>
    <t>Reporter State Name</t>
  </si>
  <si>
    <t>Name</t>
  </si>
  <si>
    <t>Census Geographic Area Name(s)</t>
  </si>
  <si>
    <t>FFY 2025 VRM</t>
  </si>
  <si>
    <t>FFY 2025 Low Income Pop Data</t>
  </si>
  <si>
    <t>Tier 2 Qualifiers</t>
  </si>
  <si>
    <t>Tier 2 Change</t>
  </si>
  <si>
    <t>Tier 3 Qualifies?</t>
  </si>
  <si>
    <t>Tier 3 Change</t>
  </si>
  <si>
    <t>Note:</t>
  </si>
  <si>
    <t>WA</t>
  </si>
  <si>
    <t>Confederated Tribes of the Colville Indian Reservation</t>
  </si>
  <si>
    <t>Colville Reservation and Off-Reservation Trust Land, WA</t>
  </si>
  <si>
    <t>Yes</t>
  </si>
  <si>
    <t>Kalispel Tribe of Indians</t>
  </si>
  <si>
    <t>Kalispel Reservation and Off-Reservation Trust Land, WA</t>
  </si>
  <si>
    <t>No</t>
  </si>
  <si>
    <t>OR</t>
  </si>
  <si>
    <t>Klamath Tribes</t>
  </si>
  <si>
    <t>Klamath Reservation, OR</t>
  </si>
  <si>
    <t>AK</t>
  </si>
  <si>
    <t>Sitka Tribe of Alaska</t>
  </si>
  <si>
    <t>Sitka ANVSA, AK</t>
  </si>
  <si>
    <t>Snoqualmie Indian Tribe</t>
  </si>
  <si>
    <t>Snoqualmie Reservation and Off-Reservation Trust Land, WA</t>
  </si>
  <si>
    <t>Stillaguamish Tribe of Indians</t>
  </si>
  <si>
    <t>Stillaguamish Reservation and Off-Reservation Trust Land, WA</t>
  </si>
  <si>
    <t>Bristol Bay Native Association</t>
  </si>
  <si>
    <t>Dillingham ANVSA, AK</t>
  </si>
  <si>
    <t>Confederated Tribes of Siletz Indians</t>
  </si>
  <si>
    <t>Siletz Reservation and Off-Reservation Trust Land, OR</t>
  </si>
  <si>
    <t>Chickaloon Native Village</t>
  </si>
  <si>
    <t>Chickaloon ANVSA, AK</t>
  </si>
  <si>
    <t>ID</t>
  </si>
  <si>
    <t>Shoshone-Bannock Tribes</t>
  </si>
  <si>
    <t>Fort Hall Reservation and Off-Reservation Trust Land, ID</t>
  </si>
  <si>
    <t>Makah Tribal Council</t>
  </si>
  <si>
    <t>Makah Indian Reservation, WA</t>
  </si>
  <si>
    <t>Coeur d'Alene Tribe</t>
  </si>
  <si>
    <t>Coeur d'Alene Reservation, ID</t>
  </si>
  <si>
    <t>The Tulalip Tribes of Washington</t>
  </si>
  <si>
    <t>Tulalip Reservation and Off-Reservation Trust Land, WA</t>
  </si>
  <si>
    <t>Confederated Tribes of the Grand Ronde Community of Oregon</t>
  </si>
  <si>
    <t>Grand Ronde Community and Off-Reservation Trust Land, OR</t>
  </si>
  <si>
    <t>Gulkana Village Council</t>
  </si>
  <si>
    <t>Tazlina ANVSA, AK 
Gulkana ANVSA, AK 
Chistochina ANVSA, AK 
Chitina ANVSA, AK 
Copper Center ANVSA, AK 
Gakona ANVSA, AK</t>
  </si>
  <si>
    <t>Lummi Nation</t>
  </si>
  <si>
    <t>Lummi Reservation, WA</t>
  </si>
  <si>
    <t>Squaxin Island Tribe</t>
  </si>
  <si>
    <t>Squaxin Island Reservation and Off-Reservation Trust Land, WA</t>
  </si>
  <si>
    <t>Confederated Tribes and Bands of The Yakama Nation</t>
  </si>
  <si>
    <t>Yakama Nation Reservation and Off-Reservation Trust Land, WA</t>
  </si>
  <si>
    <t>Confederated Tribes of the Umatilla Indian Reservation</t>
  </si>
  <si>
    <t>Cowlitz Indian Tribe</t>
  </si>
  <si>
    <t>Cowlitz Reservation, WA</t>
  </si>
  <si>
    <t>Nez Perce Tribe</t>
  </si>
  <si>
    <t>Nez Perce Reservation, ID</t>
  </si>
  <si>
    <t>Asa'carsarmiut Tribe</t>
  </si>
  <si>
    <t>Mountain Village ANVSA, AK</t>
  </si>
  <si>
    <t>Seldovia Village Tribe</t>
  </si>
  <si>
    <t>Seldovia ANVSA, AK</t>
  </si>
  <si>
    <t>Spokane Tribe of Indians</t>
  </si>
  <si>
    <t>Spokane Reservation and Off-Reservation Trust Land, WA</t>
  </si>
  <si>
    <t>Jamestown S'Klallam Tribe</t>
  </si>
  <si>
    <t>Jamestown S'Klallam Reservation and Off-Reservation Trust Land, WA</t>
  </si>
  <si>
    <t>Confederated Tribes of Warm Springs</t>
  </si>
  <si>
    <t>Warm Springs Reservation and Off-Reservation Trust Land, OR</t>
  </si>
  <si>
    <t>Ketchikan Indian Community</t>
  </si>
  <si>
    <t>Ketchikan ANVSA, AK</t>
  </si>
  <si>
    <t>Nome Eskimo Community</t>
  </si>
  <si>
    <t>Nome ANVSA, AK</t>
  </si>
  <si>
    <t>Hydaburg Cooperative Association</t>
  </si>
  <si>
    <t>Hydaburg ANVSA, AK</t>
  </si>
  <si>
    <t>Gwichyaa Zhee Tribal Transit Service</t>
  </si>
  <si>
    <t>Fort Yukon ANVSA, AK</t>
  </si>
  <si>
    <t>Lower Elwha Klallam Tribe</t>
  </si>
  <si>
    <t>Lower Elwha Reservation and Off-Reservation Trust Land, WA</t>
  </si>
  <si>
    <t>Muckleshoot Indian Tribe</t>
  </si>
  <si>
    <t>Muckleshoot Reservation and Off-Reservation Trust Land, WA</t>
  </si>
  <si>
    <t>Ninilchik Village</t>
  </si>
  <si>
    <t>Ninilchik ANVSA, AK</t>
  </si>
  <si>
    <t>Quileute Tribe Community Shuttle</t>
  </si>
  <si>
    <t>Quileute Reservation, WA</t>
  </si>
  <si>
    <t>Kenaitze Indian Tribe</t>
  </si>
  <si>
    <t>Kenaitze ANVSA, AK</t>
  </si>
  <si>
    <t>Native Village of Unalakleet</t>
  </si>
  <si>
    <t>Unalakleet ANVSA, AK</t>
  </si>
  <si>
    <t>Craig Tribal Association</t>
  </si>
  <si>
    <t>Craig ANVSA, AK</t>
  </si>
  <si>
    <t>Noorvik Native Community</t>
  </si>
  <si>
    <t>Noorvik ANVSA, AK</t>
  </si>
  <si>
    <t>Petersburg Indian Association</t>
  </si>
  <si>
    <t>Petersburg ANVSA, AK</t>
  </si>
  <si>
    <t>MA</t>
  </si>
  <si>
    <t>The Mashpee Wampanoag Tribe</t>
  </si>
  <si>
    <t>Mashpee Wampanoag Trust Land, MA</t>
  </si>
  <si>
    <t>ME</t>
  </si>
  <si>
    <t>Houlton Band of Maliseet Indians</t>
  </si>
  <si>
    <t>Houlton Maliseet Reservation and Off-Reservation Trust Land, ME</t>
  </si>
  <si>
    <t>Aroostook Band of Micmacs</t>
  </si>
  <si>
    <t>Aroostook Band of Micmac Trust Land, ME</t>
  </si>
  <si>
    <t>CT</t>
  </si>
  <si>
    <t>Mashantucket Pequot Tribal Nation</t>
  </si>
  <si>
    <t>Mashantucket Pequot Reservation and Off-Reservation Trust Land, CT</t>
  </si>
  <si>
    <t>NY</t>
  </si>
  <si>
    <t>Seneca Nation of Indians</t>
  </si>
  <si>
    <t>Allegany Reservation, NY 
Cattaraugus Reservation, NY 
Oil Springs Reservation, NY</t>
  </si>
  <si>
    <t>SC</t>
  </si>
  <si>
    <t>Catawba Indian Nation</t>
  </si>
  <si>
    <t>Catawba Reservation and Off-Reservation Trust Land, SC</t>
  </si>
  <si>
    <t>NC</t>
  </si>
  <si>
    <t>Eastern Band of Cherokee Indians</t>
  </si>
  <si>
    <t>Eastern Cherokee Reservation, NC</t>
  </si>
  <si>
    <t>AL</t>
  </si>
  <si>
    <t>Poarch Band of Creek Indians</t>
  </si>
  <si>
    <t>MS</t>
  </si>
  <si>
    <t>Mississippi Band of Choctaw Indians</t>
  </si>
  <si>
    <t>MI</t>
  </si>
  <si>
    <t>Bay Mills Indian Community</t>
  </si>
  <si>
    <t>Bay Mills Reservation and Off-Reservation Trust Land, MI</t>
  </si>
  <si>
    <t>WI</t>
  </si>
  <si>
    <t>Red Cliff Band of Lake Superior Chippewa</t>
  </si>
  <si>
    <t>Red Cliff Reservation and Off-Reservation Trust Land, WI</t>
  </si>
  <si>
    <t>Forest County Potawatomi Community</t>
  </si>
  <si>
    <t>Forest County Potawatomi Community and Off-Reservation Trust Land, WI</t>
  </si>
  <si>
    <t>Sault Ste Marie Chippewa Indians</t>
  </si>
  <si>
    <t>Sault Ste. Marie Reservation and Off-Reservation Trust Land, MI</t>
  </si>
  <si>
    <t>MN</t>
  </si>
  <si>
    <t>Grand Portage Reservation Tribal Council</t>
  </si>
  <si>
    <t>Grand Portage Reservation and Off-Reservation Trust Land, MN</t>
  </si>
  <si>
    <t>Menominee Indian Tribe of Wisconsin</t>
  </si>
  <si>
    <t>Menominee Reservation and Off-Reservation Trust Land, WI</t>
  </si>
  <si>
    <t>Red Lake Band of the Chippewa</t>
  </si>
  <si>
    <t>Red Lake Reservation, MN</t>
  </si>
  <si>
    <t>Lac Courte Oreilles Band of Ojibwe</t>
  </si>
  <si>
    <t>Lac Courte Oreilles Reservation and Off-Reservation Trust Land, WI</t>
  </si>
  <si>
    <t>Fond du Lac Reservation</t>
  </si>
  <si>
    <t>Bois Forte Reservation Tribal Council</t>
  </si>
  <si>
    <t>Bois Forte Reservation and Off-Reservation Trust Land, MN</t>
  </si>
  <si>
    <t>Leech Lake Band of Ojibwe</t>
  </si>
  <si>
    <t>Leech Lake Reservation and Off-Reservation Trust Land, MN</t>
  </si>
  <si>
    <t>White Earth Band of Chippewa</t>
  </si>
  <si>
    <t>White Earth Reservation and Off-Reservation Trust Land, MN</t>
  </si>
  <si>
    <t>Oneida Tribe of Indians of Wisconsin</t>
  </si>
  <si>
    <t>Oneida (WI) Reservation and Off-Reservation Trust Land, WI</t>
  </si>
  <si>
    <t>Bad River Band of Lake Superior Tribe of Chippewa</t>
  </si>
  <si>
    <t>Bad River Reservation, WI</t>
  </si>
  <si>
    <t>Lac du Flambeau Band of Lake Superior Chippewa Indians</t>
  </si>
  <si>
    <t>Lac du Flambeau Reservation, WI</t>
  </si>
  <si>
    <t>OK</t>
  </si>
  <si>
    <t>Chickasaw Nation</t>
  </si>
  <si>
    <t>Chickasaw OTSA, OK</t>
  </si>
  <si>
    <t>Choctaw Nation of Oklahoma</t>
  </si>
  <si>
    <t>Choctaw OTSA, OK</t>
  </si>
  <si>
    <t>Citizen Potawatomi Nation</t>
  </si>
  <si>
    <t>Citizen Potawatomi Nation-Absentee Shawnee OTSA, OK</t>
  </si>
  <si>
    <t>NM</t>
  </si>
  <si>
    <t>Jicarilla Apache Nation</t>
  </si>
  <si>
    <t>Jicarilla Apache Nation Reservation and Off-Reservation Trust Land, NM</t>
  </si>
  <si>
    <t>Pueblo of Laguna</t>
  </si>
  <si>
    <t>Laguna Pueblo and Off-Reservation Trust Land, NM</t>
  </si>
  <si>
    <t>Pueblo of Isleta</t>
  </si>
  <si>
    <t>Isleta Pueblo, NM</t>
  </si>
  <si>
    <t>Ponca Tribe of Oklahoma</t>
  </si>
  <si>
    <t>Kaw OTSA, OK 
Otoe-Missouria OTSA, OK 
Tonkawa OTSA, OK 
Kaw/Ponca joint-use OTSA, OK 
Ponca OTSA, OK</t>
  </si>
  <si>
    <t>Pueblo of Santa Ana</t>
  </si>
  <si>
    <t>Santa Ana Pueblo, NM</t>
  </si>
  <si>
    <t>Seminole Nation Public Transit</t>
  </si>
  <si>
    <t>Seminole OTSA, OK 
Creek/Seminole joint-use OTSA, OK</t>
  </si>
  <si>
    <t>Muscogee (Creek) Nation</t>
  </si>
  <si>
    <t>Creek OTSA, OK</t>
  </si>
  <si>
    <t>Northeast Oklahoma Tribal Transit Consortium</t>
  </si>
  <si>
    <t>Miami/Peoria joint-use OTSA, OK 
Modoc OTSA, OK 
Ottawa OTSA, OK 
Peoria OTSA, OK 
Quapaw OTSA, OK 
Seneca-Cayuga OTSA, OK 
Eastern Shawnee OTSA, OK 
Wyandotte OTSA, OK 
Miami OTSA, OK</t>
  </si>
  <si>
    <t>Ohkay Owingeh Pueblo</t>
  </si>
  <si>
    <t>Ohkay Owingeh, NM</t>
  </si>
  <si>
    <t>Cheyenne &amp; Arapaho Tribes</t>
  </si>
  <si>
    <t>Cheyenne and Arapaho OTSA, OK</t>
  </si>
  <si>
    <t>Tesuque Pueblo</t>
  </si>
  <si>
    <t>Tesuque Pueblo and Off-Reservation Trust Land, NM</t>
  </si>
  <si>
    <t>Pueblo of San Ildefonso</t>
  </si>
  <si>
    <t>San Ildefonso Pueblo and Off-Reservation Trust Land, NM</t>
  </si>
  <si>
    <t>Pueblo of Santa Clara</t>
  </si>
  <si>
    <t>Santa Clara Pueblo and Off-Reservation Trust Land, NM</t>
  </si>
  <si>
    <t>Pojoaque Pueblo</t>
  </si>
  <si>
    <t>Pueblo of Pojoaque and Off-Reservation Trust Land, NM</t>
  </si>
  <si>
    <t>Zuni Pueblo</t>
  </si>
  <si>
    <t>Pueblo of Nambe'</t>
  </si>
  <si>
    <t>Nambe Pueblo and Off-Reservation Trust Land, NM</t>
  </si>
  <si>
    <t>Mescalero Apache Tribe</t>
  </si>
  <si>
    <t>Mescalero Reservation, NM</t>
  </si>
  <si>
    <t>Taos Pueblo</t>
  </si>
  <si>
    <t>Taos Pueblo and Off-Reservation Trust Land, NM</t>
  </si>
  <si>
    <t>NE</t>
  </si>
  <si>
    <t>Winnebago Tribe of Nebraska</t>
  </si>
  <si>
    <t>KS</t>
  </si>
  <si>
    <t>Sac and Fox Nation of Missouri</t>
  </si>
  <si>
    <t>Ponca Tribe of Nebraska</t>
  </si>
  <si>
    <t>Santee Sioux Nation</t>
  </si>
  <si>
    <t>Santee Reservation, NE</t>
  </si>
  <si>
    <t>Prairie Band Potawatomi Nation</t>
  </si>
  <si>
    <t>Prairie Band of Potawatomi Nation Reservation, KS</t>
  </si>
  <si>
    <t>Omaha Tribe Public Transit</t>
  </si>
  <si>
    <t>WY</t>
  </si>
  <si>
    <t>Shoshone and Arapaho Tribes DOT</t>
  </si>
  <si>
    <t>Wind River Reservation and Off-Reservation Trust Land, WY</t>
  </si>
  <si>
    <t>CO</t>
  </si>
  <si>
    <t>Southern Ute Indian Tribe</t>
  </si>
  <si>
    <t>Southern Ute Reservation, CO</t>
  </si>
  <si>
    <t>MT</t>
  </si>
  <si>
    <t>Fort Peck Tribes</t>
  </si>
  <si>
    <t>Fort Peck Indian Reservation and Off-Reservation Trust Land, MT</t>
  </si>
  <si>
    <t>Northern Cheyenne Tribe</t>
  </si>
  <si>
    <t>SD</t>
  </si>
  <si>
    <t>Oglala Sioux Tribe</t>
  </si>
  <si>
    <t>ND</t>
  </si>
  <si>
    <t>Spirit Lake Tribe</t>
  </si>
  <si>
    <t>Spirit Lake Reservation, ND</t>
  </si>
  <si>
    <t>Confederated Salish and Kootenai Tribes</t>
  </si>
  <si>
    <t>Flathead Reservation, MT</t>
  </si>
  <si>
    <t>Standing Rock Public Transportation</t>
  </si>
  <si>
    <t>Turtle Mountain Band of Chippewa Indian</t>
  </si>
  <si>
    <t>Blackfeet Nation Transit Department</t>
  </si>
  <si>
    <t>Blackfeet Indian Reservation and Off-Reservation Trust Land, MT</t>
  </si>
  <si>
    <t>Cheyenne River Sioux Tribe</t>
  </si>
  <si>
    <t>Cheyenne River Reservation and Off-Reservation Trust Land, SD</t>
  </si>
  <si>
    <t>Chippewa Cree Tribe</t>
  </si>
  <si>
    <t>Rocky Boy's Reservation and Off-Reservation Trust Land, MT</t>
  </si>
  <si>
    <t>Fort Belknap Indian Community</t>
  </si>
  <si>
    <t>Fort Belknap Reservation and Off-Reservation Trust Land, MT</t>
  </si>
  <si>
    <t>Lower Brule Sioux Tribe</t>
  </si>
  <si>
    <t>Lower Brule Reservation and Off-Reservation Trust Land, SD</t>
  </si>
  <si>
    <t>Rosebud Sioux Tribe</t>
  </si>
  <si>
    <t>Rosebud Indian Reservation and Off-Reservation Trust Land, SD</t>
  </si>
  <si>
    <t>Crow Tribe of Indians</t>
  </si>
  <si>
    <t>Crow Reservation and Off-Reservation Trust Land, MT</t>
  </si>
  <si>
    <t>Yankton Sioux Tribe</t>
  </si>
  <si>
    <t>Yankton Reservation, SD</t>
  </si>
  <si>
    <t>UT</t>
  </si>
  <si>
    <t>Ute Tribe</t>
  </si>
  <si>
    <t>Uintah and Ouray Reservation and Off-Reservation Trust Land, UT</t>
  </si>
  <si>
    <t>Sisseton-Wahpeton Oyate</t>
  </si>
  <si>
    <t>AZ</t>
  </si>
  <si>
    <t>Navajo Nation</t>
  </si>
  <si>
    <t>Navajo Nation VRM 477,605 UPT 79,017</t>
  </si>
  <si>
    <t>NV</t>
  </si>
  <si>
    <t>Reno-Sparks Indian Colony</t>
  </si>
  <si>
    <t>Reno-Sparks Indian Colony and Off-Reservation Trust Land, NV</t>
  </si>
  <si>
    <t>Cocopah Indian Tribe</t>
  </si>
  <si>
    <t>Cocopah Reservation, AZ</t>
  </si>
  <si>
    <t>CA</t>
  </si>
  <si>
    <t>Yurok Tribe</t>
  </si>
  <si>
    <t>Yurok Reservation, CA</t>
  </si>
  <si>
    <t>Bishop Paiute Tribe</t>
  </si>
  <si>
    <t>Bishop Reservation, CA</t>
  </si>
  <si>
    <t>San Carlos Apache Tribe</t>
  </si>
  <si>
    <t>San Carlos Reservation, AZ</t>
  </si>
  <si>
    <t>Blue Lake Rancheria</t>
  </si>
  <si>
    <t>Blue Lake Rancheria and Off-Reservation Trust Land, CA</t>
  </si>
  <si>
    <t>Havasupai Tribe</t>
  </si>
  <si>
    <t>Havasupai Reservation, AZ</t>
  </si>
  <si>
    <t>Quechan Indian Tribe</t>
  </si>
  <si>
    <t>Chemehuevi Indian Tribe</t>
  </si>
  <si>
    <t>Chemehuevi Reservation, CA</t>
  </si>
  <si>
    <t>Fallon Paiute-Shoshone Tribe</t>
  </si>
  <si>
    <t>Fallon Paiute-Shoshone Colony and Off-Reservation Trust Land, NV 
Fallon Paiute-Shoshone Reservation and Off-Reservation Trust Land, NV</t>
  </si>
  <si>
    <t>Yavapai-Apache Nation</t>
  </si>
  <si>
    <t>Yavapai-Apache Nation Reservation, AZ</t>
  </si>
  <si>
    <t>White Mountain Apache Tribe</t>
  </si>
  <si>
    <t>Fort Apache Reservation, AZ</t>
  </si>
  <si>
    <t>Kaibab Band of Paiute Indians</t>
  </si>
  <si>
    <t>Kaibab Indian Reservation, AZ</t>
  </si>
  <si>
    <t>Pascua Yaqui Tribe</t>
  </si>
  <si>
    <t>Pascua Pueblo Yaqui Reservation and Off-Reservation Trust Land, AZ</t>
  </si>
  <si>
    <t>Morongo Band of Mission Indians</t>
  </si>
  <si>
    <t>Morongo Reservation and Off-Reservation Trust Land, CA</t>
  </si>
  <si>
    <t>North Fork Rancheria of Mono Indians of California</t>
  </si>
  <si>
    <t>North Fork Rancheria and Off-Reservation Trust Land, CA</t>
  </si>
  <si>
    <t>Salt River Pima-Maricopa Indian Community</t>
  </si>
  <si>
    <t>Salt River Reservation, AZ</t>
  </si>
  <si>
    <t>Hopi Tribe</t>
  </si>
  <si>
    <t>Elko Band Council</t>
  </si>
  <si>
    <t>Elko Colony, NV</t>
  </si>
  <si>
    <t>Pyramid Lake Paiute Tribe</t>
  </si>
  <si>
    <t>Pyramid Lake Paiute Reservation, NV</t>
  </si>
  <si>
    <t>Hualapai Indian Tribe</t>
  </si>
  <si>
    <t>Hualapai Indian Reservation and Off-Reservation Trust Land, AZ</t>
  </si>
  <si>
    <t>Gila River Indian Community</t>
  </si>
  <si>
    <t>Gila River Indian Reservation, AZ</t>
  </si>
  <si>
    <t>60005 &amp; 66164</t>
  </si>
  <si>
    <t>Comanche Nation &amp; Kiowa Tribe</t>
  </si>
  <si>
    <t>Kiowa-Comanche-Apache-Fort Sill Apache OTSA, OK 
Kiowa-Comanche-Apache-Ft Sill Apache/Caddo-Wichita-Delaware joint-use OTSA, OK</t>
  </si>
  <si>
    <t>Shared Area: Kiowa-Comanche-Apache-Ft Sill Apache/Caddo-Wichita-Delaware joint-use OTSA, OK Low Income Pop 2,136 Kiowa-Comanche-Apache-Fort Sill Apache OTSA, OK Low Income Pop 29,003
60005 Comanche Nation VRM 321,181 UPT 36,727
66164 Kiowa Tribe VRM 200,915 UPT 12,263
Both Tier 2 Qualifiers</t>
  </si>
  <si>
    <t>66140 &amp; 66176</t>
  </si>
  <si>
    <t>Cherokee Nation &amp; United Keetoowah Band of Cherokee Indians in Oklahoma</t>
  </si>
  <si>
    <t>Cherokee OTSA, OK</t>
  </si>
  <si>
    <t>Shared Area: Cherokee OTSA, OK Low Income Pop 85,514
66140 Cherokee Nation VRM 389,539 UPT 100,219
66176 United Keetoowah Band of Cherokee Indians in Oklahoma VRM 60,627 UPT 6,733</t>
  </si>
  <si>
    <t>Total</t>
  </si>
  <si>
    <t>Vehicle Revenue Miles</t>
  </si>
  <si>
    <t>Comanche Nation</t>
  </si>
  <si>
    <t>Kiowa Tribe</t>
  </si>
  <si>
    <t>Cherokee Nation</t>
  </si>
  <si>
    <t>Reporting Agency</t>
  </si>
  <si>
    <t>Service Provider</t>
  </si>
  <si>
    <t>VRM or Estimate*</t>
  </si>
  <si>
    <t>Mt Si Senior Center</t>
  </si>
  <si>
    <t>Tillamook County Transportation District</t>
  </si>
  <si>
    <t>Lincoln County Transportation Service District</t>
  </si>
  <si>
    <t>Yamhill County</t>
  </si>
  <si>
    <t>Clallam Transit System</t>
  </si>
  <si>
    <t>Central Oregon Intergovernmental Council</t>
  </si>
  <si>
    <t>City of Olean</t>
  </si>
  <si>
    <t>Bay Area Rural Transit Commission</t>
  </si>
  <si>
    <t>Sault Ste. Marie Tribe of Chippewa Indians</t>
  </si>
  <si>
    <t>Schoolcraft Transit Authority</t>
  </si>
  <si>
    <t>Eastern Upper Peninsula Transportation Authority</t>
  </si>
  <si>
    <t>Sawyer County/LCO Transit Commission</t>
  </si>
  <si>
    <t>Bois Forte Band of Chippewa</t>
  </si>
  <si>
    <t>North Central Regional Transit District</t>
  </si>
  <si>
    <t>Rio Metro Regional Transit District</t>
  </si>
  <si>
    <t>United Community Action Program, Inc.</t>
  </si>
  <si>
    <t>KI BOIS Community Action Foundation, Inc.</t>
  </si>
  <si>
    <t>Muskogee County Public Transit Authority</t>
  </si>
  <si>
    <t>Grand Gateway EDA/ Pelivan</t>
  </si>
  <si>
    <t>Seminole Nation of Oklahoma</t>
  </si>
  <si>
    <t>United Keetoowah Band of Cherokee Indians in Oklahoma</t>
  </si>
  <si>
    <t>Zia Therapy Center, Inc.</t>
  </si>
  <si>
    <t>Omaha Tribe of Nebraska</t>
  </si>
  <si>
    <t>Shoshone and Arapaho Tribes</t>
  </si>
  <si>
    <t>Southern Colorado Community Action Agency, Inc.</t>
  </si>
  <si>
    <t>Sitting Bull College</t>
  </si>
  <si>
    <t>Blackfeet Nation</t>
  </si>
  <si>
    <t>Yuma County Intergovernmental Public Transportation Authority</t>
  </si>
  <si>
    <t>Eastern Sierra Transit Authority</t>
  </si>
  <si>
    <t>City of Tucson</t>
  </si>
  <si>
    <t>City of Phoenix</t>
  </si>
  <si>
    <t>Regional Public Transportation Authority</t>
  </si>
  <si>
    <t>NTD Data - Tribe Purchasing Transportation</t>
  </si>
  <si>
    <t>NTD Data- Agency Providing Transportation</t>
  </si>
  <si>
    <t>NTDID</t>
  </si>
  <si>
    <t>Reporter Name</t>
  </si>
  <si>
    <t>Mode/TOS Purchased/ Subsidized</t>
  </si>
  <si>
    <t>Fare Revenues (B-30)</t>
  </si>
  <si>
    <t>Total Annual Expenses (B-30)</t>
  </si>
  <si>
    <t>Net Contract Expenses (B-30)</t>
  </si>
  <si>
    <t>Provider NTD ID</t>
  </si>
  <si>
    <t>Provider Name</t>
  </si>
  <si>
    <t>VRM (RR20/S10)</t>
  </si>
  <si>
    <t>Fare Revenues (RR20/F10)</t>
  </si>
  <si>
    <t>Total Annual Expenses (RR20/F30)</t>
  </si>
  <si>
    <t>Net of Fares Total</t>
  </si>
  <si>
    <t>VRM Estimate</t>
  </si>
  <si>
    <t>DR/DO</t>
  </si>
  <si>
    <t>MB/DO</t>
  </si>
  <si>
    <t>CB/DO</t>
  </si>
  <si>
    <t>CB/PT</t>
  </si>
  <si>
    <t>CB/DO, MB/DO</t>
  </si>
  <si>
    <t>DR/DO,MB/DO</t>
  </si>
  <si>
    <t>MB/PT</t>
  </si>
  <si>
    <t>CB/DO,DR/DO,MB/DO</t>
  </si>
  <si>
    <t>Agency Name</t>
  </si>
  <si>
    <t>Reservation Area</t>
  </si>
  <si>
    <t>Low Income</t>
  </si>
  <si>
    <t>Chistochina ANVSA, AK</t>
  </si>
  <si>
    <t>Chitina ANVSA, AK</t>
  </si>
  <si>
    <t>Copper Center ANVSA, AK</t>
  </si>
  <si>
    <t>Gakona ANVSA, AK</t>
  </si>
  <si>
    <t>Gulkana ANVSA, AK</t>
  </si>
  <si>
    <t>Tazlina ANVSA, AK</t>
  </si>
  <si>
    <t>Allegany Reservation, NY</t>
  </si>
  <si>
    <t>Cattaraugus Reservation, NY</t>
  </si>
  <si>
    <t>Oil Springs Reservation, NY</t>
  </si>
  <si>
    <t>Kiowa-Comanche-Apache-Fort Sill Apache OTSA, OK</t>
  </si>
  <si>
    <t>Ok</t>
  </si>
  <si>
    <t>Kiowa-Comanche-Apache-Ft Sill Apache/Caddo-Wichita-Delaware joint-use OTSA, OK</t>
  </si>
  <si>
    <t>Kaw OTSA, OK</t>
  </si>
  <si>
    <t>Kaw/Ponca joint-use OTSA, OK</t>
  </si>
  <si>
    <t>Otoe-Missouria OTSA, OK</t>
  </si>
  <si>
    <t>Ponca OTSA, OK</t>
  </si>
  <si>
    <t>Tonkawa OTSA, OK</t>
  </si>
  <si>
    <t>Creek/Seminole joint-use OTSA, OK</t>
  </si>
  <si>
    <t>Seminole OTSA, OK</t>
  </si>
  <si>
    <t>Eastern Shawnee OTSA, OK</t>
  </si>
  <si>
    <t>Miami OTSA, OK</t>
  </si>
  <si>
    <t>Miami/Peoria joint-use OTSA, OK</t>
  </si>
  <si>
    <t>Modoc OTSA, OK</t>
  </si>
  <si>
    <t>Ottawa OTSA, OK</t>
  </si>
  <si>
    <t>Peoria OTSA, OK</t>
  </si>
  <si>
    <t>Quapaw OTSA, OK</t>
  </si>
  <si>
    <t>Seneca-Cayuga OTSA, OK</t>
  </si>
  <si>
    <t>Wyandotte OTSA, OK</t>
  </si>
  <si>
    <t>Fallon Paiute-Shoshone Colony and Off-Reservation Trust Land, NV</t>
  </si>
  <si>
    <t>Fallon Paiute-Shoshone Reservation and Off-Reservation Trust Land, NV</t>
  </si>
  <si>
    <t>Hopi Reservation and Off-Reservation Trust Land, AZ</t>
  </si>
  <si>
    <t>Shared Areas that appear on the same line in Apportionment</t>
  </si>
  <si>
    <t>Total Minus duplicates for shared areas</t>
  </si>
  <si>
    <t>GEO_ID</t>
  </si>
  <si>
    <t>NAME</t>
  </si>
  <si>
    <t>C17002_001E</t>
  </si>
  <si>
    <t>C17002_002E</t>
  </si>
  <si>
    <t>C17002_003E</t>
  </si>
  <si>
    <t>Geography</t>
  </si>
  <si>
    <t>Geographic Area Name</t>
  </si>
  <si>
    <t>2500000US0010</t>
  </si>
  <si>
    <t>Acoma Pueblo and Off-Reservation Trust Land, NM</t>
  </si>
  <si>
    <t>2500000US0020</t>
  </si>
  <si>
    <t>Agua Caliente Indian Reservation and Off-Reservation Trust Land, CA</t>
  </si>
  <si>
    <t>2500000US0050</t>
  </si>
  <si>
    <t>Alabama-Coushatta Reservation and Off-Reservation Trust Land, TX</t>
  </si>
  <si>
    <t>2500000US0080</t>
  </si>
  <si>
    <t>2500000US0095</t>
  </si>
  <si>
    <t>Alturas Indian Rancheria, CA</t>
  </si>
  <si>
    <t>2500000US0110</t>
  </si>
  <si>
    <t>Annette Island Reserve, AK</t>
  </si>
  <si>
    <t>2500000US0115</t>
  </si>
  <si>
    <t>2500000US0120</t>
  </si>
  <si>
    <t>Auburn Rancheria and Off-Reservation Trust Land, CA</t>
  </si>
  <si>
    <t>2500000US0125</t>
  </si>
  <si>
    <t>Augustine Reservation, CA</t>
  </si>
  <si>
    <t>2500000US0140</t>
  </si>
  <si>
    <t>2500000US0155</t>
  </si>
  <si>
    <t>Barona Reservation and Off-Reservation Trust Land, CA</t>
  </si>
  <si>
    <t>2500000US0165</t>
  </si>
  <si>
    <t>Battle Mountain Reservation and Off-Reservation Trust Land, NV</t>
  </si>
  <si>
    <t>2500000US0170</t>
  </si>
  <si>
    <t>2500000US0185</t>
  </si>
  <si>
    <t>Benton Paiute Reservation and Off-Reservation Trust Land, CA</t>
  </si>
  <si>
    <t>2500000US0200</t>
  </si>
  <si>
    <t>Berry Creek Rancheria and Off-Reservation Trust Land, CA</t>
  </si>
  <si>
    <t>2500000US0215</t>
  </si>
  <si>
    <t>Big Bend Rancheria, CA</t>
  </si>
  <si>
    <t>2500000US0225</t>
  </si>
  <si>
    <t>Big Cypress Reservation, FL</t>
  </si>
  <si>
    <t>2500000US0240</t>
  </si>
  <si>
    <t>Big Lagoon Rancheria, CA</t>
  </si>
  <si>
    <t>2500000US0250</t>
  </si>
  <si>
    <t>Big Pine Reservation and Off-Reservation Trust Land, CA</t>
  </si>
  <si>
    <t>2500000US0265</t>
  </si>
  <si>
    <t>Big Sandy Rancheria and Off-Reservation Trust Land, CA</t>
  </si>
  <si>
    <t>2500000US0275</t>
  </si>
  <si>
    <t>Big Valley Rancheria, CA</t>
  </si>
  <si>
    <t>2500000US0290</t>
  </si>
  <si>
    <t>2500000US0305</t>
  </si>
  <si>
    <t>2500000US0325</t>
  </si>
  <si>
    <t>2500000US0335</t>
  </si>
  <si>
    <t>2500000US0350</t>
  </si>
  <si>
    <t>Bridgeport Reservation and Off-Reservation Trust Land, CA</t>
  </si>
  <si>
    <t>2500000US0360</t>
  </si>
  <si>
    <t>Brighton Reservation, FL</t>
  </si>
  <si>
    <t>2500000US0400</t>
  </si>
  <si>
    <t>Burns Paiute Indian Colony and Off-Reservation Trust Land, OR</t>
  </si>
  <si>
    <t>2500000US0415</t>
  </si>
  <si>
    <t>Cabazon Reservation, CA</t>
  </si>
  <si>
    <t>2500000US0435</t>
  </si>
  <si>
    <t>Cahuilla Reservation, CA</t>
  </si>
  <si>
    <t>2500000US0440</t>
  </si>
  <si>
    <t>Campbell Ranch, NV</t>
  </si>
  <si>
    <t>2500000US0450</t>
  </si>
  <si>
    <t>Campo Indian Reservation, CA</t>
  </si>
  <si>
    <t>2500000US0495</t>
  </si>
  <si>
    <t>Capitan Grande Reservation, CA</t>
  </si>
  <si>
    <t>2500000US0510</t>
  </si>
  <si>
    <t>Carson Colony, NV</t>
  </si>
  <si>
    <t>2500000US0525</t>
  </si>
  <si>
    <t>2500000US0540</t>
  </si>
  <si>
    <t>2500000US0555</t>
  </si>
  <si>
    <t>Cedarville Rancheria and Off-Reservation Trust Land, CA</t>
  </si>
  <si>
    <t>2500000US0560</t>
  </si>
  <si>
    <t>Celilo Village, OR</t>
  </si>
  <si>
    <t>2500000US0575</t>
  </si>
  <si>
    <t>Chehalis Reservation and Off-Reservation Trust Land, WA</t>
  </si>
  <si>
    <t>2500000US0585</t>
  </si>
  <si>
    <t>2500000US0605</t>
  </si>
  <si>
    <t>2500000US0620</t>
  </si>
  <si>
    <t>Chicken Ranch Rancheria and Off-Reservation Trust Land, CA</t>
  </si>
  <si>
    <t>2500000US0635</t>
  </si>
  <si>
    <t>Chitimacha Reservation, LA</t>
  </si>
  <si>
    <t>2500000US0680</t>
  </si>
  <si>
    <t>Pueblo de Cochiti, NM</t>
  </si>
  <si>
    <t>2500000US0690</t>
  </si>
  <si>
    <t>Coconut Creek Trust Land, FL</t>
  </si>
  <si>
    <t>2500000US0695</t>
  </si>
  <si>
    <t>2500000US0705</t>
  </si>
  <si>
    <t>2500000US0720</t>
  </si>
  <si>
    <t>Cold Springs Rancheria, CA</t>
  </si>
  <si>
    <t>2500000US0735</t>
  </si>
  <si>
    <t>2500000US0750</t>
  </si>
  <si>
    <t>Colusa Rancheria, CA</t>
  </si>
  <si>
    <t>2500000US0760</t>
  </si>
  <si>
    <t>2500000US0770</t>
  </si>
  <si>
    <t>Coos, Lower Umpqua, and Siuslaw Reservation and Off-Reservation Trust Land, OR</t>
  </si>
  <si>
    <t>2500000US0775</t>
  </si>
  <si>
    <t>2500000US0780</t>
  </si>
  <si>
    <t>Cortina Indian Rancheria, CA</t>
  </si>
  <si>
    <t>2500000US0795</t>
  </si>
  <si>
    <t>Coushatta Reservation and Off-Reservation Trust Land, LA</t>
  </si>
  <si>
    <t>2500000US0815</t>
  </si>
  <si>
    <t>2500000US0820</t>
  </si>
  <si>
    <t>2500000US0825</t>
  </si>
  <si>
    <t>Coyote Valley Reservation, CA</t>
  </si>
  <si>
    <t>2500000US0845</t>
  </si>
  <si>
    <t>2500000US0855</t>
  </si>
  <si>
    <t>Crow Creek Reservation, SD</t>
  </si>
  <si>
    <t>2500000US0940</t>
  </si>
  <si>
    <t>Dresslerville Colony, NV</t>
  </si>
  <si>
    <t>2500000US0955</t>
  </si>
  <si>
    <t>Dry Creek Rancheria and Off-Reservation Trust Land, CA</t>
  </si>
  <si>
    <t>2500000US0965</t>
  </si>
  <si>
    <t>2500000US0975</t>
  </si>
  <si>
    <t>Duckwater Reservation, NV</t>
  </si>
  <si>
    <t>2500000US0990</t>
  </si>
  <si>
    <t>2500000US1005</t>
  </si>
  <si>
    <t>2500000US1010</t>
  </si>
  <si>
    <t>Elk Valley Rancheria and Off-Reservation Trust Land, CA</t>
  </si>
  <si>
    <t>2500000US1040</t>
  </si>
  <si>
    <t>Ely Reservation, NV</t>
  </si>
  <si>
    <t>2500000US1055</t>
  </si>
  <si>
    <t>Enterprise Rancheria and Off-Reservation Trust Land, CA</t>
  </si>
  <si>
    <t>2500000US1065</t>
  </si>
  <si>
    <t>Ewiiaapaayp Reservation, CA</t>
  </si>
  <si>
    <t>2500000US1070</t>
  </si>
  <si>
    <t>2500000US1075</t>
  </si>
  <si>
    <t>2500000US1100</t>
  </si>
  <si>
    <t>Flandreau Reservation, SD</t>
  </si>
  <si>
    <t>2500000US1110</t>
  </si>
  <si>
    <t>2500000US1125</t>
  </si>
  <si>
    <t>2500000US1135</t>
  </si>
  <si>
    <t>2500000US1140</t>
  </si>
  <si>
    <t>2500000US1150</t>
  </si>
  <si>
    <t>2500000US1160</t>
  </si>
  <si>
    <t>Fort Berthold Reservation, ND</t>
  </si>
  <si>
    <t>2500000US1170</t>
  </si>
  <si>
    <t>Fort Bidwell Reservation and Off-Reservation Trust Land, CA</t>
  </si>
  <si>
    <t>2500000US1185</t>
  </si>
  <si>
    <t>2500000US1195</t>
  </si>
  <si>
    <t>Fort Independence Reservation, CA</t>
  </si>
  <si>
    <t>2500000US1210</t>
  </si>
  <si>
    <t>2500000US1220</t>
  </si>
  <si>
    <t>Fort McDowell Yavapai Nation Reservation, AZ</t>
  </si>
  <si>
    <t>2500000US1235</t>
  </si>
  <si>
    <t>2500000US1250</t>
  </si>
  <si>
    <t>2500000US1260</t>
  </si>
  <si>
    <t>Fort Pierce Reservation, FL</t>
  </si>
  <si>
    <t>2500000US1270</t>
  </si>
  <si>
    <t>Fort Sill Apache Indian Reservation, NM</t>
  </si>
  <si>
    <t>2500000US1280</t>
  </si>
  <si>
    <t>2500000US1310</t>
  </si>
  <si>
    <t>2500000US1340</t>
  </si>
  <si>
    <t>2500000US1355</t>
  </si>
  <si>
    <t>2500000US1365</t>
  </si>
  <si>
    <t>2500000US1370</t>
  </si>
  <si>
    <t>Grand Traverse Reservation and Off-Reservation Trust Land, MI</t>
  </si>
  <si>
    <t>2500000US1380</t>
  </si>
  <si>
    <t>Greenville Rancheria, CA</t>
  </si>
  <si>
    <t>2500000US1395</t>
  </si>
  <si>
    <t>Grindstone Indian Rancheria, CA</t>
  </si>
  <si>
    <t>2500000US1400</t>
  </si>
  <si>
    <t>Guidiville Rancheria and Off-Reservation Trust Land, CA</t>
  </si>
  <si>
    <t>2500000US1410</t>
  </si>
  <si>
    <t>Hannahville Indian Community and Off-Reservation Trust Land, MI</t>
  </si>
  <si>
    <t>2500000US1440</t>
  </si>
  <si>
    <t>2500000US1450</t>
  </si>
  <si>
    <t>2500000US1460</t>
  </si>
  <si>
    <t>Hoh Indian Reservation and Off-Reservation Trust Land, WA</t>
  </si>
  <si>
    <t>2500000US1475</t>
  </si>
  <si>
    <t>Hollywood Reservation, FL</t>
  </si>
  <si>
    <t>2500000US1490</t>
  </si>
  <si>
    <t>Hoopa Valley Reservation, CA</t>
  </si>
  <si>
    <t>2500000US1505</t>
  </si>
  <si>
    <t>2500000US1515</t>
  </si>
  <si>
    <t>Hopland Rancheria, CA</t>
  </si>
  <si>
    <t>2500000US1530</t>
  </si>
  <si>
    <t>2500000US1545</t>
  </si>
  <si>
    <t>2500000US1550</t>
  </si>
  <si>
    <t>Huron Potawatomi Reservation and Off-Reservation Trust Land, MI</t>
  </si>
  <si>
    <t>2500000US1555</t>
  </si>
  <si>
    <t>Immokalee Reservation, FL</t>
  </si>
  <si>
    <t>2500000US1560</t>
  </si>
  <si>
    <t>Inaja and Cosmit Reservation, CA</t>
  </si>
  <si>
    <t>2500000US1575</t>
  </si>
  <si>
    <t>Indian Township Reservation, ME</t>
  </si>
  <si>
    <t>2500000US1590</t>
  </si>
  <si>
    <t>2500000US1610</t>
  </si>
  <si>
    <t>Isabella Reservation and Off-Reservation Trust Land, MI</t>
  </si>
  <si>
    <t>2500000US1625</t>
  </si>
  <si>
    <t>2500000US1640</t>
  </si>
  <si>
    <t>Jackson Rancheria, CA</t>
  </si>
  <si>
    <t>2500000US1655</t>
  </si>
  <si>
    <t>2500000US1670</t>
  </si>
  <si>
    <t>Jamul Indian Village, CA</t>
  </si>
  <si>
    <t>2500000US1685</t>
  </si>
  <si>
    <t>Jemez Pueblo, NM</t>
  </si>
  <si>
    <t>2500000US1690</t>
  </si>
  <si>
    <t>Jena Band of Choctaw Reservation, LA</t>
  </si>
  <si>
    <t>2500000US1700</t>
  </si>
  <si>
    <t>2500000US1720</t>
  </si>
  <si>
    <t>2500000US1735</t>
  </si>
  <si>
    <t>2500000US1750</t>
  </si>
  <si>
    <t>Karuk Reservation and Off-Reservation Trust Land, CA</t>
  </si>
  <si>
    <t>2500000US1770</t>
  </si>
  <si>
    <t>Kickapoo (KS) Reservation, KS</t>
  </si>
  <si>
    <t>2500000US1775</t>
  </si>
  <si>
    <t>Kickapoo (TX) Reservation and Off-Reservation Trust Land, TX</t>
  </si>
  <si>
    <t>2500000US1785</t>
  </si>
  <si>
    <t>2500000US1800</t>
  </si>
  <si>
    <t>Kootenai Reservation and Off-Reservation Trust Land, ID</t>
  </si>
  <si>
    <t>2500000US1815</t>
  </si>
  <si>
    <t>2500000US1825</t>
  </si>
  <si>
    <t>2500000US1830</t>
  </si>
  <si>
    <t>2500000US1840</t>
  </si>
  <si>
    <t>2500000US1850</t>
  </si>
  <si>
    <t>La Jolla Reservation, CA</t>
  </si>
  <si>
    <t>2500000US1860</t>
  </si>
  <si>
    <t>2500000US1880</t>
  </si>
  <si>
    <t>L'Anse Reservation and Off-Reservation Trust Land, MI</t>
  </si>
  <si>
    <t>2500000US1895</t>
  </si>
  <si>
    <t>La Posta Indian Reservation, CA</t>
  </si>
  <si>
    <t>2500000US1915</t>
  </si>
  <si>
    <t>Las Vegas Indian Colony, NV</t>
  </si>
  <si>
    <t>2500000US1925</t>
  </si>
  <si>
    <t>Laytonville Rancheria, CA</t>
  </si>
  <si>
    <t>2500000US1940</t>
  </si>
  <si>
    <t>2500000US1955</t>
  </si>
  <si>
    <t>Likely Rancheria, CA</t>
  </si>
  <si>
    <t>2500000US1960</t>
  </si>
  <si>
    <t>Little River Reservation and Off-Reservation Trust Land, MI</t>
  </si>
  <si>
    <t>2500000US1963</t>
  </si>
  <si>
    <t>Little Traverse Bay Reservation and Off-Reservation Trust Land, MI</t>
  </si>
  <si>
    <t>2500000US1970</t>
  </si>
  <si>
    <t>Lone Pine Reservation, CA</t>
  </si>
  <si>
    <t>2500000US1980</t>
  </si>
  <si>
    <t>Lookout Rancheria, CA</t>
  </si>
  <si>
    <t>2500000US1995</t>
  </si>
  <si>
    <t>Los Coyotes Reservation, CA</t>
  </si>
  <si>
    <t>2500000US2015</t>
  </si>
  <si>
    <t>Lovelock Indian Colony, NV</t>
  </si>
  <si>
    <t>2500000US2030</t>
  </si>
  <si>
    <t>2500000US2040</t>
  </si>
  <si>
    <t>2500000US2055</t>
  </si>
  <si>
    <t>Lower Sioux Indian Community and Off-Reservation Trust Land, MN</t>
  </si>
  <si>
    <t>2500000US2070</t>
  </si>
  <si>
    <t>2500000US2075</t>
  </si>
  <si>
    <t>Lytton Rancheria, CA</t>
  </si>
  <si>
    <t>2500000US2085</t>
  </si>
  <si>
    <t>2500000US2100</t>
  </si>
  <si>
    <t>Manchester-Point Arena Rancheria, CA</t>
  </si>
  <si>
    <t>2500000US2115</t>
  </si>
  <si>
    <t>Manzanita Reservation and Off-Reservation Trust Land, CA</t>
  </si>
  <si>
    <t>2500000US2130</t>
  </si>
  <si>
    <t>Maricopa (Ak Chin) Indian Reservation and Off-Reservation Trust Land, AZ</t>
  </si>
  <si>
    <t>2500000US2145</t>
  </si>
  <si>
    <t>2500000US2147</t>
  </si>
  <si>
    <t>2500000US2150</t>
  </si>
  <si>
    <t>Match-e-be-nash-she-wish Band of Pottawatomi Reservation and Off-Reservation Trust Land, MI</t>
  </si>
  <si>
    <t>2500000US2175</t>
  </si>
  <si>
    <t>2500000US2190</t>
  </si>
  <si>
    <t>Mesa Grande Reservation, CA</t>
  </si>
  <si>
    <t>2500000US2205</t>
  </si>
  <si>
    <t>2500000US2240</t>
  </si>
  <si>
    <t>Miccosukee Reservation and Off-Reservation Trust Land, FL</t>
  </si>
  <si>
    <t>2500000US2255</t>
  </si>
  <si>
    <t>Middletown Rancheria, CA</t>
  </si>
  <si>
    <t>2500000US2270</t>
  </si>
  <si>
    <t>Mille Lacs Reservation and Off-Reservation Trust Land, MN</t>
  </si>
  <si>
    <t>2500000US2285</t>
  </si>
  <si>
    <t>Minnesota Chippewa Trust Land, MN</t>
  </si>
  <si>
    <t>2500000US2300</t>
  </si>
  <si>
    <t>2500000US2315</t>
  </si>
  <si>
    <t>Moapa River Indian Reservation, NV</t>
  </si>
  <si>
    <t>2500000US2320</t>
  </si>
  <si>
    <t>Mohegan Reservation, CT</t>
  </si>
  <si>
    <t>2500000US2330</t>
  </si>
  <si>
    <t>Montgomery Creek Rancheria, CA</t>
  </si>
  <si>
    <t>2500000US2340</t>
  </si>
  <si>
    <t>Mooretown Rancheria and Off-Reservation Trust Land, CA</t>
  </si>
  <si>
    <t>2500000US2360</t>
  </si>
  <si>
    <t>2500000US2375</t>
  </si>
  <si>
    <t>2500000US2400</t>
  </si>
  <si>
    <t>2500000US2415</t>
  </si>
  <si>
    <t>Narragansett Reservation, RI</t>
  </si>
  <si>
    <t>2500000US2430</t>
  </si>
  <si>
    <t>2500000US2445</t>
  </si>
  <si>
    <t>2500000US2460</t>
  </si>
  <si>
    <t>Nisqually Reservation, WA</t>
  </si>
  <si>
    <t>2500000US2475</t>
  </si>
  <si>
    <t>Nooksack Reservation and Off-Reservation Trust Land, WA</t>
  </si>
  <si>
    <t>2500000US2490</t>
  </si>
  <si>
    <t>2500000US2495</t>
  </si>
  <si>
    <t>2500000US2505</t>
  </si>
  <si>
    <t>Northwestern Shoshone Reservation, UT</t>
  </si>
  <si>
    <t>2500000US2510</t>
  </si>
  <si>
    <t>2500000US2535</t>
  </si>
  <si>
    <t>2500000US2550</t>
  </si>
  <si>
    <t>2500000US2555</t>
  </si>
  <si>
    <t>Oneida Indian Nation Reservation, NY</t>
  </si>
  <si>
    <t>2500000US2560</t>
  </si>
  <si>
    <t>2500000US2570</t>
  </si>
  <si>
    <t>Onondaga Nation Reservation, NY</t>
  </si>
  <si>
    <t>2500000US2580</t>
  </si>
  <si>
    <t>Ontonagon Reservation, MI</t>
  </si>
  <si>
    <t>2500000US2595</t>
  </si>
  <si>
    <t>Osage Reservation, OK</t>
  </si>
  <si>
    <t>2500000US2625</t>
  </si>
  <si>
    <t>Paiute (UT) Reservation, UT</t>
  </si>
  <si>
    <t>2500000US2635</t>
  </si>
  <si>
    <t>Pala Reservation, CA</t>
  </si>
  <si>
    <t>2500000US2680</t>
  </si>
  <si>
    <t>2500000US2685</t>
  </si>
  <si>
    <t>Paskenta Rancheria, CA</t>
  </si>
  <si>
    <t>2500000US2695</t>
  </si>
  <si>
    <t>Passamaquoddy Trust Land, ME</t>
  </si>
  <si>
    <t>2500000US2715</t>
  </si>
  <si>
    <t>Pauma and Yuima Reservation, CA</t>
  </si>
  <si>
    <t>2500000US2745</t>
  </si>
  <si>
    <t>Pechanga Reservation and Off-Reservation Trust Land, CA</t>
  </si>
  <si>
    <t>2500000US2760</t>
  </si>
  <si>
    <t>Penobscot Reservation and Off-Reservation Trust Land, ME</t>
  </si>
  <si>
    <t>2500000US2775</t>
  </si>
  <si>
    <t>Picayune Rancheria and Off-Reservation Trust Land, CA</t>
  </si>
  <si>
    <t>2500000US2785</t>
  </si>
  <si>
    <t>Picuris Pueblo, NM</t>
  </si>
  <si>
    <t>2500000US2810</t>
  </si>
  <si>
    <t>2500000US2820</t>
  </si>
  <si>
    <t>Pinoleville Rancheria, CA</t>
  </si>
  <si>
    <t>2500000US2835</t>
  </si>
  <si>
    <t>Pit River Trust Land, CA</t>
  </si>
  <si>
    <t>2500000US2850</t>
  </si>
  <si>
    <t>Pleasant Point Reservation, ME</t>
  </si>
  <si>
    <t>2500000US2865</t>
  </si>
  <si>
    <t>2500000US2890</t>
  </si>
  <si>
    <t>2500000US2900</t>
  </si>
  <si>
    <t>2500000US2910</t>
  </si>
  <si>
    <t>Port Gamble Reservation and Off-Reservation Trust Land, WA</t>
  </si>
  <si>
    <t>2500000US2925</t>
  </si>
  <si>
    <t>Port Madison Reservation, WA</t>
  </si>
  <si>
    <t>2500000US2980</t>
  </si>
  <si>
    <t>2500000US2985</t>
  </si>
  <si>
    <t>Prairie Island Indian Community and Off-Reservation Trust Land, MN</t>
  </si>
  <si>
    <t>2500000US2990</t>
  </si>
  <si>
    <t>2500000US3000</t>
  </si>
  <si>
    <t>Puyallup Reservation and Off-Reservation Trust Land, WA</t>
  </si>
  <si>
    <t>2500000US3010</t>
  </si>
  <si>
    <t>2500000US3020</t>
  </si>
  <si>
    <t>Quartz Valley Reservation and Off-Reservation Trust Land, CA</t>
  </si>
  <si>
    <t>2500000US3030</t>
  </si>
  <si>
    <t>2500000US3040</t>
  </si>
  <si>
    <t>Quinault Reservation, WA</t>
  </si>
  <si>
    <t>2500000US3070</t>
  </si>
  <si>
    <t>Ramona Village, CA</t>
  </si>
  <si>
    <t>2500000US3085</t>
  </si>
  <si>
    <t>2500000US3095</t>
  </si>
  <si>
    <t>Redding Rancheria, CA</t>
  </si>
  <si>
    <t>2500000US3100</t>
  </si>
  <si>
    <t>2500000US3115</t>
  </si>
  <si>
    <t>Redwood Valley Rancheria, CA</t>
  </si>
  <si>
    <t>2500000US3130</t>
  </si>
  <si>
    <t>2500000US3145</t>
  </si>
  <si>
    <t>Resighini Rancheria, CA</t>
  </si>
  <si>
    <t>2500000US3165</t>
  </si>
  <si>
    <t>Rincon Reservation and Off-Reservation Trust Land, CA</t>
  </si>
  <si>
    <t>2500000US3185</t>
  </si>
  <si>
    <t>Roaring Creek Rancheria, CA</t>
  </si>
  <si>
    <t>2500000US3195</t>
  </si>
  <si>
    <t>Robinson Rancheria and Off-Reservation Trust Land, CA</t>
  </si>
  <si>
    <t>2500000US3205</t>
  </si>
  <si>
    <t>2500000US3220</t>
  </si>
  <si>
    <t>Rohnerville (Rancheria) Trust Land, CA</t>
  </si>
  <si>
    <t>2500000US3235</t>
  </si>
  <si>
    <t>2500000US3250</t>
  </si>
  <si>
    <t>Round Valley Reservation and Off-Reservation Trust Land, CA</t>
  </si>
  <si>
    <t>2500000US3265</t>
  </si>
  <si>
    <t>Rumsey Indian Rancheria, CA</t>
  </si>
  <si>
    <t>2500000US3280</t>
  </si>
  <si>
    <t>Sac and Fox/Meskwaki Settlement and Off-Reservation Trust Land, IA</t>
  </si>
  <si>
    <t>2500000US3285</t>
  </si>
  <si>
    <t>2500000US3305</t>
  </si>
  <si>
    <t>St. Croix Reservation and Off-Reservation Trust Land, WI</t>
  </si>
  <si>
    <t>2500000US3320</t>
  </si>
  <si>
    <t>St. Regis Mohawk Reservation, NY</t>
  </si>
  <si>
    <t>2500000US3340</t>
  </si>
  <si>
    <t>2500000US3355</t>
  </si>
  <si>
    <t>2500000US3370</t>
  </si>
  <si>
    <t>2500000US3400</t>
  </si>
  <si>
    <t>San Felipe Pueblo, NM</t>
  </si>
  <si>
    <t>2500000US3415</t>
  </si>
  <si>
    <t>2500000US3445</t>
  </si>
  <si>
    <t>2500000US3460</t>
  </si>
  <si>
    <t>San Pasqual Reservation and Off-Reservation Trust Land, CA</t>
  </si>
  <si>
    <t>2500000US3480</t>
  </si>
  <si>
    <t>2500000US3495</t>
  </si>
  <si>
    <t>2500000US3520</t>
  </si>
  <si>
    <t>Santa Rosa Rancheria, CA</t>
  </si>
  <si>
    <t>2500000US3525</t>
  </si>
  <si>
    <t>Santa Rosa Reservation, CA</t>
  </si>
  <si>
    <t>2500000US3540</t>
  </si>
  <si>
    <t>Santa Ynez Reservation, CA</t>
  </si>
  <si>
    <t>2500000US3550</t>
  </si>
  <si>
    <t>Santa Ysabel Reservation, CA</t>
  </si>
  <si>
    <t>2500000US3565</t>
  </si>
  <si>
    <t>2500000US3585</t>
  </si>
  <si>
    <t>Santo Domingo Pueblo, NM</t>
  </si>
  <si>
    <t>2500000US3625</t>
  </si>
  <si>
    <t>Sauk-Suiattle Reservation, WA</t>
  </si>
  <si>
    <t>2500000US3635</t>
  </si>
  <si>
    <t>2500000US3665</t>
  </si>
  <si>
    <t>Seminole (FL) Trust Land, FL</t>
  </si>
  <si>
    <t>2500000US3680</t>
  </si>
  <si>
    <t>2500000US3735</t>
  </si>
  <si>
    <t>Sherwood Valley Rancheria and Off-Reservation Trust Land, CA</t>
  </si>
  <si>
    <t>2500000US3750</t>
  </si>
  <si>
    <t>Shingle Springs Rancheria and Off-Reservation Trust Land, CA</t>
  </si>
  <si>
    <t>2500000US3780</t>
  </si>
  <si>
    <t>Shoalwater Bay Indian Reservation and Off-Reservation Trust Land, WA</t>
  </si>
  <si>
    <t>2500000US3795</t>
  </si>
  <si>
    <t>2500000US3825</t>
  </si>
  <si>
    <t>Skokomish Reservation and Off-Reservation Trust Land, WA</t>
  </si>
  <si>
    <t>2500000US3840</t>
  </si>
  <si>
    <t>Skull Valley Reservation, UT</t>
  </si>
  <si>
    <t>2500000US3855</t>
  </si>
  <si>
    <t>Smith River Rancheria and Off-Reservation Trust Land, CA</t>
  </si>
  <si>
    <t>2500000US3860</t>
  </si>
  <si>
    <t>2500000US3870</t>
  </si>
  <si>
    <t>Soboba Reservation and Off-Reservation Trust Land, CA</t>
  </si>
  <si>
    <t>2500000US3885</t>
  </si>
  <si>
    <t>Sokaogon Chippewa Community and Off-Reservation Trust Land, WI</t>
  </si>
  <si>
    <t>2500000US3925</t>
  </si>
  <si>
    <t>2500000US3930</t>
  </si>
  <si>
    <t>South Fork Reservation and Off-Reservation Trust Land, NV</t>
  </si>
  <si>
    <t>2500000US3935</t>
  </si>
  <si>
    <t>2500000US3940</t>
  </si>
  <si>
    <t>2500000US3955</t>
  </si>
  <si>
    <t>2500000US3970</t>
  </si>
  <si>
    <t>2500000US3980</t>
  </si>
  <si>
    <t>Stewart Community, NV</t>
  </si>
  <si>
    <t>2500000US3985</t>
  </si>
  <si>
    <t>Stewarts Point Rancheria and Off-Reservation Trust Land, CA</t>
  </si>
  <si>
    <t>2500000US4000</t>
  </si>
  <si>
    <t>2500000US4015</t>
  </si>
  <si>
    <t>Stockbridge Munsee Community and Off-Reservation Trust Land, WI</t>
  </si>
  <si>
    <t>2500000US4030</t>
  </si>
  <si>
    <t>Sulphur Bank Rancheria, CA</t>
  </si>
  <si>
    <t>2500000US4045</t>
  </si>
  <si>
    <t>Summit Lake Reservation and Off-Reservation Trust Land, NV</t>
  </si>
  <si>
    <t>2500000US4060</t>
  </si>
  <si>
    <t>Susanville Indian Rancheria and Off-Reservation Trust Land, CA</t>
  </si>
  <si>
    <t>2500000US4075</t>
  </si>
  <si>
    <t>Swinomish Reservation and Off-Reservation Trust Land, WA</t>
  </si>
  <si>
    <t>2500000US4090</t>
  </si>
  <si>
    <t>Sycuan Reservation and Off-Reservation Trust Land, CA</t>
  </si>
  <si>
    <t>2500000US4095</t>
  </si>
  <si>
    <t>Table Bluff Reservation, CA</t>
  </si>
  <si>
    <t>2500000US4110</t>
  </si>
  <si>
    <t>Table Mountain Rancheria and Off-Reservation Trust Land, CA</t>
  </si>
  <si>
    <t>2500000US4130</t>
  </si>
  <si>
    <t>Tampa Reservation, FL</t>
  </si>
  <si>
    <t>2500000US4140</t>
  </si>
  <si>
    <t>2500000US4170</t>
  </si>
  <si>
    <t>2500000US4180</t>
  </si>
  <si>
    <t>2500000US4200</t>
  </si>
  <si>
    <t>Tohono O'odham Nation Reservation and Off-Reservation Trust Land, AZ</t>
  </si>
  <si>
    <t>2500000US4225</t>
  </si>
  <si>
    <t>Tonawanda Reservation, NY</t>
  </si>
  <si>
    <t>2500000US4235</t>
  </si>
  <si>
    <t>Tonto Apache Reservation and Off-Reservation Trust Land, AZ</t>
  </si>
  <si>
    <t>2500000US4255</t>
  </si>
  <si>
    <t>2500000US4275</t>
  </si>
  <si>
    <t>Trinidad Rancheria and Off-Reservation Trust Land, CA</t>
  </si>
  <si>
    <t>2500000US4290</t>
  </si>
  <si>
    <t>2500000US4300</t>
  </si>
  <si>
    <t>Tule River Reservation and Off-Reservation Trust Land, CA</t>
  </si>
  <si>
    <t>2500000US4315</t>
  </si>
  <si>
    <t>Tunica-Biloxi Reservation and Off-Reservation Trust Land, LA</t>
  </si>
  <si>
    <t>2500000US4330</t>
  </si>
  <si>
    <t>Tuolumne Rancheria, CA</t>
  </si>
  <si>
    <t>2500000US4345</t>
  </si>
  <si>
    <t>2500000US4360</t>
  </si>
  <si>
    <t>Tuscarora Nation Reservation, NY</t>
  </si>
  <si>
    <t>2500000US4375</t>
  </si>
  <si>
    <t>Twenty-Nine Palms Reservation and Off-Reservation Trust Land, CA</t>
  </si>
  <si>
    <t>2500000US4390</t>
  </si>
  <si>
    <t>2500000US4405</t>
  </si>
  <si>
    <t>2500000US4430</t>
  </si>
  <si>
    <t>Upper Lake Rancheria, CA</t>
  </si>
  <si>
    <t>2500000US4445</t>
  </si>
  <si>
    <t>Upper Sioux Community and Off-Reservation Trust Land, MN</t>
  </si>
  <si>
    <t>2500000US4455</t>
  </si>
  <si>
    <t>Upper Skagit Reservation and Off-Reservation Trust Land, WA</t>
  </si>
  <si>
    <t>2500000US4470</t>
  </si>
  <si>
    <t>2500000US4500</t>
  </si>
  <si>
    <t>Viejas Reservation and Off-Reservation Trust Land, CA</t>
  </si>
  <si>
    <t>2500000US4515</t>
  </si>
  <si>
    <t>Walker River Reservation, NV</t>
  </si>
  <si>
    <t>2500000US4530</t>
  </si>
  <si>
    <t>Wampanoag-Aquinnah Trust Land, MA</t>
  </si>
  <si>
    <t>2500000US4545</t>
  </si>
  <si>
    <t>2500000US4560</t>
  </si>
  <si>
    <t>2500000US4580</t>
  </si>
  <si>
    <t>Wells Colony, NV</t>
  </si>
  <si>
    <t>2500000US4595</t>
  </si>
  <si>
    <t>2500000US4610</t>
  </si>
  <si>
    <t>2500000US4625</t>
  </si>
  <si>
    <t>2500000US4635</t>
  </si>
  <si>
    <t>Winnemucca Indian Colony, NV</t>
  </si>
  <si>
    <t>2500000US4665</t>
  </si>
  <si>
    <t>Woodfords Community, CA</t>
  </si>
  <si>
    <t>2500000US4680</t>
  </si>
  <si>
    <t>XL Ranch Rancheria, CA</t>
  </si>
  <si>
    <t>2500000US4690</t>
  </si>
  <si>
    <t>2500000US4700</t>
  </si>
  <si>
    <t>2500000US4708</t>
  </si>
  <si>
    <t>2500000US4710</t>
  </si>
  <si>
    <t>Yavapai-Prescott Reservation, AZ</t>
  </si>
  <si>
    <t>2500000US4725</t>
  </si>
  <si>
    <t>Yerington Colony, NV</t>
  </si>
  <si>
    <t>2500000US4740</t>
  </si>
  <si>
    <t>Yomba Reservation, NV</t>
  </si>
  <si>
    <t>2500000US4755</t>
  </si>
  <si>
    <t>Ysleta del Sur Pueblo and Off-Reservation Trust Land, TX</t>
  </si>
  <si>
    <t>2500000US4760</t>
  </si>
  <si>
    <t>2500000US4770</t>
  </si>
  <si>
    <t>Zia Pueblo and Off-Reservation Trust Land, NM</t>
  </si>
  <si>
    <t>2500000US4785</t>
  </si>
  <si>
    <t>2500000US4910</t>
  </si>
  <si>
    <t>Kickapoo (KS) Reservation/Sac and Fox Nation Trust Land joint-use area, KS</t>
  </si>
  <si>
    <t>2500000US4930</t>
  </si>
  <si>
    <t>San Felipe Pueblo/Santa Ana Pueblo joint-use area, NM</t>
  </si>
  <si>
    <t>2500000US4940</t>
  </si>
  <si>
    <t>San Felipe Pueblo/Santo Domingo Pueblo joint-use area, NM</t>
  </si>
  <si>
    <t>2500000US5003</t>
  </si>
  <si>
    <t>Anahola (Agricultural) Hawaiian Home Land, HI</t>
  </si>
  <si>
    <t>2500000US5004</t>
  </si>
  <si>
    <t>Anahola (Residential) Hawaiian Home Land, HI</t>
  </si>
  <si>
    <t>2500000US5008</t>
  </si>
  <si>
    <t>East Kapolei Hawaiian Home Land, HI</t>
  </si>
  <si>
    <t>2500000US5009</t>
  </si>
  <si>
    <t>Haiku Hawaiian Home Land, HI</t>
  </si>
  <si>
    <t>2500000US5011</t>
  </si>
  <si>
    <t>Hanapepe Hawaiian Home Land, HI</t>
  </si>
  <si>
    <t>2500000US5018</t>
  </si>
  <si>
    <t>Homuula-Upper Piihonua Hawaiian Home Land, HI</t>
  </si>
  <si>
    <t>2500000US5026</t>
  </si>
  <si>
    <t>Honokaia Hawaiian Home Land, HI</t>
  </si>
  <si>
    <t>2500000US5029</t>
  </si>
  <si>
    <t>Honokowai Hawaiian Home Land, HI</t>
  </si>
  <si>
    <t>2500000US5030</t>
  </si>
  <si>
    <t>Honolulu Makai Hawaiian Home Land, HI</t>
  </si>
  <si>
    <t>2500000US5031</t>
  </si>
  <si>
    <t>Honomu Hawaiian Home Land, HI</t>
  </si>
  <si>
    <t>2500000US5033</t>
  </si>
  <si>
    <t>Hoolehua-Palaau Hawaiian Home Land, HI</t>
  </si>
  <si>
    <t>2500000US5041</t>
  </si>
  <si>
    <t>Kahikinui Hawaiian Home Land, HI</t>
  </si>
  <si>
    <t>2500000US5043</t>
  </si>
  <si>
    <t>Kakaina-Kumuhau Hawaiian Home Land, HI</t>
  </si>
  <si>
    <t>2500000US5044</t>
  </si>
  <si>
    <t>Kalaeloa Hawaiian Home Land, HI</t>
  </si>
  <si>
    <t>2500000US5046</t>
  </si>
  <si>
    <t>Kalamaula Hawaiian Home Land, HI</t>
  </si>
  <si>
    <t>2500000US5048</t>
  </si>
  <si>
    <t>Kalaoa Hawaiian Home Land, HI</t>
  </si>
  <si>
    <t>2500000US5051</t>
  </si>
  <si>
    <t>Kalaupapa Hawaiian Home Land, HI</t>
  </si>
  <si>
    <t>2500000US5053</t>
  </si>
  <si>
    <t>Kalawahine Hawaiian Home Land, HI</t>
  </si>
  <si>
    <t>2500000US5056</t>
  </si>
  <si>
    <t>Kamaoa-Puueo Hawaiian Home Land, HI</t>
  </si>
  <si>
    <t>2500000US5061</t>
  </si>
  <si>
    <t>Kamiloloa-Makakupaia Hawaiian Home Land, HI</t>
  </si>
  <si>
    <t>2500000US5066</t>
  </si>
  <si>
    <t>Kamoku-Kapulena Hawaiian Home Land, HI</t>
  </si>
  <si>
    <t>2500000US5067</t>
  </si>
  <si>
    <t>Kanehili Hawaiian Home Land, HI</t>
  </si>
  <si>
    <t>2500000US5069</t>
  </si>
  <si>
    <t>Kaohe-Olaa Hawaiian Home Land, HI</t>
  </si>
  <si>
    <t>2500000US5071</t>
  </si>
  <si>
    <t>Kapaa Hawaiian Home Land, HI</t>
  </si>
  <si>
    <t>2500000US5076</t>
  </si>
  <si>
    <t>Kapaakea Hawaiian Home Land, HI</t>
  </si>
  <si>
    <t>2500000US5083</t>
  </si>
  <si>
    <t>Kapolei Hawaiian Home Land, HI</t>
  </si>
  <si>
    <t>2500000US5086</t>
  </si>
  <si>
    <t>Kaumana Hawaiian Home Land, HI</t>
  </si>
  <si>
    <t>2500000US5088</t>
  </si>
  <si>
    <t>Kaupea Hawaiian Home Land, HI</t>
  </si>
  <si>
    <t>2500000US5091</t>
  </si>
  <si>
    <t>Kawaihae Hawaiian Home Land, HI</t>
  </si>
  <si>
    <t>2500000US5098</t>
  </si>
  <si>
    <t>Keahuolu Hawaiian Home Land, HI</t>
  </si>
  <si>
    <t>2500000US5101</t>
  </si>
  <si>
    <t>Kealakehe Hawaiian Home Land, HI</t>
  </si>
  <si>
    <t>2500000US5104</t>
  </si>
  <si>
    <t>Keanae-Wailuanui Hawaiian Home Land, HI</t>
  </si>
  <si>
    <t>2500000US5106</t>
  </si>
  <si>
    <t>Keaukaha Hawaiian Home Land, HI</t>
  </si>
  <si>
    <t>2500000US5111</t>
  </si>
  <si>
    <t>Kekaha Hawaiian Home Land, HI</t>
  </si>
  <si>
    <t>2500000US5114</t>
  </si>
  <si>
    <t>Keokea (Agricultural) Hawaiian Home Land, HI</t>
  </si>
  <si>
    <t>2500000US5116</t>
  </si>
  <si>
    <t>Keoniki Hawaiian Home Land, HI</t>
  </si>
  <si>
    <t>2500000US5120</t>
  </si>
  <si>
    <t>Kewalo Hawaiian Home Land, HI</t>
  </si>
  <si>
    <t>2500000US5133</t>
  </si>
  <si>
    <t>Lalamilo Hawaiian Home Land, HI</t>
  </si>
  <si>
    <t>2500000US5134</t>
  </si>
  <si>
    <t>Lanai City Hawaiian Home Land, HI</t>
  </si>
  <si>
    <t>2500000US5135</t>
  </si>
  <si>
    <t>Leialii Hawaiian Home Land, HI</t>
  </si>
  <si>
    <t>2500000US5136</t>
  </si>
  <si>
    <t>Lualualei Hawaiian Home Land, HI</t>
  </si>
  <si>
    <t>2500000US5138</t>
  </si>
  <si>
    <t>Maili Hawaiian Home Land, HI</t>
  </si>
  <si>
    <t>2500000US5146</t>
  </si>
  <si>
    <t>Makuu Hawaiian Home Land, HI</t>
  </si>
  <si>
    <t>2500000US5148</t>
  </si>
  <si>
    <t>Maluohai Hawaiian Home Land, HI</t>
  </si>
  <si>
    <t>2500000US5156</t>
  </si>
  <si>
    <t>Moloaa Hawaiian Home Land, HI</t>
  </si>
  <si>
    <t>2500000US5161</t>
  </si>
  <si>
    <t>Nanakuli Hawaiian Home Land, HI</t>
  </si>
  <si>
    <t>2500000US5166</t>
  </si>
  <si>
    <t>Nienie Hawaiian Home Land, HI</t>
  </si>
  <si>
    <t>2500000US5176</t>
  </si>
  <si>
    <t>Panaewa (Agricultural) Hawaiian Home Land, HI</t>
  </si>
  <si>
    <t>2500000US5177</t>
  </si>
  <si>
    <t>Panaewa (Residential) Hawaiian Home Land, HI</t>
  </si>
  <si>
    <t>2500000US5179</t>
  </si>
  <si>
    <t>Papakolea Hawaiian Home Land, HI</t>
  </si>
  <si>
    <t>2500000US5181</t>
  </si>
  <si>
    <t>Pauahi Hawaiian Home Land, HI</t>
  </si>
  <si>
    <t>2500000US5186</t>
  </si>
  <si>
    <t>Paukukalo Hawaiian Home Land, HI</t>
  </si>
  <si>
    <t>2500000US5193</t>
  </si>
  <si>
    <t>Piihonua Hawaiian Home Land, HI</t>
  </si>
  <si>
    <t>2500000US5196</t>
  </si>
  <si>
    <t>Ponohawaii Hawaiian Home Land, HI</t>
  </si>
  <si>
    <t>2500000US5198</t>
  </si>
  <si>
    <t>Princess Kahanu Estates Hawaiian Home Land, HI</t>
  </si>
  <si>
    <t>2500000US5199</t>
  </si>
  <si>
    <t>Pulehunui Hawaiian Home Land, HI</t>
  </si>
  <si>
    <t>2500000US5201</t>
  </si>
  <si>
    <t>Puukapu Hawaiian Home Land, HI</t>
  </si>
  <si>
    <t>2500000US5213</t>
  </si>
  <si>
    <t>South Maui Hawaiian Home Land, HI</t>
  </si>
  <si>
    <t>2500000US5216</t>
  </si>
  <si>
    <t>Ualapue Hawaiian Home Land, HI</t>
  </si>
  <si>
    <t>2500000US5222</t>
  </si>
  <si>
    <t>Upolu Hawaiian Home Land, HI</t>
  </si>
  <si>
    <t>2500000US5223</t>
  </si>
  <si>
    <t>Waiahole Hawaiian Home Land, HI</t>
  </si>
  <si>
    <t>2500000US5236</t>
  </si>
  <si>
    <t>Waiakea Hawaiian Home Land, HI</t>
  </si>
  <si>
    <t>2500000US5238</t>
  </si>
  <si>
    <t>Waianae Hawaiian Home Land, HI</t>
  </si>
  <si>
    <t>2500000US5239</t>
  </si>
  <si>
    <t>Waianae Kai Hawaiian Home Land, HI</t>
  </si>
  <si>
    <t>2500000US5240</t>
  </si>
  <si>
    <t>Waiawa Hawaiian Home Land, HI</t>
  </si>
  <si>
    <t>2500000US5241</t>
  </si>
  <si>
    <t>Waiehu Hawaiian Home Land, HI</t>
  </si>
  <si>
    <t>2500000US5248</t>
  </si>
  <si>
    <t>Waiku-Hana Hawaiian Home Land, HI</t>
  </si>
  <si>
    <t>2500000US5251</t>
  </si>
  <si>
    <t>Wailau Hawaiian Home Land, HI</t>
  </si>
  <si>
    <t>2500000US5256</t>
  </si>
  <si>
    <t>Wailua Hawaiian Home Land, HI</t>
  </si>
  <si>
    <t>2500000US5271</t>
  </si>
  <si>
    <t>Waimanalo Hawaiian Home Land, HI</t>
  </si>
  <si>
    <t>2500000US5276</t>
  </si>
  <si>
    <t>Waimanu Hawaiian Home Land, HI</t>
  </si>
  <si>
    <t>2500000US5281</t>
  </si>
  <si>
    <t>Waimea Hawaiian Home Land, HI</t>
  </si>
  <si>
    <t>2500000US5283</t>
  </si>
  <si>
    <t>Waiohinu Hawaiian Home Land, HI</t>
  </si>
  <si>
    <t>2500000US5286</t>
  </si>
  <si>
    <t>Waiohuli (Residential) Hawaiian Home Land, HI</t>
  </si>
  <si>
    <t>2500000US5540</t>
  </si>
  <si>
    <t>Caddo-Wichita-Delaware OTSA, OK</t>
  </si>
  <si>
    <t>2500000US5550</t>
  </si>
  <si>
    <t>2500000US5560</t>
  </si>
  <si>
    <t>2500000US5580</t>
  </si>
  <si>
    <t>2500000US5590</t>
  </si>
  <si>
    <t>2500000US5600</t>
  </si>
  <si>
    <t>2500000US5620</t>
  </si>
  <si>
    <t>2500000US5640</t>
  </si>
  <si>
    <t>2500000US5670</t>
  </si>
  <si>
    <t>Iowa OTSA, OK</t>
  </si>
  <si>
    <t>2500000US5690</t>
  </si>
  <si>
    <t>2500000US5700</t>
  </si>
  <si>
    <t>Kickapoo OTSA, OK</t>
  </si>
  <si>
    <t>2500000US5720</t>
  </si>
  <si>
    <t>2500000US5730</t>
  </si>
  <si>
    <t>2500000US5740</t>
  </si>
  <si>
    <t>2500000US5760</t>
  </si>
  <si>
    <t>2500000US5770</t>
  </si>
  <si>
    <t>2500000US5780</t>
  </si>
  <si>
    <t>Pawnee OTSA, OK</t>
  </si>
  <si>
    <t>2500000US5795</t>
  </si>
  <si>
    <t>2500000US5800</t>
  </si>
  <si>
    <t>2500000US5810</t>
  </si>
  <si>
    <t>2500000US5820</t>
  </si>
  <si>
    <t>Sac and Fox OTSA, OK</t>
  </si>
  <si>
    <t>2500000US5830</t>
  </si>
  <si>
    <t>2500000US5835</t>
  </si>
  <si>
    <t>2500000US5860</t>
  </si>
  <si>
    <t>2500000US5890</t>
  </si>
  <si>
    <t>2500000US5915</t>
  </si>
  <si>
    <t>2500000US5950</t>
  </si>
  <si>
    <t>2500000US5955</t>
  </si>
  <si>
    <t>2500000US5970</t>
  </si>
  <si>
    <t>2500000US6015</t>
  </si>
  <si>
    <t>Akhiok ANVSA, AK</t>
  </si>
  <si>
    <t>2500000US6020</t>
  </si>
  <si>
    <t>Akiachak ANVSA, AK</t>
  </si>
  <si>
    <t>2500000US6025</t>
  </si>
  <si>
    <t>Akiak ANVSA, AK</t>
  </si>
  <si>
    <t>2500000US6030</t>
  </si>
  <si>
    <t>Akutan ANVSA, AK</t>
  </si>
  <si>
    <t>2500000US6035</t>
  </si>
  <si>
    <t>Alakanuk ANVSA, AK</t>
  </si>
  <si>
    <t>2500000US6040</t>
  </si>
  <si>
    <t>Alatna ANVSA, AK</t>
  </si>
  <si>
    <t>2500000US6045</t>
  </si>
  <si>
    <t>Aleknagik ANVSA, AK</t>
  </si>
  <si>
    <t>2500000US6065</t>
  </si>
  <si>
    <t>Algaaciq ANVSA, AK</t>
  </si>
  <si>
    <t>2500000US6070</t>
  </si>
  <si>
    <t>Allakaket ANVSA, AK</t>
  </si>
  <si>
    <t>2500000US6075</t>
  </si>
  <si>
    <t>Ambler ANVSA, AK</t>
  </si>
  <si>
    <t>2500000US6080</t>
  </si>
  <si>
    <t>Anaktuvuk Pass ANVSA, AK</t>
  </si>
  <si>
    <t>2500000US6095</t>
  </si>
  <si>
    <t>Andreafsky ANVSA, AK</t>
  </si>
  <si>
    <t>2500000US6100</t>
  </si>
  <si>
    <t>Angoon ANVSA, AK</t>
  </si>
  <si>
    <t>2500000US6105</t>
  </si>
  <si>
    <t>Aniak ANVSA, AK</t>
  </si>
  <si>
    <t>2500000US6125</t>
  </si>
  <si>
    <t>Anvik ANVSA, AK</t>
  </si>
  <si>
    <t>2500000US6140</t>
  </si>
  <si>
    <t>Arctic Village ANVSA, AK</t>
  </si>
  <si>
    <t>2500000US6150</t>
  </si>
  <si>
    <t>Atka ANVSA, AK</t>
  </si>
  <si>
    <t>2500000US6160</t>
  </si>
  <si>
    <t>Atmautluak ANVSA, AK</t>
  </si>
  <si>
    <t>2500000US6165</t>
  </si>
  <si>
    <t>Atqasuk ANVSA, AK</t>
  </si>
  <si>
    <t>2500000US6175</t>
  </si>
  <si>
    <t>Barrow ANVSA, AK</t>
  </si>
  <si>
    <t>2500000US6190</t>
  </si>
  <si>
    <t>Beaver ANVSA, AK</t>
  </si>
  <si>
    <t>2500000US6195</t>
  </si>
  <si>
    <t>Belkofski ANVSA, AK</t>
  </si>
  <si>
    <t>2500000US6205</t>
  </si>
  <si>
    <t>Bethel ANVSA, AK</t>
  </si>
  <si>
    <t>2500000US6225</t>
  </si>
  <si>
    <t>Bill Moore's ANVSA, AK</t>
  </si>
  <si>
    <t>2500000US6235</t>
  </si>
  <si>
    <t>Birch Creek ANVSA, AK</t>
  </si>
  <si>
    <t>2500000US6240</t>
  </si>
  <si>
    <t>Brevig Mission ANVSA, AK</t>
  </si>
  <si>
    <t>2500000US6250</t>
  </si>
  <si>
    <t>Buckland ANVSA, AK</t>
  </si>
  <si>
    <t>2500000US6255</t>
  </si>
  <si>
    <t>Cantwell ANVSA, AK</t>
  </si>
  <si>
    <t>2500000US6257</t>
  </si>
  <si>
    <t>Canyon Village ANVSA, AK</t>
  </si>
  <si>
    <t>2500000US6265</t>
  </si>
  <si>
    <t>Chalkyitsik ANVSA, AK</t>
  </si>
  <si>
    <t>2500000US6275</t>
  </si>
  <si>
    <t>Chefornak ANVSA, AK</t>
  </si>
  <si>
    <t>2500000US6280</t>
  </si>
  <si>
    <t>Chenega ANVSA, AK</t>
  </si>
  <si>
    <t>2500000US6285</t>
  </si>
  <si>
    <t>Chevak ANVSA, AK</t>
  </si>
  <si>
    <t>2500000US6290</t>
  </si>
  <si>
    <t>2500000US6295</t>
  </si>
  <si>
    <t>Chignik ANVSA, AK</t>
  </si>
  <si>
    <t>2500000US6300</t>
  </si>
  <si>
    <t>Chignik Lagoon ANVSA, AK</t>
  </si>
  <si>
    <t>2500000US6305</t>
  </si>
  <si>
    <t>Chignik Lake ANVSA, AK</t>
  </si>
  <si>
    <t>2500000US6310</t>
  </si>
  <si>
    <t>Chilkat ANVSA, AK</t>
  </si>
  <si>
    <t>2500000US6315</t>
  </si>
  <si>
    <t>Chilkoot ANVSA, AK</t>
  </si>
  <si>
    <t>2500000US6325</t>
  </si>
  <si>
    <t>2500000US6330</t>
  </si>
  <si>
    <t>2500000US6335</t>
  </si>
  <si>
    <t>Chuathbaluk ANVSA, AK</t>
  </si>
  <si>
    <t>2500000US6340</t>
  </si>
  <si>
    <t>Chuloonawick ANVSA, AK</t>
  </si>
  <si>
    <t>2500000US6350</t>
  </si>
  <si>
    <t>Circle ANVSA, AK</t>
  </si>
  <si>
    <t>2500000US6360</t>
  </si>
  <si>
    <t>Clarks Point ANVSA, AK</t>
  </si>
  <si>
    <t>2500000US6365</t>
  </si>
  <si>
    <t>2500000US6380</t>
  </si>
  <si>
    <t>Council ANVSA, AK</t>
  </si>
  <si>
    <t>2500000US6385</t>
  </si>
  <si>
    <t>2500000US6390</t>
  </si>
  <si>
    <t>Crooked Creek ANVSA, AK</t>
  </si>
  <si>
    <t>2500000US6400</t>
  </si>
  <si>
    <t>Deering ANVSA, AK</t>
  </si>
  <si>
    <t>2500000US6405</t>
  </si>
  <si>
    <t>2500000US6415</t>
  </si>
  <si>
    <t>Dot Lake ANVSA, AK</t>
  </si>
  <si>
    <t>2500000US6420</t>
  </si>
  <si>
    <t>Douglas ANVSA, AK</t>
  </si>
  <si>
    <t>2500000US6430</t>
  </si>
  <si>
    <t>Eagle ANVSA, AK</t>
  </si>
  <si>
    <t>2500000US6440</t>
  </si>
  <si>
    <t>Eek ANVSA, AK</t>
  </si>
  <si>
    <t>2500000US6445</t>
  </si>
  <si>
    <t>Egegik ANVSA, AK</t>
  </si>
  <si>
    <t>2500000US6450</t>
  </si>
  <si>
    <t>Eklutna ANVSA, AK</t>
  </si>
  <si>
    <t>2500000US6455</t>
  </si>
  <si>
    <t>Ekuk ANVSA, AK</t>
  </si>
  <si>
    <t>2500000US6460</t>
  </si>
  <si>
    <t>Ekwok ANVSA, AK</t>
  </si>
  <si>
    <t>2500000US6470</t>
  </si>
  <si>
    <t>Elim ANVSA, AK</t>
  </si>
  <si>
    <t>2500000US6480</t>
  </si>
  <si>
    <t>Emmonak ANVSA, AK</t>
  </si>
  <si>
    <t>2500000US6490</t>
  </si>
  <si>
    <t>Evansville ANVSA, AK</t>
  </si>
  <si>
    <t>2500000US6495</t>
  </si>
  <si>
    <t>Eyak ANVSA, AK</t>
  </si>
  <si>
    <t>2500000US6500</t>
  </si>
  <si>
    <t>False Pass ANVSA, AK</t>
  </si>
  <si>
    <t>2500000US6515</t>
  </si>
  <si>
    <t>2500000US6520</t>
  </si>
  <si>
    <t>2500000US6525</t>
  </si>
  <si>
    <t>Galena ANVSA, AK</t>
  </si>
  <si>
    <t>2500000US6530</t>
  </si>
  <si>
    <t>Gambell ANVSA, AK</t>
  </si>
  <si>
    <t>2500000US6535</t>
  </si>
  <si>
    <t>Georgetown ANVSA, AK</t>
  </si>
  <si>
    <t>2500000US6540</t>
  </si>
  <si>
    <t>Golovin ANVSA, AK</t>
  </si>
  <si>
    <t>2500000US6545</t>
  </si>
  <si>
    <t>Goodnews Bay ANVSA, AK</t>
  </si>
  <si>
    <t>2500000US6550</t>
  </si>
  <si>
    <t>Grayling ANVSA, AK</t>
  </si>
  <si>
    <t>2500000US6560</t>
  </si>
  <si>
    <t>2500000US6570</t>
  </si>
  <si>
    <t>Hamilton ANVSA, AK</t>
  </si>
  <si>
    <t>2500000US6575</t>
  </si>
  <si>
    <t>Healy Lake ANVSA, AK</t>
  </si>
  <si>
    <t>2500000US6585</t>
  </si>
  <si>
    <t>Holy Cross ANVSA, AK</t>
  </si>
  <si>
    <t>2500000US6590</t>
  </si>
  <si>
    <t>Hoonah ANVSA, AK</t>
  </si>
  <si>
    <t>2500000US6595</t>
  </si>
  <si>
    <t>Hooper Bay ANVSA, AK</t>
  </si>
  <si>
    <t>2500000US6605</t>
  </si>
  <si>
    <t>Hughes ANVSA, AK</t>
  </si>
  <si>
    <t>2500000US6610</t>
  </si>
  <si>
    <t>Huslia ANVSA, AK</t>
  </si>
  <si>
    <t>2500000US6615</t>
  </si>
  <si>
    <t>2500000US6620</t>
  </si>
  <si>
    <t>Igiugig ANVSA, AK</t>
  </si>
  <si>
    <t>2500000US6625</t>
  </si>
  <si>
    <t>Iliamna ANVSA, AK</t>
  </si>
  <si>
    <t>2500000US6630</t>
  </si>
  <si>
    <t>Inalik ANVSA, AK</t>
  </si>
  <si>
    <t>2500000US6650</t>
  </si>
  <si>
    <t>Ivanof Bay ANVSA, AK</t>
  </si>
  <si>
    <t>2500000US6670</t>
  </si>
  <si>
    <t>Kake ANVSA, AK</t>
  </si>
  <si>
    <t>2500000US6680</t>
  </si>
  <si>
    <t>Kaktovik ANVSA, AK</t>
  </si>
  <si>
    <t>2500000US6685</t>
  </si>
  <si>
    <t>Kalskag ANVSA, AK</t>
  </si>
  <si>
    <t>2500000US6690</t>
  </si>
  <si>
    <t>Kaltag ANVSA, AK</t>
  </si>
  <si>
    <t>2500000US6700</t>
  </si>
  <si>
    <t>Karluk ANVSA, AK</t>
  </si>
  <si>
    <t>2500000US6705</t>
  </si>
  <si>
    <t>Kasaan ANVSA, AK</t>
  </si>
  <si>
    <t>2500000US6710</t>
  </si>
  <si>
    <t>Kasigluk ANVSA, AK</t>
  </si>
  <si>
    <t>2500000US6720</t>
  </si>
  <si>
    <t>2500000US6725</t>
  </si>
  <si>
    <t>2500000US6730</t>
  </si>
  <si>
    <t>Kiana ANVSA, AK</t>
  </si>
  <si>
    <t>2500000US6735</t>
  </si>
  <si>
    <t>King Cove ANVSA, AK</t>
  </si>
  <si>
    <t>2500000US6740</t>
  </si>
  <si>
    <t>King Salmon ANVSA, AK</t>
  </si>
  <si>
    <t>2500000US6750</t>
  </si>
  <si>
    <t>Kipnuk ANVSA, AK</t>
  </si>
  <si>
    <t>2500000US6755</t>
  </si>
  <si>
    <t>Kivalina ANVSA, AK</t>
  </si>
  <si>
    <t>2500000US6765</t>
  </si>
  <si>
    <t>Klawock ANVSA, AK</t>
  </si>
  <si>
    <t>2500000US6785</t>
  </si>
  <si>
    <t>Knik ANVSA, AK</t>
  </si>
  <si>
    <t>2500000US6790</t>
  </si>
  <si>
    <t>Kobuk ANVSA, AK</t>
  </si>
  <si>
    <t>2500000US6795</t>
  </si>
  <si>
    <t>Kodiak ANVSA, AK</t>
  </si>
  <si>
    <t>2500000US6800</t>
  </si>
  <si>
    <t>Kokhanok ANVSA, AK</t>
  </si>
  <si>
    <t>2500000US6810</t>
  </si>
  <si>
    <t>Kongiganak ANVSA, AK</t>
  </si>
  <si>
    <t>2500000US6815</t>
  </si>
  <si>
    <t>Kotlik ANVSA, AK</t>
  </si>
  <si>
    <t>2500000US6820</t>
  </si>
  <si>
    <t>Kotzebue ANVSA, AK</t>
  </si>
  <si>
    <t>2500000US6825</t>
  </si>
  <si>
    <t>Koyuk ANVSA, AK</t>
  </si>
  <si>
    <t>2500000US6830</t>
  </si>
  <si>
    <t>Koyukuk ANVSA, AK</t>
  </si>
  <si>
    <t>2500000US6835</t>
  </si>
  <si>
    <t>Kwethluk ANVSA, AK</t>
  </si>
  <si>
    <t>2500000US6840</t>
  </si>
  <si>
    <t>Kwigillingok ANVSA, AK</t>
  </si>
  <si>
    <t>2500000US6845</t>
  </si>
  <si>
    <t>Kwinhagak ANVSA, AK</t>
  </si>
  <si>
    <t>2500000US6850</t>
  </si>
  <si>
    <t>Lake Minchumina ANVSA, AK</t>
  </si>
  <si>
    <t>2500000US6855</t>
  </si>
  <si>
    <t>Larsen Bay ANVSA, AK</t>
  </si>
  <si>
    <t>2500000US6860</t>
  </si>
  <si>
    <t>Lesnoi ANVSA, AK</t>
  </si>
  <si>
    <t>2500000US6865</t>
  </si>
  <si>
    <t>Levelock ANVSA, AK</t>
  </si>
  <si>
    <t>2500000US6875</t>
  </si>
  <si>
    <t>Lime Village ANVSA, AK</t>
  </si>
  <si>
    <t>2500000US6890</t>
  </si>
  <si>
    <t>Lower Kalskag ANVSA, AK</t>
  </si>
  <si>
    <t>2500000US6895</t>
  </si>
  <si>
    <t>McGrath ANVSA, AK</t>
  </si>
  <si>
    <t>2500000US6900</t>
  </si>
  <si>
    <t>Manley Hot Springs ANVSA, AK</t>
  </si>
  <si>
    <t>2500000US6905</t>
  </si>
  <si>
    <t>Manokotak ANVSA, AK</t>
  </si>
  <si>
    <t>2500000US6910</t>
  </si>
  <si>
    <t>Marshall ANVSA, AK</t>
  </si>
  <si>
    <t>2500000US6915</t>
  </si>
  <si>
    <t>Mary's Igloo ANVSA, AK</t>
  </si>
  <si>
    <t>2500000US6935</t>
  </si>
  <si>
    <t>Mekoryuk ANVSA, AK</t>
  </si>
  <si>
    <t>2500000US6945</t>
  </si>
  <si>
    <t>Mentasta Lake ANVSA, AK</t>
  </si>
  <si>
    <t>2500000US6965</t>
  </si>
  <si>
    <t>Minto ANVSA, AK</t>
  </si>
  <si>
    <t>2500000US6975</t>
  </si>
  <si>
    <t>2500000US6990</t>
  </si>
  <si>
    <t>Naknek ANVSA, AK</t>
  </si>
  <si>
    <t>2500000US6995</t>
  </si>
  <si>
    <t>Nanwalek ANVSA, AK</t>
  </si>
  <si>
    <t>2500000US7005</t>
  </si>
  <si>
    <t>Napaimute ANVSA, AK</t>
  </si>
  <si>
    <t>2500000US7010</t>
  </si>
  <si>
    <t>Napakiak ANVSA, AK</t>
  </si>
  <si>
    <t>2500000US7020</t>
  </si>
  <si>
    <t>Napaskiak ANVSA, AK</t>
  </si>
  <si>
    <t>2500000US7025</t>
  </si>
  <si>
    <t>Nelson Lagoon ANVSA, AK</t>
  </si>
  <si>
    <t>2500000US7030</t>
  </si>
  <si>
    <t>Nenana ANVSA, AK</t>
  </si>
  <si>
    <t>2500000US7035</t>
  </si>
  <si>
    <t>Newhalen ANVSA, AK</t>
  </si>
  <si>
    <t>2500000US7040</t>
  </si>
  <si>
    <t>New Koliganek ANVSA, AK</t>
  </si>
  <si>
    <t>2500000US7050</t>
  </si>
  <si>
    <t>New Stuyahok ANVSA, AK</t>
  </si>
  <si>
    <t>2500000US7055</t>
  </si>
  <si>
    <t>Newtok ANVSA, AK</t>
  </si>
  <si>
    <t>2500000US7065</t>
  </si>
  <si>
    <t>Nightmute ANVSA, AK</t>
  </si>
  <si>
    <t>2500000US7070</t>
  </si>
  <si>
    <t>Nikolai ANVSA, AK</t>
  </si>
  <si>
    <t>2500000US7075</t>
  </si>
  <si>
    <t>Nikolski ANVSA, AK</t>
  </si>
  <si>
    <t>2500000US7080</t>
  </si>
  <si>
    <t>2500000US7085</t>
  </si>
  <si>
    <t>Noatak ANVSA, AK</t>
  </si>
  <si>
    <t>2500000US7095</t>
  </si>
  <si>
    <t>2500000US7100</t>
  </si>
  <si>
    <t>Nondalton ANVSA, AK</t>
  </si>
  <si>
    <t>2500000US7110</t>
  </si>
  <si>
    <t>2500000US7115</t>
  </si>
  <si>
    <t>Northway ANVSA, AK</t>
  </si>
  <si>
    <t>2500000US7125</t>
  </si>
  <si>
    <t>Nuiqsut ANVSA, AK</t>
  </si>
  <si>
    <t>2500000US7130</t>
  </si>
  <si>
    <t>Nulato ANVSA, AK</t>
  </si>
  <si>
    <t>2500000US7133</t>
  </si>
  <si>
    <t>Nunam Iqua ANVSA, AK</t>
  </si>
  <si>
    <t>2500000US7135</t>
  </si>
  <si>
    <t>Nunapitchuk ANVSA, AK</t>
  </si>
  <si>
    <t>2500000US7145</t>
  </si>
  <si>
    <t>Ohogamiut ANVSA, AK</t>
  </si>
  <si>
    <t>2500000US7150</t>
  </si>
  <si>
    <t>Old Harbor ANVSA, AK</t>
  </si>
  <si>
    <t>2500000US7175</t>
  </si>
  <si>
    <t>Oscarville ANVSA, AK</t>
  </si>
  <si>
    <t>2500000US7180</t>
  </si>
  <si>
    <t>Ouzinkie ANVSA, AK</t>
  </si>
  <si>
    <t>2500000US7185</t>
  </si>
  <si>
    <t>Paimiut ANVSA, AK</t>
  </si>
  <si>
    <t>2500000US7205</t>
  </si>
  <si>
    <t>Pedro Bay ANVSA, AK</t>
  </si>
  <si>
    <t>2500000US7215</t>
  </si>
  <si>
    <t>Perryville ANVSA, AK</t>
  </si>
  <si>
    <t>2500000US7220</t>
  </si>
  <si>
    <t>2500000US7225</t>
  </si>
  <si>
    <t>Pilot Point ANVSA, AK</t>
  </si>
  <si>
    <t>2500000US7230</t>
  </si>
  <si>
    <t>Pilot Station ANVSA, AK</t>
  </si>
  <si>
    <t>2500000US7235</t>
  </si>
  <si>
    <t>Pitkas Point ANVSA, AK</t>
  </si>
  <si>
    <t>2500000US7245</t>
  </si>
  <si>
    <t>Platinum ANVSA, AK</t>
  </si>
  <si>
    <t>2500000US7250</t>
  </si>
  <si>
    <t>Point Hope ANVSA, AK</t>
  </si>
  <si>
    <t>2500000US7255</t>
  </si>
  <si>
    <t>Point Lay ANVSA, AK</t>
  </si>
  <si>
    <t>2500000US7260</t>
  </si>
  <si>
    <t>Portage Creek ANVSA, AK</t>
  </si>
  <si>
    <t>2500000US7263</t>
  </si>
  <si>
    <t>Port Alsworth ANVSA, AK</t>
  </si>
  <si>
    <t>2500000US7265</t>
  </si>
  <si>
    <t>Port Graham ANVSA, AK</t>
  </si>
  <si>
    <t>2500000US7270</t>
  </si>
  <si>
    <t>Port Heiden ANVSA, AK</t>
  </si>
  <si>
    <t>2500000US7275</t>
  </si>
  <si>
    <t>Port Lions ANVSA, AK</t>
  </si>
  <si>
    <t>2500000US7300</t>
  </si>
  <si>
    <t>Rampart ANVSA, AK</t>
  </si>
  <si>
    <t>2500000US7305</t>
  </si>
  <si>
    <t>Red Devil ANVSA, AK</t>
  </si>
  <si>
    <t>2500000US7310</t>
  </si>
  <si>
    <t>Ruby ANVSA, AK</t>
  </si>
  <si>
    <t>2500000US7315</t>
  </si>
  <si>
    <t>Russian Mission ANVSA, AK</t>
  </si>
  <si>
    <t>2500000US7340</t>
  </si>
  <si>
    <t>St. George ANVSA, AK</t>
  </si>
  <si>
    <t>2500000US7375</t>
  </si>
  <si>
    <t>St. Michael ANVSA, AK</t>
  </si>
  <si>
    <t>2500000US7390</t>
  </si>
  <si>
    <t>St. Paul ANVSA, AK</t>
  </si>
  <si>
    <t>2500000US7400</t>
  </si>
  <si>
    <t>Salamatof ANVSA, AK</t>
  </si>
  <si>
    <t>2500000US7410</t>
  </si>
  <si>
    <t>Sand Point ANVSA, AK</t>
  </si>
  <si>
    <t>2500000US7415</t>
  </si>
  <si>
    <t>Savoonga ANVSA, AK</t>
  </si>
  <si>
    <t>2500000US7420</t>
  </si>
  <si>
    <t>Saxman ANVSA, AK</t>
  </si>
  <si>
    <t>2500000US7425</t>
  </si>
  <si>
    <t>Scammon Bay ANVSA, AK</t>
  </si>
  <si>
    <t>2500000US7430</t>
  </si>
  <si>
    <t>Selawik ANVSA, AK</t>
  </si>
  <si>
    <t>2500000US7435</t>
  </si>
  <si>
    <t>2500000US7440</t>
  </si>
  <si>
    <t>Shageluk ANVSA, AK</t>
  </si>
  <si>
    <t>2500000US7450</t>
  </si>
  <si>
    <t>Shaktoolik ANVSA, AK</t>
  </si>
  <si>
    <t>2500000US7465</t>
  </si>
  <si>
    <t>Shishmaref ANVSA, AK</t>
  </si>
  <si>
    <t>2500000US7470</t>
  </si>
  <si>
    <t>Shungnak ANVSA, AK</t>
  </si>
  <si>
    <t>2500000US7475</t>
  </si>
  <si>
    <t>2500000US7485</t>
  </si>
  <si>
    <t>Skagway ANVSA, AK</t>
  </si>
  <si>
    <t>2500000US7495</t>
  </si>
  <si>
    <t>Sleetmute ANVSA, AK</t>
  </si>
  <si>
    <t>2500000US7500</t>
  </si>
  <si>
    <t>Solomon ANVSA, AK</t>
  </si>
  <si>
    <t>2500000US7505</t>
  </si>
  <si>
    <t>South Naknek ANVSA, AK</t>
  </si>
  <si>
    <t>2500000US7510</t>
  </si>
  <si>
    <t>Stebbins ANVSA, AK</t>
  </si>
  <si>
    <t>2500000US7520</t>
  </si>
  <si>
    <t>Stevens Village ANVSA, AK</t>
  </si>
  <si>
    <t>2500000US7525</t>
  </si>
  <si>
    <t>Stony River ANVSA, AK</t>
  </si>
  <si>
    <t>2500000US7530</t>
  </si>
  <si>
    <t>Takotna ANVSA, AK</t>
  </si>
  <si>
    <t>2500000US7535</t>
  </si>
  <si>
    <t>Tanacross ANVSA, AK</t>
  </si>
  <si>
    <t>2500000US7540</t>
  </si>
  <si>
    <t>Tanana ANVSA, AK</t>
  </si>
  <si>
    <t>2500000US7555</t>
  </si>
  <si>
    <t>Tatitlek ANVSA, AK</t>
  </si>
  <si>
    <t>2500000US7560</t>
  </si>
  <si>
    <t>2500000US7565</t>
  </si>
  <si>
    <t>Telida ANVSA, AK</t>
  </si>
  <si>
    <t>2500000US7570</t>
  </si>
  <si>
    <t>Teller ANVSA, AK</t>
  </si>
  <si>
    <t>2500000US7580</t>
  </si>
  <si>
    <t>Tetlin ANVSA, AK</t>
  </si>
  <si>
    <t>2500000US7605</t>
  </si>
  <si>
    <t>Togiak ANVSA, AK</t>
  </si>
  <si>
    <t>2500000US7625</t>
  </si>
  <si>
    <t>Toksook Bay ANVSA, AK</t>
  </si>
  <si>
    <t>2500000US7630</t>
  </si>
  <si>
    <t>Tuluksak ANVSA, AK</t>
  </si>
  <si>
    <t>2500000US7640</t>
  </si>
  <si>
    <t>Tuntutuliak ANVSA, AK</t>
  </si>
  <si>
    <t>2500000US7645</t>
  </si>
  <si>
    <t>Tununak ANVSA, AK</t>
  </si>
  <si>
    <t>2500000US7650</t>
  </si>
  <si>
    <t>Twin Hills ANVSA, AK</t>
  </si>
  <si>
    <t>2500000US7655</t>
  </si>
  <si>
    <t>Tyonek ANVSA, AK</t>
  </si>
  <si>
    <t>2500000US7665</t>
  </si>
  <si>
    <t>Ugashik ANVSA, AK</t>
  </si>
  <si>
    <t>2500000US7690</t>
  </si>
  <si>
    <t>2500000US7695</t>
  </si>
  <si>
    <t>Unalaska ANVSA, AK</t>
  </si>
  <si>
    <t>2500000US7705</t>
  </si>
  <si>
    <t>Uyak ANVSA, AK</t>
  </si>
  <si>
    <t>2500000US7725</t>
  </si>
  <si>
    <t>Venetie ANVSA, AK</t>
  </si>
  <si>
    <t>2500000US7735</t>
  </si>
  <si>
    <t>Wainwright ANVSA, AK</t>
  </si>
  <si>
    <t>2500000US7740</t>
  </si>
  <si>
    <t>Wales ANVSA, AK</t>
  </si>
  <si>
    <t>2500000US7745</t>
  </si>
  <si>
    <t>White Mountain ANVSA, AK</t>
  </si>
  <si>
    <t>2500000US7755</t>
  </si>
  <si>
    <t>Wrangell ANVSA, AK</t>
  </si>
  <si>
    <t>2500000US7765</t>
  </si>
  <si>
    <t>Yakutat ANVSA, AK</t>
  </si>
  <si>
    <t>2500000US8100</t>
  </si>
  <si>
    <t>Cayuga Nation TDSA, NY</t>
  </si>
  <si>
    <t>2500000US8150</t>
  </si>
  <si>
    <t>Chickahominy TDSA, VA</t>
  </si>
  <si>
    <t>2500000US8160</t>
  </si>
  <si>
    <t>Eastern Chickahominy TDSA, VA</t>
  </si>
  <si>
    <t>2500000US8300</t>
  </si>
  <si>
    <t>Ione Band of Miwok TDSA, CA</t>
  </si>
  <si>
    <t>2500000US8450</t>
  </si>
  <si>
    <t>Mechoopda TDSA, CA</t>
  </si>
  <si>
    <t>2500000US8700</t>
  </si>
  <si>
    <t>Rappahannock TDSA, VA</t>
  </si>
  <si>
    <t>2500000US8750</t>
  </si>
  <si>
    <t>Samish TDSA, WA</t>
  </si>
  <si>
    <t>2500000US9100</t>
  </si>
  <si>
    <t>Golden Hill Paugussett (state) Reservation, CT</t>
  </si>
  <si>
    <t>2500000US9150</t>
  </si>
  <si>
    <t>Hassanamisco (state) Reservation, MA</t>
  </si>
  <si>
    <t>2500000US9230</t>
  </si>
  <si>
    <t>Mattaponi (state) Reservation, VA</t>
  </si>
  <si>
    <t>2500000US9240</t>
  </si>
  <si>
    <t>MOWA Choctaw (state) Reservation, AL</t>
  </si>
  <si>
    <t>2500000US9260</t>
  </si>
  <si>
    <t>Pamunkey (state) Reservation, VA</t>
  </si>
  <si>
    <t>2500000US9280</t>
  </si>
  <si>
    <t>Paucatuck Eastern Pequot (state) Reservation, CT</t>
  </si>
  <si>
    <t>2500000US9300</t>
  </si>
  <si>
    <t>Poospatuck (state) Reservation, NY</t>
  </si>
  <si>
    <t>2500000US9350</t>
  </si>
  <si>
    <t>Schaghticoke (state) Reservation, CT</t>
  </si>
  <si>
    <t>2500000US9370</t>
  </si>
  <si>
    <t>Shinnecock (state) Reservation, NY</t>
  </si>
  <si>
    <t>2500000US9400</t>
  </si>
  <si>
    <t>Tama (state) Reservation, GA</t>
  </si>
  <si>
    <t>2500000US9510</t>
  </si>
  <si>
    <t>Adai Caddo SDTSA, LA</t>
  </si>
  <si>
    <t>2500000US9515</t>
  </si>
  <si>
    <t>Apache Choctaw SDTSA, LA</t>
  </si>
  <si>
    <t>2500000US9520</t>
  </si>
  <si>
    <t>Bayou Lafourche SDTSA, LA</t>
  </si>
  <si>
    <t>2500000US9525</t>
  </si>
  <si>
    <t>Beaver Creek SDTSA, SC</t>
  </si>
  <si>
    <t>2500000US9550</t>
  </si>
  <si>
    <t>Cher-O-Creek SDTSA, AL</t>
  </si>
  <si>
    <t>2500000US9560</t>
  </si>
  <si>
    <t>Cherokee Tribe of Northeast Alabama SDTSA, AL</t>
  </si>
  <si>
    <t>2500000US9630</t>
  </si>
  <si>
    <t>Clifton Choctaw SDTSA, LA</t>
  </si>
  <si>
    <t>2500000US9635</t>
  </si>
  <si>
    <t>Coharie SDTSA, NC</t>
  </si>
  <si>
    <t>2500000US9680</t>
  </si>
  <si>
    <t>Echota Cherokee SDTSA, AL</t>
  </si>
  <si>
    <t>2500000US9690</t>
  </si>
  <si>
    <t>Edisto Natchez Kusso SDTSA, SC</t>
  </si>
  <si>
    <t>2500000US9720</t>
  </si>
  <si>
    <t>Four Winds Cherokee SDTSA, LA</t>
  </si>
  <si>
    <t>2500000US9730</t>
  </si>
  <si>
    <t>Georgia Tribe of Eastern Cherokee SDTSA, GA</t>
  </si>
  <si>
    <t>2500000US9735</t>
  </si>
  <si>
    <t>Grand Caillou/Dulac SDTSA, LA</t>
  </si>
  <si>
    <t>2500000US9745</t>
  </si>
  <si>
    <t>Haliwa-Saponi SDTSA, NC</t>
  </si>
  <si>
    <t>2500000US9775</t>
  </si>
  <si>
    <t>Isle de Jean Charles SDTSA, LA</t>
  </si>
  <si>
    <t>2500000US9800</t>
  </si>
  <si>
    <t>Lenape Indian Tribe of Delaware SDTSA, DE</t>
  </si>
  <si>
    <t>2500000US9815</t>
  </si>
  <si>
    <t>Lumbee SDTSA, NC</t>
  </si>
  <si>
    <t>2500000US9820</t>
  </si>
  <si>
    <t>MaChis Lower Creek SDTSA, AL</t>
  </si>
  <si>
    <t>2500000US9825</t>
  </si>
  <si>
    <t>Meherrin SDTSA, NC</t>
  </si>
  <si>
    <t>2500000US9830</t>
  </si>
  <si>
    <t>Nanticoke Indian Tribe SDTSA, DE</t>
  </si>
  <si>
    <t>2500000US9835</t>
  </si>
  <si>
    <t>Nanticoke Lenni Lenape SDTSA, NJ</t>
  </si>
  <si>
    <t>2500000US9836</t>
  </si>
  <si>
    <t>Natchitoches SDTSA, LA</t>
  </si>
  <si>
    <t>2500000US9838</t>
  </si>
  <si>
    <t>Occaneechi-Saponi SDTSA, NC</t>
  </si>
  <si>
    <t>2500000US9844</t>
  </si>
  <si>
    <t>Pee Dee SDTSA, SC</t>
  </si>
  <si>
    <t>2500000US9849</t>
  </si>
  <si>
    <t>Pointe-au-Chien SDTSA, LA</t>
  </si>
  <si>
    <t>2500000US9850</t>
  </si>
  <si>
    <t>Ramapough SDTSA, NJ</t>
  </si>
  <si>
    <t>2500000US9865</t>
  </si>
  <si>
    <t>Sappony SDTSA, NC</t>
  </si>
  <si>
    <t>2500000US9875</t>
  </si>
  <si>
    <t>Santee SDTSA, SC</t>
  </si>
  <si>
    <t>2500000US9880</t>
  </si>
  <si>
    <t>Southeastern Mvskoke Nation SDTSA, AL</t>
  </si>
  <si>
    <t>2500000US9950</t>
  </si>
  <si>
    <t>United Cherokee Ani-Yun-Wiya Nation SDTSA, AL</t>
  </si>
  <si>
    <t>2500000US9960</t>
  </si>
  <si>
    <t>United Houma Nation SDTSA, LA</t>
  </si>
  <si>
    <t>2500000US9963</t>
  </si>
  <si>
    <t>Upper South Carolina Pee Dee SDTSA, SC</t>
  </si>
  <si>
    <t>2500000US9967</t>
  </si>
  <si>
    <t>Waccamaw SDTSA, SC</t>
  </si>
  <si>
    <t>2500000US9970</t>
  </si>
  <si>
    <t>Waccamaw Siouan SDTSA, NC</t>
  </si>
  <si>
    <t>2500000US9975</t>
  </si>
  <si>
    <t>Wassamasaw SDTSA, SC</t>
  </si>
  <si>
    <t xml:space="preserve">Special Note: Agency was reporting non-Public Transit NEMT service in prior years. The data that remains is their public transit service. </t>
  </si>
  <si>
    <t>CENSUS 5311 TRIBAL Low Income: ACSDT5Y2023.C17003 RATIO OF INCOME TO POVERTY LEVEL IN THE PAST 12 MONTHS</t>
  </si>
  <si>
    <t>Source: U.S. Census Bureau, 2019-2023 American Community Survey 5-Year Estimates</t>
  </si>
  <si>
    <t>UACE (added manually)</t>
  </si>
  <si>
    <t>Estimate!!Total:</t>
  </si>
  <si>
    <t>Estimate!!Total:!!Under .50</t>
  </si>
  <si>
    <t>Estimate!!Total:!!.50 to .99</t>
  </si>
  <si>
    <t>ACSDT5Y2023.C17002 under 0.50 to 0.99</t>
  </si>
  <si>
    <t>Colorado River Indian Reservation, AZ-CA</t>
  </si>
  <si>
    <t>Coquille Reservation and Off-Reservation Trust Land, OR</t>
  </si>
  <si>
    <t>Cow Creek Reservation, OR</t>
  </si>
  <si>
    <t>Duck Valley Reservation and Off-Reservation Trust Land, ID-NV</t>
  </si>
  <si>
    <t>Fond du Lac Reservation and Off-Reservation Trust Land, MN-WI</t>
  </si>
  <si>
    <t>Fort McDermitt Indian Reservation, NV-OR</t>
  </si>
  <si>
    <t>Fort Mojave Reservation and Off-Reservation Trust Land, AZ-CA-NV</t>
  </si>
  <si>
    <t>Fort Yuma Indian Reservation, CA-AZ</t>
  </si>
  <si>
    <t>Goshute Reservation, NV-UT</t>
  </si>
  <si>
    <t>Ho-Chunk Nation Reservation and Off-Reservation Trust Land, WI-MN</t>
  </si>
  <si>
    <t>Iowa (KS-NE) Reservation and Off-Reservation Trust Land, KS-NE</t>
  </si>
  <si>
    <t>Lac Vieux Desert Reservation and Off-Reservation Trust Land, MI</t>
  </si>
  <si>
    <t>Lake Traverse Reservation and Off-Reservation Trust Land, SD-ND</t>
  </si>
  <si>
    <t>Mississippi Choctaw Reservation and Off-Reservation Trust Land, MS-TN</t>
  </si>
  <si>
    <t>Navajo Nation Reservation and Off-Reservation Trust Land, AZ-NM-UT</t>
  </si>
  <si>
    <t>Northern Cheyenne Indian Reservation and Off-Reservation Trust Land, MT-SD</t>
  </si>
  <si>
    <t>Omaha Reservation, NE-IA</t>
  </si>
  <si>
    <t>Pine Ridge Reservation, SD-NE</t>
  </si>
  <si>
    <t>Poarch Creek Reservation and Off-Reservation Trust Land, AL-FL</t>
  </si>
  <si>
    <t>Pokagon Reservation and Off-Reservation Trust Land, MI-IN</t>
  </si>
  <si>
    <t>Ponca (NE) Trust Land, NE-IA</t>
  </si>
  <si>
    <t>Sac and Fox Nation Reservation and Off-Reservation Trust Land, NE-KS</t>
  </si>
  <si>
    <t>Sandia Pueblo and Off-Reservation Trust Land, NM</t>
  </si>
  <si>
    <t>San Manuel Reservation, CA</t>
  </si>
  <si>
    <t>Shakopee Mdewakanton Sioux Community and Off-Reservation Trust Land, MN-SD</t>
  </si>
  <si>
    <t>Standing Rock Reservation, SD-ND</t>
  </si>
  <si>
    <t>Timbi-Sha Shoshone Reservation and Off-Reservation Trust Land, CA-NV</t>
  </si>
  <si>
    <t>Torres-Martinez Reservation and Off-Reservation Trust Land, CA</t>
  </si>
  <si>
    <t>Turtle Mountain Reservation and Off-Reservation Trust Land, ND-MT-SD</t>
  </si>
  <si>
    <t>Umatilla Reservation and Off-Reservation Trust Land, OR-WA</t>
  </si>
  <si>
    <t>Ute Mountain Reservation and Off-Reservation Trust Land, CO-NM-UT</t>
  </si>
  <si>
    <t>Washoe Ranches Trust Land, NV-CA</t>
  </si>
  <si>
    <t>Winnebago Reservation and Off-Reservation Trust Land, NE-IA</t>
  </si>
  <si>
    <t>Zuni Reservation and Off-Reservation Trust Land, NM-AZ</t>
  </si>
  <si>
    <t>Total:</t>
  </si>
  <si>
    <t>Hopi Reservation and Off-Reservation Trust Land, AZ, Navajo Nation Reservation and Off-Reservation Trust Land, AZ-NM-UT</t>
  </si>
  <si>
    <t>Shared Area: Navajo Nation Reservation and Off-Reservation Trust Land, AZ-NM-UT Low Income Pop 60,771
*Hopi Tribe is reporting both the Navajo Nation Reservation (above) and the Hopi Reservation and Off-Reservation Trust Land, AZ Low Income Pop 2,373
99382 Hopi Tribe VRM 486,662 UPT 24,173
90005 Navajo Nation VRM 477,605 UPT 79,017</t>
  </si>
  <si>
    <t>Changed Tier 3 Qualifies from "No" to "Yes" due to ACS Census population increase from 994 to 1,012. Confirmed with TBP-30 on 12/18/2024</t>
  </si>
  <si>
    <t>Changed Tier 3 Qualifies from "Yes"to "No" due to ACS Census population decreased from 1,096 to 979.</t>
  </si>
  <si>
    <t>Changed Tier 3 Qualifies from "Yes"to "No" due to ACS Census population decreased from 1,363 to 991.</t>
  </si>
  <si>
    <t>Changed Tier 3 Qualifies from "Yes"to "No" due to ACS Census population decreased from 1,058 to 815.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</si>
</sst>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00##"/>
    <numFmt numFmtId="166" formatCode="0000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000_);_(* \(#,##0.0000\);_(* &quot;-&quot;??_);_(@_)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3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49" fontId="2" fillId="0" borderId="0" xfId="0" applyNumberFormat="1" applyFont="1"/>
    <xf numFmtId="166" fontId="2" fillId="0" borderId="0" xfId="0" applyNumberFormat="1" applyFont="1"/>
    <xf numFmtId="168" fontId="7" fillId="0" borderId="0" xfId="3" applyNumberFormat="1" applyFont="1" applyFill="1" applyBorder="1" applyAlignment="1">
      <alignment wrapText="1"/>
    </xf>
    <xf numFmtId="167" fontId="7" fillId="0" borderId="0" xfId="2" applyNumberFormat="1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3" fillId="0" borderId="3" xfId="0" applyFont="1" applyBorder="1" applyAlignment="1">
      <alignment horizontal="right"/>
    </xf>
    <xf numFmtId="168" fontId="3" fillId="0" borderId="0" xfId="3" applyNumberFormat="1" applyFont="1" applyBorder="1" applyAlignment="1">
      <alignment horizontal="right"/>
    </xf>
    <xf numFmtId="167" fontId="3" fillId="0" borderId="0" xfId="2" applyNumberFormat="1" applyFont="1" applyBorder="1" applyAlignment="1"/>
    <xf numFmtId="168" fontId="3" fillId="0" borderId="0" xfId="3" applyNumberFormat="1" applyFont="1" applyFill="1" applyBorder="1" applyAlignment="1">
      <alignment horizontal="right"/>
    </xf>
    <xf numFmtId="167" fontId="3" fillId="0" borderId="0" xfId="2" applyNumberFormat="1" applyFont="1" applyFill="1" applyBorder="1" applyAlignment="1"/>
    <xf numFmtId="167" fontId="3" fillId="0" borderId="0" xfId="2" applyNumberFormat="1" applyFont="1" applyFill="1" applyBorder="1" applyAlignment="1">
      <alignment horizontal="right"/>
    </xf>
    <xf numFmtId="0" fontId="3" fillId="0" borderId="7" xfId="0" applyFont="1" applyBorder="1"/>
    <xf numFmtId="0" fontId="2" fillId="2" borderId="0" xfId="0" applyFont="1" applyFill="1"/>
    <xf numFmtId="166" fontId="2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0" fontId="7" fillId="0" borderId="2" xfId="0" applyFont="1" applyBorder="1"/>
    <xf numFmtId="0" fontId="6" fillId="2" borderId="0" xfId="0" applyFont="1" applyFill="1"/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right"/>
    </xf>
    <xf numFmtId="167" fontId="7" fillId="0" borderId="4" xfId="2" applyNumberFormat="1" applyFont="1" applyBorder="1" applyAlignment="1"/>
    <xf numFmtId="0" fontId="0" fillId="0" borderId="3" xfId="0" applyBorder="1"/>
    <xf numFmtId="0" fontId="0" fillId="0" borderId="6" xfId="0" applyBorder="1"/>
    <xf numFmtId="0" fontId="9" fillId="2" borderId="0" xfId="0" applyFont="1" applyFill="1"/>
    <xf numFmtId="166" fontId="15" fillId="0" borderId="3" xfId="0" applyNumberFormat="1" applyFont="1" applyBorder="1" applyAlignment="1">
      <alignment horizontal="right"/>
    </xf>
    <xf numFmtId="0" fontId="15" fillId="0" borderId="0" xfId="0" applyFont="1"/>
    <xf numFmtId="166" fontId="10" fillId="0" borderId="1" xfId="0" applyNumberFormat="1" applyFont="1" applyBorder="1"/>
    <xf numFmtId="0" fontId="10" fillId="0" borderId="2" xfId="0" applyFont="1" applyBorder="1"/>
    <xf numFmtId="166" fontId="12" fillId="0" borderId="3" xfId="0" applyNumberFormat="1" applyFont="1" applyBorder="1"/>
    <xf numFmtId="166" fontId="12" fillId="2" borderId="0" xfId="0" applyNumberFormat="1" applyFont="1" applyFill="1"/>
    <xf numFmtId="0" fontId="15" fillId="2" borderId="0" xfId="0" applyFont="1" applyFill="1"/>
    <xf numFmtId="169" fontId="0" fillId="0" borderId="0" xfId="2" applyNumberFormat="1" applyFont="1" applyBorder="1" applyAlignment="1"/>
    <xf numFmtId="166" fontId="7" fillId="0" borderId="1" xfId="0" applyNumberFormat="1" applyFont="1" applyBorder="1"/>
    <xf numFmtId="166" fontId="3" fillId="0" borderId="3" xfId="0" applyNumberFormat="1" applyFont="1" applyBorder="1" applyAlignment="1">
      <alignment horizontal="right"/>
    </xf>
    <xf numFmtId="166" fontId="3" fillId="0" borderId="3" xfId="1" applyNumberFormat="1" applyFont="1" applyBorder="1" applyAlignment="1">
      <alignment horizontal="right" wrapText="1"/>
    </xf>
    <xf numFmtId="166" fontId="2" fillId="0" borderId="3" xfId="0" applyNumberFormat="1" applyFont="1" applyBorder="1"/>
    <xf numFmtId="166" fontId="6" fillId="0" borderId="3" xfId="0" applyNumberFormat="1" applyFont="1" applyBorder="1"/>
    <xf numFmtId="166" fontId="3" fillId="0" borderId="6" xfId="0" applyNumberFormat="1" applyFont="1" applyBorder="1" applyAlignment="1">
      <alignment horizontal="right"/>
    </xf>
    <xf numFmtId="166" fontId="0" fillId="2" borderId="0" xfId="0" applyNumberFormat="1" applyFill="1"/>
    <xf numFmtId="166" fontId="0" fillId="0" borderId="0" xfId="0" applyNumberFormat="1"/>
    <xf numFmtId="0" fontId="10" fillId="2" borderId="0" xfId="0" applyFont="1" applyFill="1"/>
    <xf numFmtId="167" fontId="3" fillId="0" borderId="5" xfId="2" applyNumberFormat="1" applyFont="1" applyBorder="1" applyAlignment="1">
      <alignment horizontal="right"/>
    </xf>
    <xf numFmtId="49" fontId="3" fillId="0" borderId="0" xfId="0" applyNumberFormat="1" applyFont="1"/>
    <xf numFmtId="0" fontId="3" fillId="0" borderId="0" xfId="1" applyFont="1"/>
    <xf numFmtId="0" fontId="6" fillId="0" borderId="0" xfId="0" applyFont="1"/>
    <xf numFmtId="167" fontId="6" fillId="0" borderId="5" xfId="2" applyNumberFormat="1" applyFont="1" applyBorder="1" applyAlignment="1"/>
    <xf numFmtId="167" fontId="3" fillId="0" borderId="8" xfId="2" applyNumberFormat="1" applyFont="1" applyBorder="1" applyAlignment="1">
      <alignment horizontal="right"/>
    </xf>
    <xf numFmtId="167" fontId="7" fillId="2" borderId="0" xfId="2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166" fontId="3" fillId="0" borderId="0" xfId="0" applyNumberFormat="1" applyFont="1" applyAlignment="1">
      <alignment horizontal="right"/>
    </xf>
    <xf numFmtId="168" fontId="3" fillId="0" borderId="0" xfId="3" applyNumberFormat="1" applyFont="1" applyBorder="1"/>
    <xf numFmtId="167" fontId="7" fillId="0" borderId="5" xfId="2" applyNumberFormat="1" applyFont="1" applyFill="1" applyBorder="1" applyAlignment="1">
      <alignment wrapText="1"/>
    </xf>
    <xf numFmtId="167" fontId="3" fillId="0" borderId="5" xfId="2" applyNumberFormat="1" applyFont="1" applyFill="1" applyBorder="1" applyAlignment="1">
      <alignment horizontal="right"/>
    </xf>
    <xf numFmtId="0" fontId="2" fillId="0" borderId="3" xfId="0" applyFont="1" applyBorder="1"/>
    <xf numFmtId="0" fontId="2" fillId="0" borderId="0" xfId="0" applyFont="1" applyAlignment="1">
      <alignment horizontal="left"/>
    </xf>
    <xf numFmtId="168" fontId="2" fillId="0" borderId="0" xfId="3" applyNumberFormat="1" applyFont="1" applyFill="1" applyBorder="1" applyAlignment="1"/>
    <xf numFmtId="167" fontId="2" fillId="0" borderId="0" xfId="2" applyNumberFormat="1" applyFont="1" applyFill="1" applyBorder="1" applyAlignment="1"/>
    <xf numFmtId="168" fontId="3" fillId="0" borderId="0" xfId="3" applyNumberFormat="1" applyFont="1" applyFill="1" applyBorder="1" applyAlignment="1"/>
    <xf numFmtId="0" fontId="2" fillId="0" borderId="6" xfId="0" applyFont="1" applyBorder="1"/>
    <xf numFmtId="0" fontId="2" fillId="0" borderId="7" xfId="0" applyFont="1" applyBorder="1"/>
    <xf numFmtId="166" fontId="2" fillId="0" borderId="7" xfId="0" applyNumberFormat="1" applyFont="1" applyBorder="1"/>
    <xf numFmtId="49" fontId="2" fillId="0" borderId="7" xfId="0" applyNumberFormat="1" applyFont="1" applyBorder="1"/>
    <xf numFmtId="168" fontId="2" fillId="0" borderId="7" xfId="3" applyNumberFormat="1" applyFont="1" applyFill="1" applyBorder="1" applyAlignment="1"/>
    <xf numFmtId="167" fontId="2" fillId="0" borderId="7" xfId="2" applyNumberFormat="1" applyFont="1" applyFill="1" applyBorder="1" applyAlignment="1"/>
    <xf numFmtId="168" fontId="3" fillId="0" borderId="7" xfId="3" applyNumberFormat="1" applyFont="1" applyFill="1" applyBorder="1" applyAlignment="1">
      <alignment horizontal="right"/>
    </xf>
    <xf numFmtId="167" fontId="3" fillId="0" borderId="8" xfId="2" applyNumberFormat="1" applyFont="1" applyFill="1" applyBorder="1" applyAlignment="1">
      <alignment horizontal="right"/>
    </xf>
    <xf numFmtId="167" fontId="12" fillId="2" borderId="0" xfId="2" applyNumberFormat="1" applyFont="1" applyFill="1" applyAlignment="1"/>
    <xf numFmtId="167" fontId="11" fillId="2" borderId="0" xfId="2" applyNumberFormat="1" applyFont="1" applyFill="1" applyAlignment="1"/>
    <xf numFmtId="167" fontId="12" fillId="0" borderId="0" xfId="2" applyNumberFormat="1" applyFont="1" applyAlignment="1"/>
    <xf numFmtId="167" fontId="11" fillId="0" borderId="4" xfId="2" applyNumberFormat="1" applyFont="1" applyBorder="1" applyAlignment="1"/>
    <xf numFmtId="167" fontId="12" fillId="0" borderId="5" xfId="2" applyNumberFormat="1" applyFont="1" applyBorder="1" applyAlignment="1"/>
    <xf numFmtId="167" fontId="12" fillId="0" borderId="5" xfId="2" applyNumberFormat="1" applyFont="1" applyFill="1" applyBorder="1" applyAlignment="1"/>
    <xf numFmtId="0" fontId="15" fillId="0" borderId="0" xfId="0" applyFont="1" applyAlignment="1">
      <alignment horizontal="left"/>
    </xf>
    <xf numFmtId="0" fontId="16" fillId="2" borderId="0" xfId="0" applyFont="1" applyFill="1"/>
    <xf numFmtId="167" fontId="14" fillId="2" borderId="0" xfId="2" applyNumberFormat="1" applyFont="1" applyFill="1" applyAlignment="1"/>
    <xf numFmtId="166" fontId="10" fillId="0" borderId="2" xfId="0" applyNumberFormat="1" applyFont="1" applyBorder="1" applyAlignment="1">
      <alignment horizontal="left"/>
    </xf>
    <xf numFmtId="166" fontId="15" fillId="0" borderId="0" xfId="0" applyNumberFormat="1" applyFont="1" applyAlignment="1">
      <alignment horizontal="left"/>
    </xf>
    <xf numFmtId="166" fontId="15" fillId="2" borderId="0" xfId="0" applyNumberFormat="1" applyFont="1" applyFill="1" applyAlignment="1">
      <alignment horizontal="left"/>
    </xf>
    <xf numFmtId="166" fontId="12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0" fillId="0" borderId="1" xfId="0" applyFont="1" applyBorder="1"/>
    <xf numFmtId="0" fontId="10" fillId="0" borderId="4" xfId="0" applyFont="1" applyBorder="1" applyAlignment="1">
      <alignment wrapText="1"/>
    </xf>
    <xf numFmtId="167" fontId="15" fillId="0" borderId="4" xfId="2" applyNumberFormat="1" applyFont="1" applyFill="1" applyBorder="1" applyAlignment="1"/>
    <xf numFmtId="169" fontId="0" fillId="2" borderId="0" xfId="2" applyNumberFormat="1" applyFont="1" applyFill="1" applyBorder="1" applyAlignment="1"/>
    <xf numFmtId="166" fontId="12" fillId="0" borderId="6" xfId="0" applyNumberFormat="1" applyFont="1" applyBorder="1"/>
    <xf numFmtId="0" fontId="15" fillId="0" borderId="7" xfId="0" applyFont="1" applyBorder="1"/>
    <xf numFmtId="166" fontId="15" fillId="0" borderId="7" xfId="0" applyNumberFormat="1" applyFont="1" applyBorder="1" applyAlignment="1">
      <alignment horizontal="left"/>
    </xf>
    <xf numFmtId="0" fontId="8" fillId="0" borderId="3" xfId="0" applyFont="1" applyBorder="1"/>
    <xf numFmtId="3" fontId="0" fillId="0" borderId="5" xfId="0" applyNumberFormat="1" applyBorder="1"/>
    <xf numFmtId="3" fontId="0" fillId="0" borderId="8" xfId="0" applyNumberFormat="1" applyBorder="1"/>
    <xf numFmtId="0" fontId="8" fillId="0" borderId="7" xfId="0" applyFont="1" applyBorder="1"/>
    <xf numFmtId="166" fontId="0" fillId="0" borderId="3" xfId="0" applyNumberFormat="1" applyBorder="1"/>
    <xf numFmtId="0" fontId="1" fillId="0" borderId="0" xfId="4" applyAlignment="1">
      <alignment vertical="top"/>
    </xf>
    <xf numFmtId="0" fontId="17" fillId="0" borderId="9" xfId="4" applyFont="1" applyBorder="1" applyAlignment="1">
      <alignment vertical="top"/>
    </xf>
    <xf numFmtId="43" fontId="17" fillId="0" borderId="9" xfId="6" applyFont="1" applyBorder="1" applyAlignment="1">
      <alignment vertical="top"/>
    </xf>
    <xf numFmtId="0" fontId="17" fillId="0" borderId="0" xfId="4" applyFont="1" applyAlignment="1">
      <alignment vertical="top"/>
    </xf>
    <xf numFmtId="0" fontId="17" fillId="0" borderId="9" xfId="4" applyFont="1" applyBorder="1" applyAlignment="1">
      <alignment vertical="top" wrapText="1"/>
    </xf>
    <xf numFmtId="0" fontId="1" fillId="0" borderId="9" xfId="4" applyBorder="1" applyAlignment="1">
      <alignment vertical="top"/>
    </xf>
    <xf numFmtId="43" fontId="0" fillId="0" borderId="9" xfId="6" applyFont="1" applyBorder="1" applyAlignment="1">
      <alignment vertical="top"/>
    </xf>
    <xf numFmtId="43" fontId="0" fillId="0" borderId="0" xfId="6" applyFont="1" applyAlignment="1">
      <alignment vertical="top"/>
    </xf>
    <xf numFmtId="43" fontId="17" fillId="0" borderId="9" xfId="6" applyFont="1" applyFill="1" applyBorder="1" applyAlignment="1">
      <alignment vertical="top"/>
    </xf>
    <xf numFmtId="43" fontId="17" fillId="0" borderId="9" xfId="6" applyFont="1" applyFill="1" applyBorder="1" applyAlignment="1">
      <alignment vertical="top" wrapText="1"/>
    </xf>
    <xf numFmtId="43" fontId="0" fillId="0" borderId="9" xfId="6" applyFont="1" applyFill="1" applyBorder="1" applyAlignment="1">
      <alignment vertical="top"/>
    </xf>
    <xf numFmtId="43" fontId="0" fillId="0" borderId="0" xfId="6" applyFont="1" applyFill="1" applyAlignment="1">
      <alignment vertical="top"/>
    </xf>
    <xf numFmtId="167" fontId="14" fillId="0" borderId="5" xfId="2" applyNumberFormat="1" applyFont="1" applyFill="1" applyBorder="1" applyAlignment="1"/>
    <xf numFmtId="3" fontId="12" fillId="0" borderId="0" xfId="1" applyNumberFormat="1" applyFont="1" applyFill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9" fillId="0" borderId="2" xfId="1" applyFont="1" applyBorder="1" applyAlignment="1">
      <alignment vertical="top" wrapText="1"/>
    </xf>
    <xf numFmtId="0" fontId="10" fillId="0" borderId="2" xfId="1" applyFont="1" applyFill="1" applyBorder="1" applyAlignment="1">
      <alignment vertical="top" wrapText="1"/>
    </xf>
    <xf numFmtId="3" fontId="11" fillId="0" borderId="0" xfId="1" applyNumberFormat="1" applyFont="1" applyFill="1" applyBorder="1" applyAlignment="1">
      <alignment vertical="top" wrapText="1"/>
    </xf>
    <xf numFmtId="43" fontId="9" fillId="2" borderId="0" xfId="2" applyFont="1" applyFill="1" applyAlignment="1">
      <alignment vertical="top" wrapText="1"/>
    </xf>
    <xf numFmtId="0" fontId="9" fillId="2" borderId="0" xfId="1" applyFont="1" applyFill="1" applyAlignment="1">
      <alignment vertical="top" wrapText="1"/>
    </xf>
    <xf numFmtId="0" fontId="9" fillId="0" borderId="0" xfId="1" applyFont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11" fillId="0" borderId="0" xfId="1" applyFont="1" applyAlignment="1">
      <alignment vertical="top" wrapText="1"/>
    </xf>
    <xf numFmtId="3" fontId="11" fillId="0" borderId="0" xfId="1" applyNumberFormat="1" applyFont="1" applyFill="1" applyAlignment="1">
      <alignment vertical="top" wrapText="1"/>
    </xf>
    <xf numFmtId="0" fontId="11" fillId="0" borderId="0" xfId="1" applyFont="1" applyFill="1" applyAlignment="1">
      <alignment vertical="top" wrapText="1"/>
    </xf>
    <xf numFmtId="0" fontId="11" fillId="0" borderId="0" xfId="1" applyFont="1" applyFill="1" applyBorder="1" applyAlignment="1">
      <alignment vertical="top" wrapText="1"/>
    </xf>
    <xf numFmtId="43" fontId="11" fillId="2" borderId="0" xfId="2" applyFont="1" applyFill="1" applyAlignment="1">
      <alignment vertical="top" wrapText="1"/>
    </xf>
    <xf numFmtId="0" fontId="11" fillId="2" borderId="0" xfId="1" applyFont="1" applyFill="1" applyAlignment="1">
      <alignment vertical="top" wrapText="1"/>
    </xf>
    <xf numFmtId="164" fontId="3" fillId="0" borderId="3" xfId="1" applyNumberFormat="1" applyFont="1" applyBorder="1" applyAlignment="1">
      <alignment horizontal="right" vertical="top" wrapText="1"/>
    </xf>
    <xf numFmtId="164" fontId="3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vertical="top" wrapText="1"/>
    </xf>
    <xf numFmtId="167" fontId="3" fillId="0" borderId="0" xfId="2" applyNumberFormat="1" applyFont="1" applyAlignment="1">
      <alignment horizontal="left" vertical="top" wrapText="1"/>
    </xf>
    <xf numFmtId="3" fontId="2" fillId="0" borderId="0" xfId="1" applyNumberFormat="1" applyFont="1" applyFill="1" applyAlignment="1">
      <alignment vertical="top" wrapText="1"/>
    </xf>
    <xf numFmtId="3" fontId="2" fillId="0" borderId="0" xfId="1" applyNumberFormat="1" applyFont="1" applyFill="1" applyAlignment="1">
      <alignment vertical="top"/>
    </xf>
    <xf numFmtId="0" fontId="12" fillId="0" borderId="0" xfId="1" applyFont="1" applyFill="1" applyAlignment="1">
      <alignment vertical="top"/>
    </xf>
    <xf numFmtId="43" fontId="8" fillId="2" borderId="0" xfId="2" applyFont="1" applyFill="1" applyAlignment="1">
      <alignment vertical="top" wrapText="1"/>
    </xf>
    <xf numFmtId="43" fontId="8" fillId="2" borderId="0" xfId="1" applyNumberFormat="1" applyFill="1" applyAlignment="1">
      <alignment vertical="top" wrapText="1"/>
    </xf>
    <xf numFmtId="0" fontId="8" fillId="2" borderId="0" xfId="1" applyFill="1" applyAlignment="1">
      <alignment vertical="top" wrapText="1"/>
    </xf>
    <xf numFmtId="0" fontId="8" fillId="0" borderId="0" xfId="1" applyAlignment="1">
      <alignment vertical="top" wrapText="1"/>
    </xf>
    <xf numFmtId="0" fontId="2" fillId="0" borderId="0" xfId="1" applyFont="1" applyFill="1" applyAlignment="1">
      <alignment vertical="top"/>
    </xf>
    <xf numFmtId="165" fontId="3" fillId="0" borderId="0" xfId="1" applyNumberFormat="1" applyFont="1" applyAlignment="1">
      <alignment vertical="top" wrapText="1"/>
    </xf>
    <xf numFmtId="167" fontId="2" fillId="0" borderId="0" xfId="2" applyNumberFormat="1" applyFont="1" applyAlignment="1">
      <alignment horizontal="left" vertical="top" wrapText="1"/>
    </xf>
    <xf numFmtId="0" fontId="3" fillId="0" borderId="3" xfId="1" applyFont="1" applyBorder="1" applyAlignment="1">
      <alignment horizontal="right" vertical="top" wrapText="1"/>
    </xf>
    <xf numFmtId="164" fontId="2" fillId="0" borderId="3" xfId="1" applyNumberFormat="1" applyFont="1" applyBorder="1" applyAlignment="1">
      <alignment horizontal="right" vertical="top" wrapText="1"/>
    </xf>
    <xf numFmtId="0" fontId="2" fillId="0" borderId="0" xfId="1" applyFont="1" applyAlignment="1">
      <alignment vertical="top" wrapText="1"/>
    </xf>
    <xf numFmtId="43" fontId="8" fillId="2" borderId="0" xfId="2" applyFont="1" applyFill="1" applyBorder="1" applyAlignment="1">
      <alignment vertical="top" wrapText="1"/>
    </xf>
    <xf numFmtId="3" fontId="2" fillId="0" borderId="0" xfId="1" applyNumberFormat="1" applyFont="1" applyAlignment="1">
      <alignment vertical="top" wrapText="1"/>
    </xf>
    <xf numFmtId="3" fontId="2" fillId="0" borderId="0" xfId="1" applyNumberFormat="1" applyFont="1" applyFill="1" applyBorder="1" applyAlignment="1">
      <alignment vertical="top" wrapText="1"/>
    </xf>
    <xf numFmtId="164" fontId="2" fillId="2" borderId="2" xfId="1" applyNumberFormat="1" applyFont="1" applyFill="1" applyBorder="1" applyAlignment="1">
      <alignment horizontal="left" vertical="top" wrapText="1"/>
    </xf>
    <xf numFmtId="165" fontId="4" fillId="2" borderId="2" xfId="1" applyNumberFormat="1" applyFont="1" applyFill="1" applyBorder="1" applyAlignment="1">
      <alignment horizontal="left" vertical="top" wrapText="1"/>
    </xf>
    <xf numFmtId="3" fontId="4" fillId="2" borderId="2" xfId="1" applyNumberFormat="1" applyFont="1" applyFill="1" applyBorder="1" applyAlignment="1">
      <alignment vertical="top" wrapText="1"/>
    </xf>
    <xf numFmtId="3" fontId="4" fillId="0" borderId="2" xfId="1" applyNumberFormat="1" applyFont="1" applyFill="1" applyBorder="1" applyAlignment="1">
      <alignment vertical="top" wrapText="1"/>
    </xf>
    <xf numFmtId="3" fontId="2" fillId="0" borderId="2" xfId="1" applyNumberFormat="1" applyFont="1" applyFill="1" applyBorder="1" applyAlignment="1">
      <alignment vertical="top" wrapText="1"/>
    </xf>
    <xf numFmtId="43" fontId="8" fillId="2" borderId="2" xfId="2" applyFont="1" applyFill="1" applyBorder="1" applyAlignment="1">
      <alignment vertical="top" wrapText="1"/>
    </xf>
    <xf numFmtId="0" fontId="8" fillId="2" borderId="2" xfId="1" applyFill="1" applyBorder="1" applyAlignment="1">
      <alignment vertical="top" wrapText="1"/>
    </xf>
    <xf numFmtId="0" fontId="8" fillId="0" borderId="0" xfId="1" applyFill="1" applyAlignment="1">
      <alignment vertical="top" wrapText="1"/>
    </xf>
    <xf numFmtId="43" fontId="8" fillId="0" borderId="0" xfId="2" applyFont="1" applyFill="1" applyAlignment="1">
      <alignment vertical="top" wrapText="1"/>
    </xf>
    <xf numFmtId="43" fontId="8" fillId="0" borderId="0" xfId="1" applyNumberFormat="1" applyFill="1" applyAlignment="1">
      <alignment vertical="top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7" fillId="0" borderId="0" xfId="5" applyFont="1" applyAlignment="1">
      <alignment horizontal="center" vertical="top" wrapText="1"/>
    </xf>
    <xf numFmtId="0" fontId="17" fillId="0" borderId="7" xfId="4" applyFont="1" applyBorder="1" applyAlignment="1">
      <alignment horizontal="center" vertical="top"/>
    </xf>
  </cellXfs>
  <cellStyles count="8">
    <cellStyle name="Comma" xfId="2" builtinId="3"/>
    <cellStyle name="Comma 2" xfId="6" xr:uid="{7561C43C-0843-4735-9E34-3156EDBCF689}"/>
    <cellStyle name="Currency" xfId="3" builtinId="4"/>
    <cellStyle name="Hyperlink 2" xfId="7" xr:uid="{C69D222E-1AA9-4CF5-86D9-C73D14CE9DDD}"/>
    <cellStyle name="Normal" xfId="0" builtinId="0"/>
    <cellStyle name="Normal 2" xfId="1" xr:uid="{427797EC-51B1-46CB-A160-ABFE69F06609}"/>
    <cellStyle name="Normal 3" xfId="4" xr:uid="{D2C353A9-BB27-4113-910F-F72F0A6DEE1D}"/>
    <cellStyle name="Normal 7" xfId="5" xr:uid="{90656908-24E6-495E-BD1B-E951C437AB10}"/>
  </cellStyles>
  <dxfs count="8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70E5-7D48-4A97-A76F-255449AD5618}">
  <sheetPr>
    <outlinePr summaryBelow="0" summaryRight="0"/>
  </sheetPr>
  <dimension ref="A1:X165"/>
  <sheetViews>
    <sheetView tabSelected="1" workbookViewId="0">
      <pane ySplit="2" topLeftCell="A3" activePane="bottomLeft" state="frozen"/>
      <selection pane="bottomLeft" activeCell="D6" sqref="D6"/>
    </sheetView>
  </sheetViews>
  <sheetFormatPr defaultColWidth="14.42578125" defaultRowHeight="15.75" customHeight="1" x14ac:dyDescent="0.2"/>
  <cols>
    <col min="1" max="2" width="12.42578125" style="139" customWidth="1"/>
    <col min="3" max="3" width="38.85546875" style="139" customWidth="1"/>
    <col min="4" max="4" width="43.5703125" style="139" customWidth="1"/>
    <col min="5" max="5" width="12.5703125" style="139" customWidth="1"/>
    <col min="6" max="6" width="23.5703125" style="156" customWidth="1"/>
    <col min="7" max="7" width="17.42578125" style="156" bestFit="1" customWidth="1"/>
    <col min="8" max="8" width="15.42578125" style="156" bestFit="1" customWidth="1"/>
    <col min="9" max="9" width="17.5703125" style="156" bestFit="1" customWidth="1"/>
    <col min="10" max="10" width="15.42578125" style="156" bestFit="1" customWidth="1"/>
    <col min="11" max="11" width="66.5703125" style="114" customWidth="1"/>
    <col min="12" max="12" width="14.42578125" style="136"/>
    <col min="13" max="24" width="14.42578125" style="138"/>
    <col min="25" max="16384" width="14.42578125" style="139"/>
  </cols>
  <sheetData>
    <row r="1" spans="1:24" s="121" customFormat="1" ht="30" x14ac:dyDescent="0.2">
      <c r="A1" s="115"/>
      <c r="B1" s="116"/>
      <c r="C1" s="116"/>
      <c r="D1" s="116"/>
      <c r="E1" s="116"/>
      <c r="F1" s="117" t="s">
        <v>0</v>
      </c>
      <c r="G1" s="117"/>
      <c r="H1" s="117"/>
      <c r="I1" s="117"/>
      <c r="J1" s="117"/>
      <c r="K1" s="118"/>
      <c r="L1" s="119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24" s="123" customFormat="1" ht="30" x14ac:dyDescent="0.2">
      <c r="A2" s="122" t="s">
        <v>1</v>
      </c>
      <c r="B2" s="123" t="s">
        <v>2</v>
      </c>
      <c r="C2" s="123" t="s">
        <v>3</v>
      </c>
      <c r="D2" s="123" t="s">
        <v>4</v>
      </c>
      <c r="E2" s="123" t="s">
        <v>5</v>
      </c>
      <c r="F2" s="124" t="s">
        <v>6</v>
      </c>
      <c r="G2" s="124" t="s">
        <v>7</v>
      </c>
      <c r="H2" s="125" t="s">
        <v>8</v>
      </c>
      <c r="I2" s="125" t="s">
        <v>9</v>
      </c>
      <c r="J2" s="125" t="s">
        <v>10</v>
      </c>
      <c r="K2" s="126" t="s">
        <v>11</v>
      </c>
      <c r="L2" s="127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51" x14ac:dyDescent="0.2">
      <c r="A3" s="129">
        <v>4</v>
      </c>
      <c r="B3" s="130" t="s">
        <v>12</v>
      </c>
      <c r="C3" s="131" t="s">
        <v>13</v>
      </c>
      <c r="D3" s="131" t="s">
        <v>14</v>
      </c>
      <c r="E3" s="132">
        <v>84896</v>
      </c>
      <c r="F3" s="133">
        <v>1487</v>
      </c>
      <c r="G3" s="134"/>
      <c r="H3" s="135"/>
      <c r="I3" s="134" t="s">
        <v>15</v>
      </c>
      <c r="J3" s="135"/>
      <c r="L3" s="136">
        <v>1487</v>
      </c>
      <c r="M3" s="137" t="b">
        <f>D3=N3</f>
        <v>1</v>
      </c>
      <c r="N3" s="138" t="s">
        <v>14</v>
      </c>
    </row>
    <row r="4" spans="1:24" ht="51" x14ac:dyDescent="0.2">
      <c r="A4" s="129">
        <v>9</v>
      </c>
      <c r="B4" s="130" t="s">
        <v>12</v>
      </c>
      <c r="C4" s="131" t="s">
        <v>16</v>
      </c>
      <c r="D4" s="131" t="s">
        <v>17</v>
      </c>
      <c r="E4" s="132">
        <v>0</v>
      </c>
      <c r="F4" s="133">
        <v>203</v>
      </c>
      <c r="G4" s="134"/>
      <c r="H4" s="135"/>
      <c r="I4" s="134" t="s">
        <v>18</v>
      </c>
      <c r="J4" s="135"/>
      <c r="L4" s="136">
        <v>203</v>
      </c>
      <c r="M4" s="137" t="b">
        <f t="shared" ref="M4:M67" si="0">D4=N4</f>
        <v>1</v>
      </c>
      <c r="N4" s="138" t="s">
        <v>17</v>
      </c>
    </row>
    <row r="5" spans="1:24" ht="38.25" x14ac:dyDescent="0.2">
      <c r="A5" s="129">
        <v>10</v>
      </c>
      <c r="B5" s="130" t="s">
        <v>19</v>
      </c>
      <c r="C5" s="131" t="s">
        <v>20</v>
      </c>
      <c r="D5" s="131" t="s">
        <v>21</v>
      </c>
      <c r="E5" s="132">
        <v>165072</v>
      </c>
      <c r="F5" s="133">
        <v>20</v>
      </c>
      <c r="G5" s="134"/>
      <c r="H5" s="135"/>
      <c r="I5" s="134" t="s">
        <v>18</v>
      </c>
      <c r="J5" s="135"/>
      <c r="L5" s="136">
        <v>20</v>
      </c>
      <c r="M5" s="137" t="b">
        <f t="shared" si="0"/>
        <v>1</v>
      </c>
      <c r="N5" s="138" t="s">
        <v>21</v>
      </c>
    </row>
    <row r="6" spans="1:24" ht="25.5" x14ac:dyDescent="0.2">
      <c r="A6" s="129">
        <v>14</v>
      </c>
      <c r="B6" s="130" t="s">
        <v>22</v>
      </c>
      <c r="C6" s="131" t="s">
        <v>23</v>
      </c>
      <c r="D6" s="131" t="s">
        <v>24</v>
      </c>
      <c r="E6" s="132">
        <v>102199</v>
      </c>
      <c r="F6" s="133">
        <v>381</v>
      </c>
      <c r="G6" s="134"/>
      <c r="H6" s="135"/>
      <c r="I6" s="134" t="s">
        <v>18</v>
      </c>
      <c r="J6" s="135"/>
      <c r="L6" s="136">
        <v>381</v>
      </c>
      <c r="M6" s="137" t="b">
        <f t="shared" si="0"/>
        <v>1</v>
      </c>
      <c r="N6" s="138" t="s">
        <v>24</v>
      </c>
    </row>
    <row r="7" spans="1:24" ht="51" x14ac:dyDescent="0.2">
      <c r="A7" s="129">
        <v>15</v>
      </c>
      <c r="B7" s="130" t="s">
        <v>12</v>
      </c>
      <c r="C7" s="131" t="s">
        <v>25</v>
      </c>
      <c r="D7" s="131" t="s">
        <v>26</v>
      </c>
      <c r="E7" s="132">
        <v>28696</v>
      </c>
      <c r="F7" s="133">
        <v>0</v>
      </c>
      <c r="G7" s="134"/>
      <c r="H7" s="135"/>
      <c r="I7" s="134" t="s">
        <v>18</v>
      </c>
      <c r="J7" s="135"/>
      <c r="L7" s="136">
        <v>0</v>
      </c>
      <c r="M7" s="137" t="b">
        <f t="shared" si="0"/>
        <v>1</v>
      </c>
      <c r="N7" s="138" t="s">
        <v>26</v>
      </c>
    </row>
    <row r="8" spans="1:24" ht="51" x14ac:dyDescent="0.2">
      <c r="A8" s="129">
        <v>17</v>
      </c>
      <c r="B8" s="130" t="s">
        <v>12</v>
      </c>
      <c r="C8" s="131" t="s">
        <v>27</v>
      </c>
      <c r="D8" s="131" t="s">
        <v>28</v>
      </c>
      <c r="E8" s="132">
        <v>33227</v>
      </c>
      <c r="F8" s="133">
        <v>1</v>
      </c>
      <c r="G8" s="140"/>
      <c r="H8" s="135"/>
      <c r="I8" s="134" t="s">
        <v>18</v>
      </c>
      <c r="J8" s="135"/>
      <c r="L8" s="136">
        <v>1</v>
      </c>
      <c r="M8" s="137" t="b">
        <f t="shared" si="0"/>
        <v>1</v>
      </c>
      <c r="N8" s="138" t="s">
        <v>28</v>
      </c>
    </row>
    <row r="9" spans="1:24" ht="25.5" x14ac:dyDescent="0.2">
      <c r="A9" s="129">
        <v>26</v>
      </c>
      <c r="B9" s="130" t="s">
        <v>22</v>
      </c>
      <c r="C9" s="131" t="s">
        <v>29</v>
      </c>
      <c r="D9" s="131" t="s">
        <v>30</v>
      </c>
      <c r="E9" s="132">
        <v>0</v>
      </c>
      <c r="F9" s="133">
        <v>216</v>
      </c>
      <c r="G9" s="134"/>
      <c r="H9" s="135"/>
      <c r="I9" s="134" t="s">
        <v>18</v>
      </c>
      <c r="J9" s="135"/>
      <c r="L9" s="136">
        <v>216</v>
      </c>
      <c r="M9" s="137" t="b">
        <f t="shared" si="0"/>
        <v>1</v>
      </c>
      <c r="N9" s="138" t="s">
        <v>30</v>
      </c>
    </row>
    <row r="10" spans="1:24" ht="51" x14ac:dyDescent="0.2">
      <c r="A10" s="129">
        <v>27</v>
      </c>
      <c r="B10" s="130" t="s">
        <v>19</v>
      </c>
      <c r="C10" s="131" t="s">
        <v>31</v>
      </c>
      <c r="D10" s="131" t="s">
        <v>32</v>
      </c>
      <c r="E10" s="132">
        <v>84859</v>
      </c>
      <c r="F10" s="133">
        <v>237</v>
      </c>
      <c r="G10" s="134"/>
      <c r="H10" s="135"/>
      <c r="I10" s="134" t="s">
        <v>18</v>
      </c>
      <c r="J10" s="135"/>
      <c r="L10" s="136">
        <v>237</v>
      </c>
      <c r="M10" s="137" t="b">
        <f t="shared" si="0"/>
        <v>1</v>
      </c>
      <c r="N10" s="138" t="s">
        <v>32</v>
      </c>
    </row>
    <row r="11" spans="1:24" ht="25.5" x14ac:dyDescent="0.2">
      <c r="A11" s="129">
        <v>30</v>
      </c>
      <c r="B11" s="130" t="s">
        <v>22</v>
      </c>
      <c r="C11" s="131" t="s">
        <v>33</v>
      </c>
      <c r="D11" s="131" t="s">
        <v>34</v>
      </c>
      <c r="E11" s="132">
        <v>26418</v>
      </c>
      <c r="F11" s="133">
        <v>2196</v>
      </c>
      <c r="G11" s="134"/>
      <c r="H11" s="135"/>
      <c r="I11" s="134" t="s">
        <v>15</v>
      </c>
      <c r="J11" s="135"/>
      <c r="L11" s="136">
        <v>2196</v>
      </c>
      <c r="M11" s="137" t="b">
        <f t="shared" si="0"/>
        <v>1</v>
      </c>
      <c r="N11" s="138" t="s">
        <v>34</v>
      </c>
    </row>
    <row r="12" spans="1:24" ht="51" x14ac:dyDescent="0.2">
      <c r="A12" s="129">
        <v>31</v>
      </c>
      <c r="B12" s="130" t="s">
        <v>35</v>
      </c>
      <c r="C12" s="131" t="s">
        <v>36</v>
      </c>
      <c r="D12" s="131" t="s">
        <v>37</v>
      </c>
      <c r="E12" s="132">
        <v>273650</v>
      </c>
      <c r="F12" s="133">
        <v>1135</v>
      </c>
      <c r="G12" s="140">
        <v>1</v>
      </c>
      <c r="H12" s="135"/>
      <c r="I12" s="134" t="s">
        <v>15</v>
      </c>
      <c r="J12" s="135"/>
      <c r="L12" s="136">
        <v>1135</v>
      </c>
      <c r="M12" s="137" t="b">
        <f t="shared" si="0"/>
        <v>1</v>
      </c>
      <c r="N12" s="138" t="s">
        <v>37</v>
      </c>
    </row>
    <row r="13" spans="1:24" ht="38.25" x14ac:dyDescent="0.2">
      <c r="A13" s="129">
        <v>36</v>
      </c>
      <c r="B13" s="130" t="s">
        <v>12</v>
      </c>
      <c r="C13" s="131" t="s">
        <v>38</v>
      </c>
      <c r="D13" s="131" t="s">
        <v>39</v>
      </c>
      <c r="E13" s="132">
        <v>39675</v>
      </c>
      <c r="F13" s="133">
        <v>231</v>
      </c>
      <c r="G13" s="134"/>
      <c r="H13" s="135"/>
      <c r="I13" s="134" t="s">
        <v>18</v>
      </c>
      <c r="J13" s="135"/>
      <c r="L13" s="136">
        <v>231</v>
      </c>
      <c r="M13" s="137" t="b">
        <f t="shared" si="0"/>
        <v>1</v>
      </c>
      <c r="N13" s="138" t="s">
        <v>39</v>
      </c>
    </row>
    <row r="14" spans="1:24" ht="30" x14ac:dyDescent="0.2">
      <c r="A14" s="129">
        <v>53</v>
      </c>
      <c r="B14" s="130" t="s">
        <v>35</v>
      </c>
      <c r="C14" s="131" t="s">
        <v>40</v>
      </c>
      <c r="D14" s="131" t="s">
        <v>41</v>
      </c>
      <c r="E14" s="132">
        <v>651404</v>
      </c>
      <c r="F14" s="133">
        <v>979</v>
      </c>
      <c r="G14" s="140">
        <v>1</v>
      </c>
      <c r="H14" s="135"/>
      <c r="I14" s="134" t="s">
        <v>15</v>
      </c>
      <c r="J14" s="135" t="s">
        <v>18</v>
      </c>
      <c r="K14" s="114" t="s">
        <v>1682</v>
      </c>
      <c r="L14" s="136">
        <v>979</v>
      </c>
      <c r="M14" s="137" t="b">
        <f t="shared" si="0"/>
        <v>1</v>
      </c>
      <c r="N14" s="138" t="s">
        <v>41</v>
      </c>
    </row>
    <row r="15" spans="1:24" ht="51" x14ac:dyDescent="0.2">
      <c r="A15" s="129">
        <v>60</v>
      </c>
      <c r="B15" s="130" t="s">
        <v>12</v>
      </c>
      <c r="C15" s="131" t="s">
        <v>42</v>
      </c>
      <c r="D15" s="131" t="s">
        <v>43</v>
      </c>
      <c r="E15" s="132">
        <v>11781</v>
      </c>
      <c r="F15" s="133">
        <v>1707</v>
      </c>
      <c r="G15" s="134"/>
      <c r="H15" s="135"/>
      <c r="I15" s="134" t="s">
        <v>15</v>
      </c>
      <c r="J15" s="135"/>
      <c r="L15" s="136">
        <v>1707</v>
      </c>
      <c r="M15" s="137" t="b">
        <f t="shared" si="0"/>
        <v>1</v>
      </c>
      <c r="N15" s="138" t="s">
        <v>43</v>
      </c>
    </row>
    <row r="16" spans="1:24" ht="51" x14ac:dyDescent="0.2">
      <c r="A16" s="129">
        <v>75</v>
      </c>
      <c r="B16" s="130" t="s">
        <v>19</v>
      </c>
      <c r="C16" s="131" t="s">
        <v>44</v>
      </c>
      <c r="D16" s="131" t="s">
        <v>45</v>
      </c>
      <c r="E16" s="132">
        <v>114435</v>
      </c>
      <c r="F16" s="133">
        <v>288</v>
      </c>
      <c r="G16" s="134"/>
      <c r="H16" s="135"/>
      <c r="I16" s="134" t="s">
        <v>18</v>
      </c>
      <c r="J16" s="135"/>
      <c r="L16" s="136">
        <v>288</v>
      </c>
      <c r="M16" s="137" t="b">
        <f t="shared" si="0"/>
        <v>1</v>
      </c>
      <c r="N16" s="138" t="s">
        <v>45</v>
      </c>
    </row>
    <row r="17" spans="1:14" ht="90" x14ac:dyDescent="0.2">
      <c r="A17" s="129">
        <v>85</v>
      </c>
      <c r="B17" s="130" t="s">
        <v>22</v>
      </c>
      <c r="C17" s="131" t="s">
        <v>46</v>
      </c>
      <c r="D17" s="131" t="s">
        <v>47</v>
      </c>
      <c r="E17" s="132">
        <v>138256</v>
      </c>
      <c r="F17" s="133">
        <f>47+5+13+67+18+26</f>
        <v>176</v>
      </c>
      <c r="G17" s="134"/>
      <c r="H17" s="135"/>
      <c r="I17" s="134" t="s">
        <v>18</v>
      </c>
      <c r="J17" s="135"/>
      <c r="L17" s="136">
        <v>13</v>
      </c>
      <c r="M17" s="137" t="b">
        <f t="shared" si="0"/>
        <v>0</v>
      </c>
      <c r="N17" s="138" t="s">
        <v>364</v>
      </c>
    </row>
    <row r="18" spans="1:14" ht="25.5" x14ac:dyDescent="0.2">
      <c r="A18" s="129">
        <v>95</v>
      </c>
      <c r="B18" s="130" t="s">
        <v>12</v>
      </c>
      <c r="C18" s="131" t="s">
        <v>48</v>
      </c>
      <c r="D18" s="131" t="s">
        <v>49</v>
      </c>
      <c r="E18" s="132">
        <v>70327</v>
      </c>
      <c r="F18" s="133">
        <v>705</v>
      </c>
      <c r="G18" s="134"/>
      <c r="H18" s="135"/>
      <c r="I18" s="134" t="s">
        <v>18</v>
      </c>
      <c r="J18" s="135"/>
      <c r="L18" s="136">
        <v>67</v>
      </c>
      <c r="M18" s="137" t="b">
        <f t="shared" si="0"/>
        <v>0</v>
      </c>
      <c r="N18" s="138" t="s">
        <v>365</v>
      </c>
    </row>
    <row r="19" spans="1:14" ht="30" x14ac:dyDescent="0.2">
      <c r="A19" s="129">
        <v>103</v>
      </c>
      <c r="B19" s="130" t="s">
        <v>12</v>
      </c>
      <c r="C19" s="131" t="s">
        <v>50</v>
      </c>
      <c r="D19" s="131" t="s">
        <v>51</v>
      </c>
      <c r="E19" s="132">
        <v>33548</v>
      </c>
      <c r="F19" s="133">
        <v>72</v>
      </c>
      <c r="G19" s="134"/>
      <c r="H19" s="135"/>
      <c r="I19" s="134" t="s">
        <v>18</v>
      </c>
      <c r="J19" s="135"/>
      <c r="L19" s="136">
        <v>18</v>
      </c>
      <c r="M19" s="137" t="b">
        <f t="shared" si="0"/>
        <v>0</v>
      </c>
      <c r="N19" s="138" t="s">
        <v>366</v>
      </c>
    </row>
    <row r="20" spans="1:14" ht="30" x14ac:dyDescent="0.2">
      <c r="A20" s="129">
        <v>111</v>
      </c>
      <c r="B20" s="130" t="s">
        <v>12</v>
      </c>
      <c r="C20" s="131" t="s">
        <v>52</v>
      </c>
      <c r="D20" s="131" t="s">
        <v>53</v>
      </c>
      <c r="E20" s="132">
        <v>214706</v>
      </c>
      <c r="F20" s="133">
        <v>5332</v>
      </c>
      <c r="G20" s="134">
        <v>1</v>
      </c>
      <c r="H20" s="135"/>
      <c r="I20" s="134" t="s">
        <v>15</v>
      </c>
      <c r="J20" s="135"/>
      <c r="L20" s="136">
        <v>26</v>
      </c>
      <c r="M20" s="137" t="b">
        <f t="shared" si="0"/>
        <v>0</v>
      </c>
      <c r="N20" s="138" t="s">
        <v>367</v>
      </c>
    </row>
    <row r="21" spans="1:14" ht="30" x14ac:dyDescent="0.2">
      <c r="A21" s="129">
        <v>119</v>
      </c>
      <c r="B21" s="130" t="s">
        <v>19</v>
      </c>
      <c r="C21" s="131" t="s">
        <v>54</v>
      </c>
      <c r="D21" s="131" t="s">
        <v>1673</v>
      </c>
      <c r="E21" s="132">
        <v>434082</v>
      </c>
      <c r="F21" s="133">
        <v>503</v>
      </c>
      <c r="G21" s="140">
        <v>1</v>
      </c>
      <c r="H21" s="135"/>
      <c r="I21" s="134" t="s">
        <v>18</v>
      </c>
      <c r="J21" s="135"/>
      <c r="L21" s="136">
        <v>5</v>
      </c>
      <c r="M21" s="137" t="b">
        <f t="shared" si="0"/>
        <v>0</v>
      </c>
      <c r="N21" s="138" t="s">
        <v>368</v>
      </c>
    </row>
    <row r="22" spans="1:14" ht="25.5" x14ac:dyDescent="0.2">
      <c r="A22" s="129">
        <v>127</v>
      </c>
      <c r="B22" s="130" t="s">
        <v>12</v>
      </c>
      <c r="C22" s="131" t="s">
        <v>55</v>
      </c>
      <c r="D22" s="131" t="s">
        <v>56</v>
      </c>
      <c r="E22" s="132">
        <v>136038</v>
      </c>
      <c r="F22" s="133">
        <v>0</v>
      </c>
      <c r="G22" s="134"/>
      <c r="H22" s="135"/>
      <c r="I22" s="134" t="s">
        <v>18</v>
      </c>
      <c r="J22" s="135"/>
      <c r="L22" s="136">
        <v>47</v>
      </c>
      <c r="M22" s="137" t="b">
        <f t="shared" si="0"/>
        <v>0</v>
      </c>
      <c r="N22" s="138" t="s">
        <v>369</v>
      </c>
    </row>
    <row r="23" spans="1:14" ht="38.25" x14ac:dyDescent="0.2">
      <c r="A23" s="129">
        <v>135</v>
      </c>
      <c r="B23" s="130" t="s">
        <v>35</v>
      </c>
      <c r="C23" s="131" t="s">
        <v>57</v>
      </c>
      <c r="D23" s="131" t="s">
        <v>58</v>
      </c>
      <c r="E23" s="132">
        <v>256339</v>
      </c>
      <c r="F23" s="133">
        <v>2466</v>
      </c>
      <c r="G23" s="140">
        <v>1</v>
      </c>
      <c r="H23" s="135"/>
      <c r="I23" s="134" t="s">
        <v>15</v>
      </c>
      <c r="J23" s="135"/>
      <c r="L23" s="136">
        <v>705</v>
      </c>
      <c r="M23" s="137" t="b">
        <f t="shared" si="0"/>
        <v>0</v>
      </c>
      <c r="N23" s="138" t="s">
        <v>49</v>
      </c>
    </row>
    <row r="24" spans="1:14" ht="51" x14ac:dyDescent="0.2">
      <c r="A24" s="129">
        <v>143</v>
      </c>
      <c r="B24" s="130" t="s">
        <v>22</v>
      </c>
      <c r="C24" s="131" t="s">
        <v>59</v>
      </c>
      <c r="D24" s="131" t="s">
        <v>60</v>
      </c>
      <c r="E24" s="132">
        <v>413</v>
      </c>
      <c r="F24" s="133">
        <v>284</v>
      </c>
      <c r="G24" s="140"/>
      <c r="H24" s="135"/>
      <c r="I24" s="134"/>
      <c r="J24" s="135"/>
      <c r="L24" s="136">
        <v>72</v>
      </c>
      <c r="M24" s="137" t="b">
        <f t="shared" si="0"/>
        <v>0</v>
      </c>
      <c r="N24" s="138" t="s">
        <v>51</v>
      </c>
    </row>
    <row r="25" spans="1:14" ht="51" x14ac:dyDescent="0.2">
      <c r="A25" s="129">
        <v>199</v>
      </c>
      <c r="B25" s="130" t="s">
        <v>22</v>
      </c>
      <c r="C25" s="131" t="s">
        <v>61</v>
      </c>
      <c r="D25" s="131" t="s">
        <v>62</v>
      </c>
      <c r="E25" s="132">
        <v>6720</v>
      </c>
      <c r="F25" s="133">
        <v>35</v>
      </c>
      <c r="G25" s="134"/>
      <c r="H25" s="135"/>
      <c r="I25" s="134" t="s">
        <v>18</v>
      </c>
      <c r="J25" s="135"/>
      <c r="L25" s="136">
        <v>5332</v>
      </c>
      <c r="M25" s="137" t="b">
        <f t="shared" si="0"/>
        <v>0</v>
      </c>
      <c r="N25" s="138" t="s">
        <v>53</v>
      </c>
    </row>
    <row r="26" spans="1:14" ht="63.75" x14ac:dyDescent="0.2">
      <c r="A26" s="129">
        <v>207</v>
      </c>
      <c r="B26" s="130" t="s">
        <v>12</v>
      </c>
      <c r="C26" s="131" t="s">
        <v>63</v>
      </c>
      <c r="D26" s="131" t="s">
        <v>64</v>
      </c>
      <c r="E26" s="132">
        <v>468612</v>
      </c>
      <c r="F26" s="133">
        <v>466</v>
      </c>
      <c r="G26" s="134">
        <v>1</v>
      </c>
      <c r="H26" s="135"/>
      <c r="I26" s="134" t="s">
        <v>18</v>
      </c>
      <c r="J26" s="135"/>
      <c r="L26" s="136">
        <v>503</v>
      </c>
      <c r="M26" s="137" t="b">
        <f t="shared" si="0"/>
        <v>0</v>
      </c>
      <c r="N26" s="138" t="s">
        <v>1673</v>
      </c>
    </row>
    <row r="27" spans="1:14" ht="38.25" x14ac:dyDescent="0.2">
      <c r="A27" s="129">
        <v>223</v>
      </c>
      <c r="B27" s="130" t="s">
        <v>12</v>
      </c>
      <c r="C27" s="131" t="s">
        <v>65</v>
      </c>
      <c r="D27" s="131" t="s">
        <v>66</v>
      </c>
      <c r="E27" s="132">
        <v>12468</v>
      </c>
      <c r="F27" s="133">
        <v>8</v>
      </c>
      <c r="G27" s="140"/>
      <c r="H27" s="135"/>
      <c r="I27" s="134" t="s">
        <v>18</v>
      </c>
      <c r="J27" s="135"/>
      <c r="L27" s="136">
        <v>0</v>
      </c>
      <c r="M27" s="137" t="b">
        <f t="shared" si="0"/>
        <v>0</v>
      </c>
      <c r="N27" s="138" t="s">
        <v>56</v>
      </c>
    </row>
    <row r="28" spans="1:14" ht="30" x14ac:dyDescent="0.2">
      <c r="A28" s="129">
        <v>231</v>
      </c>
      <c r="B28" s="130" t="s">
        <v>19</v>
      </c>
      <c r="C28" s="131" t="s">
        <v>67</v>
      </c>
      <c r="D28" s="131" t="s">
        <v>68</v>
      </c>
      <c r="E28" s="132">
        <v>35763</v>
      </c>
      <c r="F28" s="133">
        <v>720</v>
      </c>
      <c r="G28" s="134"/>
      <c r="H28" s="135"/>
      <c r="I28" s="134" t="s">
        <v>18</v>
      </c>
      <c r="J28" s="135" t="s">
        <v>15</v>
      </c>
      <c r="L28" s="136">
        <v>2466</v>
      </c>
      <c r="M28" s="137" t="b">
        <f t="shared" si="0"/>
        <v>0</v>
      </c>
      <c r="N28" s="138" t="s">
        <v>58</v>
      </c>
    </row>
    <row r="29" spans="1:14" ht="38.25" x14ac:dyDescent="0.2">
      <c r="A29" s="129">
        <v>239</v>
      </c>
      <c r="B29" s="130" t="s">
        <v>22</v>
      </c>
      <c r="C29" s="131" t="s">
        <v>69</v>
      </c>
      <c r="D29" s="131" t="s">
        <v>70</v>
      </c>
      <c r="E29" s="132">
        <v>11179</v>
      </c>
      <c r="F29" s="133">
        <v>1229</v>
      </c>
      <c r="G29" s="134"/>
      <c r="H29" s="135"/>
      <c r="I29" s="134" t="s">
        <v>15</v>
      </c>
      <c r="J29" s="135"/>
      <c r="L29" s="136">
        <v>284</v>
      </c>
      <c r="M29" s="137" t="b">
        <f t="shared" si="0"/>
        <v>0</v>
      </c>
      <c r="N29" s="138" t="s">
        <v>60</v>
      </c>
    </row>
    <row r="30" spans="1:14" ht="25.5" x14ac:dyDescent="0.2">
      <c r="A30" s="129">
        <v>271</v>
      </c>
      <c r="B30" s="130" t="s">
        <v>22</v>
      </c>
      <c r="C30" s="131" t="s">
        <v>71</v>
      </c>
      <c r="D30" s="131" t="s">
        <v>72</v>
      </c>
      <c r="E30" s="132">
        <v>0</v>
      </c>
      <c r="F30" s="133">
        <v>274</v>
      </c>
      <c r="G30" s="134"/>
      <c r="H30" s="135"/>
      <c r="I30" s="134" t="s">
        <v>18</v>
      </c>
      <c r="J30" s="135"/>
      <c r="L30" s="136">
        <v>35</v>
      </c>
      <c r="M30" s="137" t="b">
        <f t="shared" si="0"/>
        <v>0</v>
      </c>
      <c r="N30" s="138" t="s">
        <v>62</v>
      </c>
    </row>
    <row r="31" spans="1:14" ht="51" x14ac:dyDescent="0.2">
      <c r="A31" s="129">
        <v>279</v>
      </c>
      <c r="B31" s="130" t="s">
        <v>22</v>
      </c>
      <c r="C31" s="131" t="s">
        <v>73</v>
      </c>
      <c r="D31" s="131" t="s">
        <v>74</v>
      </c>
      <c r="E31" s="132">
        <v>25101</v>
      </c>
      <c r="F31" s="133">
        <v>54</v>
      </c>
      <c r="G31" s="134"/>
      <c r="H31" s="135"/>
      <c r="I31" s="134" t="s">
        <v>18</v>
      </c>
      <c r="J31" s="135"/>
      <c r="L31" s="136">
        <v>466</v>
      </c>
      <c r="M31" s="137" t="b">
        <f t="shared" si="0"/>
        <v>0</v>
      </c>
      <c r="N31" s="138" t="s">
        <v>64</v>
      </c>
    </row>
    <row r="32" spans="1:14" ht="63.75" x14ac:dyDescent="0.2">
      <c r="A32" s="129">
        <v>400</v>
      </c>
      <c r="B32" s="130" t="s">
        <v>22</v>
      </c>
      <c r="C32" s="131" t="s">
        <v>75</v>
      </c>
      <c r="D32" s="131" t="s">
        <v>76</v>
      </c>
      <c r="E32" s="132">
        <v>9677</v>
      </c>
      <c r="F32" s="133">
        <v>97</v>
      </c>
      <c r="G32" s="134"/>
      <c r="H32" s="135"/>
      <c r="I32" s="134" t="s">
        <v>18</v>
      </c>
      <c r="J32" s="135"/>
      <c r="L32" s="136">
        <v>8</v>
      </c>
      <c r="M32" s="137" t="b">
        <f t="shared" si="0"/>
        <v>0</v>
      </c>
      <c r="N32" s="138" t="s">
        <v>66</v>
      </c>
    </row>
    <row r="33" spans="1:14" ht="51" x14ac:dyDescent="0.2">
      <c r="A33" s="129">
        <v>401</v>
      </c>
      <c r="B33" s="130" t="s">
        <v>12</v>
      </c>
      <c r="C33" s="141" t="s">
        <v>77</v>
      </c>
      <c r="D33" s="131" t="s">
        <v>78</v>
      </c>
      <c r="E33" s="132">
        <v>14686</v>
      </c>
      <c r="F33" s="133">
        <v>190</v>
      </c>
      <c r="G33" s="134"/>
      <c r="H33" s="135"/>
      <c r="I33" s="134" t="s">
        <v>18</v>
      </c>
      <c r="J33" s="135"/>
      <c r="L33" s="136">
        <v>720</v>
      </c>
      <c r="M33" s="137" t="b">
        <f t="shared" si="0"/>
        <v>0</v>
      </c>
      <c r="N33" s="138" t="s">
        <v>68</v>
      </c>
    </row>
    <row r="34" spans="1:14" ht="30" x14ac:dyDescent="0.2">
      <c r="A34" s="129">
        <v>407</v>
      </c>
      <c r="B34" s="130" t="s">
        <v>12</v>
      </c>
      <c r="C34" s="131" t="s">
        <v>79</v>
      </c>
      <c r="D34" s="131" t="s">
        <v>80</v>
      </c>
      <c r="E34" s="132">
        <v>169121</v>
      </c>
      <c r="F34" s="133">
        <v>636</v>
      </c>
      <c r="G34" s="134"/>
      <c r="H34" s="135"/>
      <c r="I34" s="134" t="s">
        <v>18</v>
      </c>
      <c r="J34" s="135"/>
      <c r="L34" s="136">
        <v>1229</v>
      </c>
      <c r="M34" s="137" t="b">
        <f t="shared" si="0"/>
        <v>0</v>
      </c>
      <c r="N34" s="138" t="s">
        <v>70</v>
      </c>
    </row>
    <row r="35" spans="1:14" ht="25.5" x14ac:dyDescent="0.2">
      <c r="A35" s="129">
        <v>414</v>
      </c>
      <c r="B35" s="130" t="s">
        <v>22</v>
      </c>
      <c r="C35" s="131" t="s">
        <v>81</v>
      </c>
      <c r="D35" s="131" t="s">
        <v>82</v>
      </c>
      <c r="E35" s="132">
        <v>35901</v>
      </c>
      <c r="F35" s="133">
        <v>2209</v>
      </c>
      <c r="G35" s="134"/>
      <c r="H35" s="135"/>
      <c r="I35" s="134" t="s">
        <v>15</v>
      </c>
      <c r="J35" s="135"/>
      <c r="L35" s="136">
        <v>274</v>
      </c>
      <c r="M35" s="137" t="b">
        <f t="shared" si="0"/>
        <v>0</v>
      </c>
      <c r="N35" s="138" t="s">
        <v>72</v>
      </c>
    </row>
    <row r="36" spans="1:14" ht="25.5" x14ac:dyDescent="0.2">
      <c r="A36" s="129">
        <v>417</v>
      </c>
      <c r="B36" s="130" t="s">
        <v>12</v>
      </c>
      <c r="C36" s="131" t="s">
        <v>83</v>
      </c>
      <c r="D36" s="131" t="s">
        <v>84</v>
      </c>
      <c r="E36" s="132">
        <v>0</v>
      </c>
      <c r="F36" s="133">
        <v>146</v>
      </c>
      <c r="G36" s="134"/>
      <c r="H36" s="135"/>
      <c r="I36" s="134" t="s">
        <v>18</v>
      </c>
      <c r="J36" s="135"/>
      <c r="L36" s="136">
        <v>54</v>
      </c>
      <c r="M36" s="137" t="b">
        <f t="shared" si="0"/>
        <v>0</v>
      </c>
      <c r="N36" s="138" t="s">
        <v>74</v>
      </c>
    </row>
    <row r="37" spans="1:14" ht="25.5" x14ac:dyDescent="0.2">
      <c r="A37" s="129">
        <v>419</v>
      </c>
      <c r="B37" s="130" t="s">
        <v>22</v>
      </c>
      <c r="C37" s="131" t="s">
        <v>85</v>
      </c>
      <c r="D37" s="131" t="s">
        <v>86</v>
      </c>
      <c r="E37" s="132">
        <v>75634</v>
      </c>
      <c r="F37" s="133">
        <v>4004</v>
      </c>
      <c r="G37" s="134"/>
      <c r="H37" s="135"/>
      <c r="I37" s="134" t="s">
        <v>15</v>
      </c>
      <c r="J37" s="135"/>
      <c r="L37" s="136">
        <v>97</v>
      </c>
      <c r="M37" s="137" t="b">
        <f t="shared" si="0"/>
        <v>0</v>
      </c>
      <c r="N37" s="138" t="s">
        <v>76</v>
      </c>
    </row>
    <row r="38" spans="1:14" ht="51" x14ac:dyDescent="0.2">
      <c r="A38" s="129">
        <v>420</v>
      </c>
      <c r="B38" s="130" t="s">
        <v>22</v>
      </c>
      <c r="C38" s="131" t="s">
        <v>87</v>
      </c>
      <c r="D38" s="131" t="s">
        <v>88</v>
      </c>
      <c r="E38" s="142">
        <v>5341</v>
      </c>
      <c r="F38" s="133">
        <v>95</v>
      </c>
      <c r="G38" s="134"/>
      <c r="H38" s="135"/>
      <c r="I38" s="134" t="s">
        <v>18</v>
      </c>
      <c r="J38" s="135"/>
      <c r="L38" s="136">
        <v>190</v>
      </c>
      <c r="M38" s="137" t="b">
        <f t="shared" si="0"/>
        <v>0</v>
      </c>
      <c r="N38" s="138" t="s">
        <v>78</v>
      </c>
    </row>
    <row r="39" spans="1:14" ht="51" x14ac:dyDescent="0.2">
      <c r="A39" s="129">
        <v>460</v>
      </c>
      <c r="B39" s="130" t="s">
        <v>22</v>
      </c>
      <c r="C39" s="131" t="s">
        <v>89</v>
      </c>
      <c r="D39" s="131" t="s">
        <v>90</v>
      </c>
      <c r="E39" s="142">
        <v>63825</v>
      </c>
      <c r="F39" s="133">
        <v>106</v>
      </c>
      <c r="G39" s="134"/>
      <c r="H39" s="135"/>
      <c r="I39" s="134" t="s">
        <v>18</v>
      </c>
      <c r="J39" s="135"/>
      <c r="L39" s="136">
        <v>636</v>
      </c>
      <c r="M39" s="137" t="b">
        <f t="shared" si="0"/>
        <v>0</v>
      </c>
      <c r="N39" s="138" t="s">
        <v>80</v>
      </c>
    </row>
    <row r="40" spans="1:14" ht="25.5" x14ac:dyDescent="0.2">
      <c r="A40" s="129">
        <v>462</v>
      </c>
      <c r="B40" s="130" t="s">
        <v>22</v>
      </c>
      <c r="C40" s="131" t="s">
        <v>91</v>
      </c>
      <c r="D40" s="131" t="s">
        <v>92</v>
      </c>
      <c r="E40" s="142">
        <v>900</v>
      </c>
      <c r="F40" s="133">
        <v>139</v>
      </c>
      <c r="G40" s="134"/>
      <c r="H40" s="135"/>
      <c r="I40" s="134" t="s">
        <v>18</v>
      </c>
      <c r="J40" s="135"/>
      <c r="L40" s="136">
        <v>2209</v>
      </c>
      <c r="M40" s="137" t="b">
        <f t="shared" si="0"/>
        <v>0</v>
      </c>
      <c r="N40" s="138" t="s">
        <v>82</v>
      </c>
    </row>
    <row r="41" spans="1:14" ht="38.25" x14ac:dyDescent="0.2">
      <c r="A41" s="129">
        <v>463</v>
      </c>
      <c r="B41" s="130" t="s">
        <v>22</v>
      </c>
      <c r="C41" s="141" t="s">
        <v>93</v>
      </c>
      <c r="D41" s="131" t="s">
        <v>94</v>
      </c>
      <c r="E41" s="132">
        <v>9701</v>
      </c>
      <c r="F41" s="133">
        <v>183</v>
      </c>
      <c r="G41" s="134"/>
      <c r="H41" s="135"/>
      <c r="I41" s="134" t="s">
        <v>18</v>
      </c>
      <c r="J41" s="135"/>
      <c r="L41" s="136">
        <v>146</v>
      </c>
      <c r="M41" s="137" t="b">
        <f t="shared" si="0"/>
        <v>0</v>
      </c>
      <c r="N41" s="138" t="s">
        <v>84</v>
      </c>
    </row>
    <row r="42" spans="1:14" ht="25.5" x14ac:dyDescent="0.2">
      <c r="A42" s="129">
        <v>10184</v>
      </c>
      <c r="B42" s="130" t="s">
        <v>95</v>
      </c>
      <c r="C42" s="131" t="s">
        <v>96</v>
      </c>
      <c r="D42" s="131" t="s">
        <v>97</v>
      </c>
      <c r="E42" s="132">
        <v>68050</v>
      </c>
      <c r="F42" s="133">
        <v>17</v>
      </c>
      <c r="G42" s="134"/>
      <c r="H42" s="135"/>
      <c r="I42" s="134" t="s">
        <v>18</v>
      </c>
      <c r="J42" s="135"/>
      <c r="L42" s="136">
        <v>4004</v>
      </c>
      <c r="M42" s="137" t="b">
        <f t="shared" si="0"/>
        <v>0</v>
      </c>
      <c r="N42" s="138" t="s">
        <v>86</v>
      </c>
    </row>
    <row r="43" spans="1:14" ht="30" x14ac:dyDescent="0.2">
      <c r="A43" s="129">
        <v>11140</v>
      </c>
      <c r="B43" s="130" t="s">
        <v>98</v>
      </c>
      <c r="C43" s="131" t="s">
        <v>99</v>
      </c>
      <c r="D43" s="131" t="s">
        <v>100</v>
      </c>
      <c r="E43" s="132">
        <v>37644</v>
      </c>
      <c r="F43" s="133">
        <v>113</v>
      </c>
      <c r="G43" s="134"/>
      <c r="H43" s="135"/>
      <c r="I43" s="134" t="s">
        <v>18</v>
      </c>
      <c r="J43" s="135"/>
      <c r="L43" s="136">
        <v>95</v>
      </c>
      <c r="M43" s="137" t="b">
        <f t="shared" si="0"/>
        <v>0</v>
      </c>
      <c r="N43" s="138" t="s">
        <v>88</v>
      </c>
    </row>
    <row r="44" spans="1:14" ht="25.5" x14ac:dyDescent="0.2">
      <c r="A44" s="129">
        <v>11146</v>
      </c>
      <c r="B44" s="130" t="s">
        <v>98</v>
      </c>
      <c r="C44" s="131" t="s">
        <v>101</v>
      </c>
      <c r="D44" s="131" t="s">
        <v>102</v>
      </c>
      <c r="E44" s="132">
        <v>31073</v>
      </c>
      <c r="F44" s="133">
        <v>124</v>
      </c>
      <c r="G44" s="134"/>
      <c r="H44" s="135"/>
      <c r="I44" s="134" t="s">
        <v>18</v>
      </c>
      <c r="J44" s="135"/>
      <c r="L44" s="136">
        <v>106</v>
      </c>
      <c r="M44" s="137" t="b">
        <f t="shared" si="0"/>
        <v>0</v>
      </c>
      <c r="N44" s="138" t="s">
        <v>90</v>
      </c>
    </row>
    <row r="45" spans="1:14" ht="30" x14ac:dyDescent="0.2">
      <c r="A45" s="129">
        <v>11152</v>
      </c>
      <c r="B45" s="130" t="s">
        <v>103</v>
      </c>
      <c r="C45" s="131" t="s">
        <v>104</v>
      </c>
      <c r="D45" s="131" t="s">
        <v>105</v>
      </c>
      <c r="E45" s="132">
        <v>14516</v>
      </c>
      <c r="F45" s="133">
        <v>0</v>
      </c>
      <c r="G45" s="134"/>
      <c r="H45" s="135"/>
      <c r="I45" s="134" t="s">
        <v>18</v>
      </c>
      <c r="J45" s="135"/>
      <c r="L45" s="136">
        <v>139</v>
      </c>
      <c r="M45" s="137" t="b">
        <f t="shared" si="0"/>
        <v>0</v>
      </c>
      <c r="N45" s="138" t="s">
        <v>92</v>
      </c>
    </row>
    <row r="46" spans="1:14" ht="45" x14ac:dyDescent="0.2">
      <c r="A46" s="129">
        <v>22929</v>
      </c>
      <c r="B46" s="130" t="s">
        <v>106</v>
      </c>
      <c r="C46" s="131" t="s">
        <v>107</v>
      </c>
      <c r="D46" s="131" t="s">
        <v>108</v>
      </c>
      <c r="E46" s="132">
        <v>226960</v>
      </c>
      <c r="F46" s="133">
        <f>1485+610</f>
        <v>2095</v>
      </c>
      <c r="G46" s="134">
        <v>1</v>
      </c>
      <c r="H46" s="135"/>
      <c r="I46" s="134" t="s">
        <v>15</v>
      </c>
      <c r="J46" s="135"/>
      <c r="L46" s="136">
        <v>183</v>
      </c>
      <c r="M46" s="137" t="b">
        <f t="shared" si="0"/>
        <v>0</v>
      </c>
      <c r="N46" s="138" t="s">
        <v>94</v>
      </c>
    </row>
    <row r="47" spans="1:14" ht="38.25" x14ac:dyDescent="0.2">
      <c r="A47" s="129">
        <v>44907</v>
      </c>
      <c r="B47" s="130" t="s">
        <v>109</v>
      </c>
      <c r="C47" s="131" t="s">
        <v>110</v>
      </c>
      <c r="D47" s="131" t="s">
        <v>111</v>
      </c>
      <c r="E47" s="132">
        <v>207410</v>
      </c>
      <c r="F47" s="133">
        <v>169</v>
      </c>
      <c r="G47" s="134">
        <v>1</v>
      </c>
      <c r="H47" s="135"/>
      <c r="I47" s="134" t="s">
        <v>18</v>
      </c>
      <c r="J47" s="135"/>
      <c r="L47" s="136">
        <v>17</v>
      </c>
      <c r="M47" s="137" t="b">
        <f t="shared" si="0"/>
        <v>0</v>
      </c>
      <c r="N47" s="138" t="s">
        <v>97</v>
      </c>
    </row>
    <row r="48" spans="1:14" ht="63.75" x14ac:dyDescent="0.2">
      <c r="A48" s="129">
        <v>44913</v>
      </c>
      <c r="B48" s="130" t="s">
        <v>112</v>
      </c>
      <c r="C48" s="131" t="s">
        <v>113</v>
      </c>
      <c r="D48" s="131" t="s">
        <v>114</v>
      </c>
      <c r="E48" s="132">
        <v>358913</v>
      </c>
      <c r="F48" s="133">
        <v>1475</v>
      </c>
      <c r="G48" s="134">
        <v>1</v>
      </c>
      <c r="H48" s="135"/>
      <c r="I48" s="134" t="s">
        <v>15</v>
      </c>
      <c r="J48" s="135"/>
      <c r="L48" s="136">
        <v>113</v>
      </c>
      <c r="M48" s="137" t="b">
        <f t="shared" si="0"/>
        <v>0</v>
      </c>
      <c r="N48" s="138" t="s">
        <v>100</v>
      </c>
    </row>
    <row r="49" spans="1:14" ht="38.25" x14ac:dyDescent="0.2">
      <c r="A49" s="129">
        <v>44919</v>
      </c>
      <c r="B49" s="130" t="s">
        <v>115</v>
      </c>
      <c r="C49" s="131" t="s">
        <v>116</v>
      </c>
      <c r="D49" s="131" t="s">
        <v>1662</v>
      </c>
      <c r="E49" s="132">
        <v>29146</v>
      </c>
      <c r="F49" s="133">
        <v>193</v>
      </c>
      <c r="G49" s="134"/>
      <c r="H49" s="135"/>
      <c r="I49" s="134" t="s">
        <v>18</v>
      </c>
      <c r="J49" s="135"/>
      <c r="L49" s="136">
        <v>124</v>
      </c>
      <c r="M49" s="137" t="b">
        <f t="shared" si="0"/>
        <v>0</v>
      </c>
      <c r="N49" s="138" t="s">
        <v>102</v>
      </c>
    </row>
    <row r="50" spans="1:14" ht="63.75" x14ac:dyDescent="0.2">
      <c r="A50" s="129">
        <v>44925</v>
      </c>
      <c r="B50" s="130" t="s">
        <v>117</v>
      </c>
      <c r="C50" s="131" t="s">
        <v>118</v>
      </c>
      <c r="D50" s="131" t="s">
        <v>1657</v>
      </c>
      <c r="E50" s="132">
        <v>181596</v>
      </c>
      <c r="F50" s="133">
        <v>2376</v>
      </c>
      <c r="G50" s="134"/>
      <c r="H50" s="135"/>
      <c r="I50" s="134" t="s">
        <v>15</v>
      </c>
      <c r="J50" s="135"/>
      <c r="L50" s="136">
        <v>0</v>
      </c>
      <c r="M50" s="137" t="b">
        <f t="shared" si="0"/>
        <v>0</v>
      </c>
      <c r="N50" s="138" t="s">
        <v>105</v>
      </c>
    </row>
    <row r="51" spans="1:14" ht="30" x14ac:dyDescent="0.2">
      <c r="A51" s="129">
        <v>50007</v>
      </c>
      <c r="B51" s="130" t="s">
        <v>119</v>
      </c>
      <c r="C51" s="131" t="s">
        <v>120</v>
      </c>
      <c r="D51" s="131" t="s">
        <v>121</v>
      </c>
      <c r="E51" s="132">
        <v>42292</v>
      </c>
      <c r="F51" s="133">
        <v>288</v>
      </c>
      <c r="G51" s="140"/>
      <c r="H51" s="135"/>
      <c r="I51" s="134" t="s">
        <v>18</v>
      </c>
      <c r="J51" s="135"/>
      <c r="L51" s="136">
        <v>1485</v>
      </c>
      <c r="M51" s="137" t="b">
        <f t="shared" si="0"/>
        <v>0</v>
      </c>
      <c r="N51" s="138" t="s">
        <v>370</v>
      </c>
    </row>
    <row r="52" spans="1:14" ht="30" x14ac:dyDescent="0.2">
      <c r="A52" s="129">
        <v>50013</v>
      </c>
      <c r="B52" s="130" t="s">
        <v>122</v>
      </c>
      <c r="C52" s="131" t="s">
        <v>123</v>
      </c>
      <c r="D52" s="131" t="s">
        <v>124</v>
      </c>
      <c r="E52" s="142">
        <v>81193</v>
      </c>
      <c r="F52" s="133">
        <v>385</v>
      </c>
      <c r="G52" s="140"/>
      <c r="H52" s="135"/>
      <c r="I52" s="134" t="s">
        <v>18</v>
      </c>
      <c r="J52" s="135"/>
      <c r="L52" s="136">
        <v>610</v>
      </c>
      <c r="M52" s="137" t="b">
        <f t="shared" si="0"/>
        <v>0</v>
      </c>
      <c r="N52" s="138" t="s">
        <v>371</v>
      </c>
    </row>
    <row r="53" spans="1:14" ht="30" x14ac:dyDescent="0.2">
      <c r="A53" s="129">
        <v>50014</v>
      </c>
      <c r="B53" s="130" t="s">
        <v>122</v>
      </c>
      <c r="C53" s="131" t="s">
        <v>125</v>
      </c>
      <c r="D53" s="131" t="s">
        <v>126</v>
      </c>
      <c r="E53" s="132">
        <v>78691</v>
      </c>
      <c r="F53" s="133">
        <v>222</v>
      </c>
      <c r="G53" s="140"/>
      <c r="H53" s="135"/>
      <c r="I53" s="134" t="s">
        <v>18</v>
      </c>
      <c r="J53" s="135"/>
      <c r="L53" s="136">
        <v>0</v>
      </c>
      <c r="M53" s="137" t="b">
        <f t="shared" si="0"/>
        <v>0</v>
      </c>
      <c r="N53" s="138" t="s">
        <v>372</v>
      </c>
    </row>
    <row r="54" spans="1:14" ht="51" x14ac:dyDescent="0.2">
      <c r="A54" s="129">
        <v>50523</v>
      </c>
      <c r="B54" s="130" t="s">
        <v>119</v>
      </c>
      <c r="C54" s="131" t="s">
        <v>127</v>
      </c>
      <c r="D54" s="131" t="s">
        <v>128</v>
      </c>
      <c r="E54" s="132">
        <v>72372</v>
      </c>
      <c r="F54" s="133">
        <v>809</v>
      </c>
      <c r="G54" s="134"/>
      <c r="H54" s="135"/>
      <c r="I54" s="134" t="s">
        <v>18</v>
      </c>
      <c r="J54" s="135"/>
      <c r="L54" s="136">
        <v>169</v>
      </c>
      <c r="M54" s="137" t="b">
        <f t="shared" si="0"/>
        <v>0</v>
      </c>
      <c r="N54" s="138" t="s">
        <v>111</v>
      </c>
    </row>
    <row r="55" spans="1:14" ht="38.25" x14ac:dyDescent="0.2">
      <c r="A55" s="129">
        <v>55222</v>
      </c>
      <c r="B55" s="130" t="s">
        <v>129</v>
      </c>
      <c r="C55" s="131" t="s">
        <v>130</v>
      </c>
      <c r="D55" s="131" t="s">
        <v>131</v>
      </c>
      <c r="E55" s="132">
        <v>104311</v>
      </c>
      <c r="F55" s="133">
        <v>111</v>
      </c>
      <c r="G55" s="140"/>
      <c r="H55" s="135"/>
      <c r="I55" s="134" t="s">
        <v>18</v>
      </c>
      <c r="J55" s="135"/>
      <c r="L55" s="136">
        <v>1475</v>
      </c>
      <c r="M55" s="137" t="b">
        <f t="shared" si="0"/>
        <v>0</v>
      </c>
      <c r="N55" s="138" t="s">
        <v>114</v>
      </c>
    </row>
    <row r="56" spans="1:14" ht="63.75" x14ac:dyDescent="0.2">
      <c r="A56" s="129">
        <v>55228</v>
      </c>
      <c r="B56" s="130" t="s">
        <v>122</v>
      </c>
      <c r="C56" s="131" t="s">
        <v>132</v>
      </c>
      <c r="D56" s="131" t="s">
        <v>133</v>
      </c>
      <c r="E56" s="132">
        <v>913351</v>
      </c>
      <c r="F56" s="133">
        <v>962</v>
      </c>
      <c r="G56" s="134">
        <v>1</v>
      </c>
      <c r="H56" s="135"/>
      <c r="I56" s="134" t="s">
        <v>18</v>
      </c>
      <c r="J56" s="135" t="s">
        <v>15</v>
      </c>
      <c r="L56" s="136">
        <v>193</v>
      </c>
      <c r="M56" s="137" t="b">
        <f t="shared" si="0"/>
        <v>0</v>
      </c>
      <c r="N56" s="138" t="s">
        <v>1662</v>
      </c>
    </row>
    <row r="57" spans="1:14" ht="76.5" x14ac:dyDescent="0.2">
      <c r="A57" s="129">
        <v>55234</v>
      </c>
      <c r="B57" s="130" t="s">
        <v>129</v>
      </c>
      <c r="C57" s="131" t="s">
        <v>134</v>
      </c>
      <c r="D57" s="131" t="s">
        <v>135</v>
      </c>
      <c r="E57" s="132">
        <v>185227</v>
      </c>
      <c r="F57" s="133">
        <v>1580</v>
      </c>
      <c r="G57" s="134"/>
      <c r="H57" s="135"/>
      <c r="I57" s="134" t="s">
        <v>15</v>
      </c>
      <c r="J57" s="135"/>
      <c r="L57" s="136">
        <v>2376</v>
      </c>
      <c r="M57" s="137" t="b">
        <f t="shared" si="0"/>
        <v>0</v>
      </c>
      <c r="N57" s="138" t="s">
        <v>1657</v>
      </c>
    </row>
    <row r="58" spans="1:14" ht="51" x14ac:dyDescent="0.2">
      <c r="A58" s="129">
        <v>55240</v>
      </c>
      <c r="B58" s="130" t="s">
        <v>122</v>
      </c>
      <c r="C58" s="131" t="s">
        <v>136</v>
      </c>
      <c r="D58" s="131" t="s">
        <v>137</v>
      </c>
      <c r="E58" s="132">
        <v>73323</v>
      </c>
      <c r="F58" s="133">
        <v>857</v>
      </c>
      <c r="G58" s="134"/>
      <c r="H58" s="135"/>
      <c r="I58" s="134" t="s">
        <v>18</v>
      </c>
      <c r="J58" s="135" t="s">
        <v>15</v>
      </c>
      <c r="L58" s="136">
        <v>288</v>
      </c>
      <c r="M58" s="137" t="b">
        <f t="shared" si="0"/>
        <v>0</v>
      </c>
      <c r="N58" s="138" t="s">
        <v>121</v>
      </c>
    </row>
    <row r="59" spans="1:14" ht="51" x14ac:dyDescent="0.2">
      <c r="A59" s="129">
        <v>55246</v>
      </c>
      <c r="B59" s="130" t="s">
        <v>129</v>
      </c>
      <c r="C59" s="131" t="s">
        <v>138</v>
      </c>
      <c r="D59" s="131" t="s">
        <v>1648</v>
      </c>
      <c r="E59" s="132">
        <v>150675</v>
      </c>
      <c r="F59" s="133">
        <v>699</v>
      </c>
      <c r="G59" s="140"/>
      <c r="H59" s="135"/>
      <c r="I59" s="134" t="s">
        <v>18</v>
      </c>
      <c r="J59" s="135"/>
      <c r="L59" s="136">
        <v>385</v>
      </c>
      <c r="M59" s="137" t="b">
        <f t="shared" si="0"/>
        <v>0</v>
      </c>
      <c r="N59" s="138" t="s">
        <v>124</v>
      </c>
    </row>
    <row r="60" spans="1:14" ht="63.75" x14ac:dyDescent="0.2">
      <c r="A60" s="129">
        <v>55252</v>
      </c>
      <c r="B60" s="130" t="s">
        <v>129</v>
      </c>
      <c r="C60" s="131" t="s">
        <v>139</v>
      </c>
      <c r="D60" s="131" t="s">
        <v>140</v>
      </c>
      <c r="E60" s="132">
        <v>413010</v>
      </c>
      <c r="F60" s="133">
        <v>216</v>
      </c>
      <c r="G60" s="134">
        <v>1</v>
      </c>
      <c r="H60" s="135"/>
      <c r="I60" s="134" t="s">
        <v>18</v>
      </c>
      <c r="J60" s="135"/>
      <c r="L60" s="136">
        <v>222</v>
      </c>
      <c r="M60" s="137" t="b">
        <f t="shared" si="0"/>
        <v>0</v>
      </c>
      <c r="N60" s="138" t="s">
        <v>126</v>
      </c>
    </row>
    <row r="61" spans="1:14" ht="63.75" x14ac:dyDescent="0.2">
      <c r="A61" s="129">
        <v>55258</v>
      </c>
      <c r="B61" s="130" t="s">
        <v>129</v>
      </c>
      <c r="C61" s="131" t="s">
        <v>141</v>
      </c>
      <c r="D61" s="131" t="s">
        <v>142</v>
      </c>
      <c r="E61" s="132">
        <v>655370</v>
      </c>
      <c r="F61" s="133">
        <v>2393</v>
      </c>
      <c r="G61" s="140">
        <v>1</v>
      </c>
      <c r="H61" s="135"/>
      <c r="I61" s="134" t="s">
        <v>15</v>
      </c>
      <c r="J61" s="135"/>
      <c r="L61" s="136">
        <v>809</v>
      </c>
      <c r="M61" s="137" t="b">
        <f t="shared" si="0"/>
        <v>0</v>
      </c>
      <c r="N61" s="138" t="s">
        <v>128</v>
      </c>
    </row>
    <row r="62" spans="1:14" ht="51" x14ac:dyDescent="0.2">
      <c r="A62" s="129">
        <v>55270</v>
      </c>
      <c r="B62" s="130" t="s">
        <v>129</v>
      </c>
      <c r="C62" s="131" t="s">
        <v>143</v>
      </c>
      <c r="D62" s="131" t="s">
        <v>144</v>
      </c>
      <c r="E62" s="132">
        <v>396254</v>
      </c>
      <c r="F62" s="133">
        <v>2171</v>
      </c>
      <c r="G62" s="134">
        <v>1</v>
      </c>
      <c r="H62" s="135"/>
      <c r="I62" s="134" t="s">
        <v>15</v>
      </c>
      <c r="J62" s="135"/>
      <c r="L62" s="136">
        <v>111</v>
      </c>
      <c r="M62" s="137" t="b">
        <f t="shared" si="0"/>
        <v>0</v>
      </c>
      <c r="N62" s="138" t="s">
        <v>131</v>
      </c>
    </row>
    <row r="63" spans="1:14" ht="51" x14ac:dyDescent="0.2">
      <c r="A63" s="129">
        <v>55276</v>
      </c>
      <c r="B63" s="130" t="s">
        <v>122</v>
      </c>
      <c r="C63" s="131" t="s">
        <v>145</v>
      </c>
      <c r="D63" s="131" t="s">
        <v>146</v>
      </c>
      <c r="E63" s="132">
        <v>226089</v>
      </c>
      <c r="F63" s="133">
        <v>1995</v>
      </c>
      <c r="G63" s="134">
        <v>1</v>
      </c>
      <c r="H63" s="135" t="s">
        <v>15</v>
      </c>
      <c r="I63" s="134" t="s">
        <v>15</v>
      </c>
      <c r="J63" s="135"/>
      <c r="L63" s="136">
        <v>962</v>
      </c>
      <c r="M63" s="137" t="b">
        <f t="shared" si="0"/>
        <v>0</v>
      </c>
      <c r="N63" s="138" t="s">
        <v>133</v>
      </c>
    </row>
    <row r="64" spans="1:14" ht="38.25" x14ac:dyDescent="0.2">
      <c r="A64" s="129">
        <v>55282</v>
      </c>
      <c r="B64" s="130" t="s">
        <v>122</v>
      </c>
      <c r="C64" s="131" t="s">
        <v>147</v>
      </c>
      <c r="D64" s="131" t="s">
        <v>148</v>
      </c>
      <c r="E64" s="132">
        <v>230150</v>
      </c>
      <c r="F64" s="133">
        <v>271</v>
      </c>
      <c r="G64" s="140">
        <v>1</v>
      </c>
      <c r="H64" s="135"/>
      <c r="I64" s="134" t="s">
        <v>18</v>
      </c>
      <c r="J64" s="135"/>
      <c r="L64" s="136">
        <v>1580</v>
      </c>
      <c r="M64" s="137" t="b">
        <f t="shared" si="0"/>
        <v>0</v>
      </c>
      <c r="N64" s="138" t="s">
        <v>135</v>
      </c>
    </row>
    <row r="65" spans="1:14" ht="63.75" x14ac:dyDescent="0.2">
      <c r="A65" s="129">
        <v>55300</v>
      </c>
      <c r="B65" s="130" t="s">
        <v>122</v>
      </c>
      <c r="C65" s="131" t="s">
        <v>149</v>
      </c>
      <c r="D65" s="131" t="s">
        <v>150</v>
      </c>
      <c r="E65" s="132">
        <v>95633</v>
      </c>
      <c r="F65" s="133">
        <v>791</v>
      </c>
      <c r="G65" s="140"/>
      <c r="H65" s="135"/>
      <c r="I65" s="134" t="s">
        <v>18</v>
      </c>
      <c r="J65" s="135"/>
      <c r="L65" s="136">
        <v>857</v>
      </c>
      <c r="M65" s="137" t="b">
        <f t="shared" si="0"/>
        <v>0</v>
      </c>
      <c r="N65" s="138" t="s">
        <v>137</v>
      </c>
    </row>
    <row r="66" spans="1:14" ht="63.75" x14ac:dyDescent="0.2">
      <c r="A66" s="129">
        <v>60002</v>
      </c>
      <c r="B66" s="130" t="s">
        <v>151</v>
      </c>
      <c r="C66" s="131" t="s">
        <v>152</v>
      </c>
      <c r="D66" s="131" t="s">
        <v>153</v>
      </c>
      <c r="E66" s="132">
        <v>70369</v>
      </c>
      <c r="F66" s="133">
        <v>43395</v>
      </c>
      <c r="G66" s="134"/>
      <c r="H66" s="135" t="s">
        <v>15</v>
      </c>
      <c r="I66" s="134" t="s">
        <v>15</v>
      </c>
      <c r="J66" s="135"/>
      <c r="K66" s="114" t="s">
        <v>1636</v>
      </c>
      <c r="L66" s="136">
        <v>699</v>
      </c>
      <c r="M66" s="137" t="b">
        <f t="shared" si="0"/>
        <v>0</v>
      </c>
      <c r="N66" s="138" t="s">
        <v>1648</v>
      </c>
    </row>
    <row r="67" spans="1:14" ht="51" x14ac:dyDescent="0.2">
      <c r="A67" s="129">
        <v>60003</v>
      </c>
      <c r="B67" s="130" t="s">
        <v>151</v>
      </c>
      <c r="C67" s="131" t="s">
        <v>154</v>
      </c>
      <c r="D67" s="131" t="s">
        <v>155</v>
      </c>
      <c r="E67" s="132">
        <v>1179988</v>
      </c>
      <c r="F67" s="133">
        <v>42787</v>
      </c>
      <c r="G67" s="140">
        <v>1</v>
      </c>
      <c r="H67" s="135"/>
      <c r="I67" s="134" t="s">
        <v>15</v>
      </c>
      <c r="J67" s="135"/>
      <c r="L67" s="136">
        <v>216</v>
      </c>
      <c r="M67" s="137" t="b">
        <f t="shared" si="0"/>
        <v>0</v>
      </c>
      <c r="N67" s="138" t="s">
        <v>140</v>
      </c>
    </row>
    <row r="68" spans="1:14" ht="51" x14ac:dyDescent="0.2">
      <c r="A68" s="129">
        <v>60004</v>
      </c>
      <c r="B68" s="130" t="s">
        <v>151</v>
      </c>
      <c r="C68" s="131" t="s">
        <v>156</v>
      </c>
      <c r="D68" s="131" t="s">
        <v>157</v>
      </c>
      <c r="E68" s="142">
        <v>90041</v>
      </c>
      <c r="F68" s="133">
        <v>13348</v>
      </c>
      <c r="G68" s="140"/>
      <c r="H68" s="135"/>
      <c r="I68" s="134" t="s">
        <v>15</v>
      </c>
      <c r="J68" s="135"/>
      <c r="L68" s="136">
        <v>2393</v>
      </c>
      <c r="M68" s="137" t="b">
        <f t="shared" ref="M68:M131" si="1">D68=N68</f>
        <v>0</v>
      </c>
      <c r="N68" s="138" t="s">
        <v>142</v>
      </c>
    </row>
    <row r="69" spans="1:14" ht="51" x14ac:dyDescent="0.2">
      <c r="A69" s="129">
        <v>60272</v>
      </c>
      <c r="B69" s="130" t="s">
        <v>158</v>
      </c>
      <c r="C69" s="131" t="s">
        <v>159</v>
      </c>
      <c r="D69" s="131" t="s">
        <v>160</v>
      </c>
      <c r="E69" s="142">
        <v>24755</v>
      </c>
      <c r="F69" s="133">
        <v>425</v>
      </c>
      <c r="G69" s="140"/>
      <c r="H69" s="135"/>
      <c r="I69" s="134" t="s">
        <v>18</v>
      </c>
      <c r="J69" s="135"/>
      <c r="L69" s="136">
        <v>2171</v>
      </c>
      <c r="M69" s="137" t="b">
        <f t="shared" si="1"/>
        <v>0</v>
      </c>
      <c r="N69" s="138" t="s">
        <v>144</v>
      </c>
    </row>
    <row r="70" spans="1:14" ht="51" x14ac:dyDescent="0.2">
      <c r="A70" s="129">
        <v>60620</v>
      </c>
      <c r="B70" s="130" t="s">
        <v>158</v>
      </c>
      <c r="C70" s="131" t="s">
        <v>161</v>
      </c>
      <c r="D70" s="131" t="s">
        <v>162</v>
      </c>
      <c r="E70" s="142">
        <v>37738</v>
      </c>
      <c r="F70" s="133">
        <v>1763</v>
      </c>
      <c r="G70" s="134"/>
      <c r="H70" s="135"/>
      <c r="I70" s="134" t="s">
        <v>15</v>
      </c>
      <c r="J70" s="135"/>
      <c r="L70" s="136">
        <v>1995</v>
      </c>
      <c r="M70" s="137" t="b">
        <f t="shared" si="1"/>
        <v>0</v>
      </c>
      <c r="N70" s="138" t="s">
        <v>146</v>
      </c>
    </row>
    <row r="71" spans="1:14" ht="25.5" x14ac:dyDescent="0.2">
      <c r="A71" s="129">
        <v>66000</v>
      </c>
      <c r="B71" s="130" t="s">
        <v>158</v>
      </c>
      <c r="C71" s="131" t="s">
        <v>163</v>
      </c>
      <c r="D71" s="131" t="s">
        <v>164</v>
      </c>
      <c r="E71" s="132">
        <v>8855</v>
      </c>
      <c r="F71" s="133">
        <v>629</v>
      </c>
      <c r="G71" s="140"/>
      <c r="H71" s="135"/>
      <c r="I71" s="134" t="s">
        <v>18</v>
      </c>
      <c r="J71" s="135"/>
      <c r="L71" s="136">
        <v>271</v>
      </c>
      <c r="M71" s="137" t="b">
        <f t="shared" si="1"/>
        <v>0</v>
      </c>
      <c r="N71" s="138" t="s">
        <v>148</v>
      </c>
    </row>
    <row r="72" spans="1:14" ht="75" x14ac:dyDescent="0.2">
      <c r="A72" s="129">
        <v>66146</v>
      </c>
      <c r="B72" s="130" t="s">
        <v>151</v>
      </c>
      <c r="C72" s="131" t="s">
        <v>165</v>
      </c>
      <c r="D72" s="131" t="s">
        <v>166</v>
      </c>
      <c r="E72" s="132">
        <v>95234</v>
      </c>
      <c r="F72" s="133">
        <f>600+168+571+4147+321</f>
        <v>5807</v>
      </c>
      <c r="G72" s="140"/>
      <c r="H72" s="135"/>
      <c r="I72" s="134" t="s">
        <v>15</v>
      </c>
      <c r="J72" s="135"/>
      <c r="L72" s="136">
        <v>791</v>
      </c>
      <c r="M72" s="137" t="b">
        <f t="shared" si="1"/>
        <v>0</v>
      </c>
      <c r="N72" s="138" t="s">
        <v>150</v>
      </c>
    </row>
    <row r="73" spans="1:14" ht="25.5" x14ac:dyDescent="0.2">
      <c r="A73" s="129">
        <v>66152</v>
      </c>
      <c r="B73" s="130" t="s">
        <v>158</v>
      </c>
      <c r="C73" s="131" t="s">
        <v>167</v>
      </c>
      <c r="D73" s="131" t="s">
        <v>168</v>
      </c>
      <c r="E73" s="132">
        <v>42974</v>
      </c>
      <c r="F73" s="133">
        <v>66</v>
      </c>
      <c r="G73" s="140"/>
      <c r="H73" s="135"/>
      <c r="I73" s="134" t="s">
        <v>18</v>
      </c>
      <c r="J73" s="135"/>
      <c r="L73" s="136">
        <v>43395</v>
      </c>
      <c r="M73" s="137" t="b">
        <f t="shared" si="1"/>
        <v>0</v>
      </c>
      <c r="N73" s="138" t="s">
        <v>153</v>
      </c>
    </row>
    <row r="74" spans="1:14" ht="30" x14ac:dyDescent="0.2">
      <c r="A74" s="129">
        <v>66158</v>
      </c>
      <c r="B74" s="130" t="s">
        <v>151</v>
      </c>
      <c r="C74" s="131" t="s">
        <v>169</v>
      </c>
      <c r="D74" s="131" t="s">
        <v>170</v>
      </c>
      <c r="E74" s="132">
        <v>271341</v>
      </c>
      <c r="F74" s="133">
        <f>443+4663</f>
        <v>5106</v>
      </c>
      <c r="G74" s="134">
        <v>1</v>
      </c>
      <c r="H74" s="135"/>
      <c r="I74" s="134" t="s">
        <v>15</v>
      </c>
      <c r="J74" s="135"/>
      <c r="L74" s="136">
        <v>42787</v>
      </c>
      <c r="M74" s="137" t="b">
        <f t="shared" si="1"/>
        <v>0</v>
      </c>
      <c r="N74" s="138" t="s">
        <v>155</v>
      </c>
    </row>
    <row r="75" spans="1:14" ht="76.5" x14ac:dyDescent="0.2">
      <c r="A75" s="129">
        <v>66170</v>
      </c>
      <c r="B75" s="130" t="s">
        <v>151</v>
      </c>
      <c r="C75" s="131" t="s">
        <v>171</v>
      </c>
      <c r="D75" s="131" t="s">
        <v>172</v>
      </c>
      <c r="E75" s="132">
        <v>358154</v>
      </c>
      <c r="F75" s="133">
        <v>113067</v>
      </c>
      <c r="G75" s="134">
        <v>1</v>
      </c>
      <c r="H75" s="135"/>
      <c r="I75" s="134" t="s">
        <v>15</v>
      </c>
      <c r="J75" s="135"/>
      <c r="L75" s="136">
        <v>13348</v>
      </c>
      <c r="M75" s="137" t="b">
        <f t="shared" si="1"/>
        <v>0</v>
      </c>
      <c r="N75" s="138" t="s">
        <v>157</v>
      </c>
    </row>
    <row r="76" spans="1:14" ht="135" x14ac:dyDescent="0.2">
      <c r="A76" s="129">
        <v>66182</v>
      </c>
      <c r="B76" s="130" t="s">
        <v>151</v>
      </c>
      <c r="C76" s="131" t="s">
        <v>173</v>
      </c>
      <c r="D76" s="131" t="s">
        <v>174</v>
      </c>
      <c r="E76" s="132">
        <v>79338</v>
      </c>
      <c r="F76" s="133">
        <f>1099+85+1189+770+1140+722+120+308+24</f>
        <v>5457</v>
      </c>
      <c r="G76" s="134"/>
      <c r="H76" s="135"/>
      <c r="I76" s="134" t="s">
        <v>15</v>
      </c>
      <c r="J76" s="135"/>
      <c r="L76" s="136">
        <v>30682</v>
      </c>
      <c r="M76" s="137" t="b">
        <f t="shared" si="1"/>
        <v>0</v>
      </c>
      <c r="N76" s="138" t="s">
        <v>373</v>
      </c>
    </row>
    <row r="77" spans="1:14" ht="89.25" x14ac:dyDescent="0.2">
      <c r="A77" s="129">
        <v>66188</v>
      </c>
      <c r="B77" s="130" t="s">
        <v>158</v>
      </c>
      <c r="C77" s="131" t="s">
        <v>175</v>
      </c>
      <c r="D77" s="131" t="s">
        <v>176</v>
      </c>
      <c r="E77" s="142">
        <v>43439</v>
      </c>
      <c r="F77" s="133">
        <v>1197</v>
      </c>
      <c r="G77" s="134"/>
      <c r="H77" s="135"/>
      <c r="I77" s="134" t="s">
        <v>15</v>
      </c>
      <c r="J77" s="135"/>
      <c r="L77" s="136">
        <v>2108</v>
      </c>
      <c r="M77" s="137" t="b">
        <f t="shared" si="1"/>
        <v>0</v>
      </c>
      <c r="N77" s="138" t="s">
        <v>375</v>
      </c>
    </row>
    <row r="78" spans="1:14" ht="63.75" x14ac:dyDescent="0.2">
      <c r="A78" s="129">
        <v>66194</v>
      </c>
      <c r="B78" s="130" t="s">
        <v>151</v>
      </c>
      <c r="C78" s="131" t="s">
        <v>177</v>
      </c>
      <c r="D78" s="131" t="s">
        <v>178</v>
      </c>
      <c r="E78" s="132">
        <v>63472</v>
      </c>
      <c r="F78" s="133">
        <v>23698</v>
      </c>
      <c r="G78" s="134"/>
      <c r="H78" s="135"/>
      <c r="I78" s="134" t="s">
        <v>15</v>
      </c>
      <c r="J78" s="135"/>
      <c r="L78" s="136">
        <v>425</v>
      </c>
      <c r="M78" s="137" t="b">
        <f t="shared" si="1"/>
        <v>0</v>
      </c>
      <c r="N78" s="138" t="s">
        <v>160</v>
      </c>
    </row>
    <row r="79" spans="1:14" ht="51" x14ac:dyDescent="0.2">
      <c r="A79" s="129">
        <v>66206</v>
      </c>
      <c r="B79" s="130" t="s">
        <v>158</v>
      </c>
      <c r="C79" s="131" t="s">
        <v>179</v>
      </c>
      <c r="D79" s="131" t="s">
        <v>180</v>
      </c>
      <c r="E79" s="132">
        <v>10802</v>
      </c>
      <c r="F79" s="133">
        <v>195</v>
      </c>
      <c r="G79" s="140"/>
      <c r="H79" s="135"/>
      <c r="I79" s="134" t="s">
        <v>18</v>
      </c>
      <c r="J79" s="135"/>
      <c r="L79" s="136">
        <v>1763</v>
      </c>
      <c r="M79" s="137" t="b">
        <f t="shared" si="1"/>
        <v>0</v>
      </c>
      <c r="N79" s="138" t="s">
        <v>162</v>
      </c>
    </row>
    <row r="80" spans="1:14" ht="30" x14ac:dyDescent="0.2">
      <c r="A80" s="129">
        <v>66218</v>
      </c>
      <c r="B80" s="130" t="s">
        <v>158</v>
      </c>
      <c r="C80" s="131" t="s">
        <v>181</v>
      </c>
      <c r="D80" s="131" t="s">
        <v>182</v>
      </c>
      <c r="E80" s="132">
        <v>9233</v>
      </c>
      <c r="F80" s="133">
        <v>404</v>
      </c>
      <c r="G80" s="140"/>
      <c r="H80" s="135"/>
      <c r="I80" s="134" t="s">
        <v>18</v>
      </c>
      <c r="J80" s="135"/>
      <c r="L80" s="136">
        <v>629</v>
      </c>
      <c r="M80" s="137" t="b">
        <f t="shared" si="1"/>
        <v>0</v>
      </c>
      <c r="N80" s="138" t="s">
        <v>164</v>
      </c>
    </row>
    <row r="81" spans="1:14" ht="30" x14ac:dyDescent="0.2">
      <c r="A81" s="129">
        <v>66224</v>
      </c>
      <c r="B81" s="130" t="s">
        <v>158</v>
      </c>
      <c r="C81" s="131" t="s">
        <v>183</v>
      </c>
      <c r="D81" s="131" t="s">
        <v>184</v>
      </c>
      <c r="E81" s="132">
        <v>55297</v>
      </c>
      <c r="F81" s="133">
        <v>2356</v>
      </c>
      <c r="G81" s="134"/>
      <c r="H81" s="135"/>
      <c r="I81" s="134" t="s">
        <v>15</v>
      </c>
      <c r="J81" s="135"/>
      <c r="L81" s="136">
        <v>86188</v>
      </c>
      <c r="M81" s="137" t="b">
        <f t="shared" si="1"/>
        <v>0</v>
      </c>
      <c r="N81" s="138" t="s">
        <v>296</v>
      </c>
    </row>
    <row r="82" spans="1:14" ht="30" x14ac:dyDescent="0.2">
      <c r="A82" s="129">
        <v>66236</v>
      </c>
      <c r="B82" s="130" t="s">
        <v>158</v>
      </c>
      <c r="C82" s="131" t="s">
        <v>185</v>
      </c>
      <c r="D82" s="131" t="s">
        <v>186</v>
      </c>
      <c r="E82" s="132">
        <v>1803</v>
      </c>
      <c r="F82" s="133">
        <v>424</v>
      </c>
      <c r="G82" s="134"/>
      <c r="H82" s="135"/>
      <c r="I82" s="134" t="s">
        <v>18</v>
      </c>
      <c r="J82" s="135"/>
      <c r="L82" s="136">
        <v>600</v>
      </c>
      <c r="M82" s="137" t="b">
        <f t="shared" si="1"/>
        <v>0</v>
      </c>
      <c r="N82" s="138" t="s">
        <v>376</v>
      </c>
    </row>
    <row r="83" spans="1:14" ht="38.25" x14ac:dyDescent="0.2">
      <c r="A83" s="129">
        <v>66242</v>
      </c>
      <c r="B83" s="130" t="s">
        <v>158</v>
      </c>
      <c r="C83" s="131" t="s">
        <v>187</v>
      </c>
      <c r="D83" s="131" t="s">
        <v>1677</v>
      </c>
      <c r="E83" s="132">
        <v>108350</v>
      </c>
      <c r="F83" s="133">
        <v>2350</v>
      </c>
      <c r="G83" s="140"/>
      <c r="H83" s="135"/>
      <c r="I83" s="134" t="s">
        <v>15</v>
      </c>
      <c r="J83" s="135"/>
      <c r="L83" s="136">
        <v>4147</v>
      </c>
      <c r="M83" s="137" t="b">
        <f t="shared" si="1"/>
        <v>0</v>
      </c>
      <c r="N83" s="138" t="s">
        <v>377</v>
      </c>
    </row>
    <row r="84" spans="1:14" ht="30" x14ac:dyDescent="0.2">
      <c r="A84" s="129">
        <v>66248</v>
      </c>
      <c r="B84" s="130" t="s">
        <v>158</v>
      </c>
      <c r="C84" s="131" t="s">
        <v>188</v>
      </c>
      <c r="D84" s="131" t="s">
        <v>189</v>
      </c>
      <c r="E84" s="132">
        <v>1803</v>
      </c>
      <c r="F84" s="133">
        <v>348</v>
      </c>
      <c r="G84" s="134"/>
      <c r="H84" s="135"/>
      <c r="I84" s="134" t="s">
        <v>18</v>
      </c>
      <c r="J84" s="135"/>
      <c r="L84" s="136">
        <v>168</v>
      </c>
      <c r="M84" s="137" t="b">
        <f t="shared" si="1"/>
        <v>0</v>
      </c>
      <c r="N84" s="138" t="s">
        <v>378</v>
      </c>
    </row>
    <row r="85" spans="1:14" ht="25.5" x14ac:dyDescent="0.2">
      <c r="A85" s="129">
        <v>66338</v>
      </c>
      <c r="B85" s="130" t="s">
        <v>158</v>
      </c>
      <c r="C85" s="141" t="s">
        <v>190</v>
      </c>
      <c r="D85" s="131" t="s">
        <v>191</v>
      </c>
      <c r="E85" s="132">
        <v>244756</v>
      </c>
      <c r="F85" s="133">
        <v>1061</v>
      </c>
      <c r="G85" s="134">
        <v>1</v>
      </c>
      <c r="H85" s="135" t="s">
        <v>15</v>
      </c>
      <c r="I85" s="134" t="s">
        <v>15</v>
      </c>
      <c r="J85" s="135"/>
      <c r="L85" s="136">
        <v>321</v>
      </c>
      <c r="M85" s="137" t="b">
        <f t="shared" si="1"/>
        <v>0</v>
      </c>
      <c r="N85" s="138" t="s">
        <v>379</v>
      </c>
    </row>
    <row r="86" spans="1:14" ht="30" x14ac:dyDescent="0.2">
      <c r="A86" s="129">
        <v>66345</v>
      </c>
      <c r="B86" s="130" t="s">
        <v>158</v>
      </c>
      <c r="C86" s="131" t="s">
        <v>192</v>
      </c>
      <c r="D86" s="131" t="s">
        <v>193</v>
      </c>
      <c r="E86" s="132">
        <v>14475</v>
      </c>
      <c r="F86" s="133">
        <v>1287</v>
      </c>
      <c r="G86" s="134"/>
      <c r="H86" s="135"/>
      <c r="I86" s="134" t="s">
        <v>15</v>
      </c>
      <c r="J86" s="135"/>
      <c r="L86" s="136">
        <v>571</v>
      </c>
      <c r="M86" s="137" t="b">
        <f t="shared" si="1"/>
        <v>0</v>
      </c>
      <c r="N86" s="138" t="s">
        <v>380</v>
      </c>
    </row>
    <row r="87" spans="1:14" ht="30" x14ac:dyDescent="0.2">
      <c r="A87" s="129">
        <v>70004</v>
      </c>
      <c r="B87" s="130" t="s">
        <v>194</v>
      </c>
      <c r="C87" s="131" t="s">
        <v>195</v>
      </c>
      <c r="D87" s="131" t="s">
        <v>1676</v>
      </c>
      <c r="E87" s="132">
        <v>276764</v>
      </c>
      <c r="F87" s="133">
        <v>424</v>
      </c>
      <c r="G87" s="134">
        <v>1</v>
      </c>
      <c r="H87" s="135"/>
      <c r="I87" s="134" t="s">
        <v>18</v>
      </c>
      <c r="J87" s="135"/>
      <c r="L87" s="136">
        <v>66</v>
      </c>
      <c r="M87" s="137" t="b">
        <f t="shared" si="1"/>
        <v>0</v>
      </c>
      <c r="N87" s="138" t="s">
        <v>168</v>
      </c>
    </row>
    <row r="88" spans="1:14" ht="38.25" x14ac:dyDescent="0.2">
      <c r="A88" s="129">
        <v>70273</v>
      </c>
      <c r="B88" s="130" t="s">
        <v>196</v>
      </c>
      <c r="C88" s="131" t="s">
        <v>197</v>
      </c>
      <c r="D88" s="131" t="s">
        <v>1665</v>
      </c>
      <c r="E88" s="132">
        <v>23529</v>
      </c>
      <c r="F88" s="133">
        <v>15</v>
      </c>
      <c r="G88" s="134"/>
      <c r="H88" s="135"/>
      <c r="I88" s="134" t="s">
        <v>18</v>
      </c>
      <c r="J88" s="135"/>
      <c r="L88" s="136">
        <v>443</v>
      </c>
      <c r="M88" s="137" t="b">
        <f t="shared" si="1"/>
        <v>0</v>
      </c>
      <c r="N88" s="138" t="s">
        <v>381</v>
      </c>
    </row>
    <row r="89" spans="1:14" ht="25.5" x14ac:dyDescent="0.2">
      <c r="A89" s="129">
        <v>77063</v>
      </c>
      <c r="B89" s="130" t="s">
        <v>194</v>
      </c>
      <c r="C89" s="141" t="s">
        <v>198</v>
      </c>
      <c r="D89" s="131" t="s">
        <v>1664</v>
      </c>
      <c r="E89" s="132">
        <v>338930</v>
      </c>
      <c r="F89" s="133">
        <v>0</v>
      </c>
      <c r="G89" s="134">
        <v>1</v>
      </c>
      <c r="H89" s="135"/>
      <c r="I89" s="134" t="s">
        <v>18</v>
      </c>
      <c r="J89" s="135"/>
      <c r="L89" s="136">
        <v>4663</v>
      </c>
      <c r="M89" s="137" t="b">
        <f t="shared" si="1"/>
        <v>0</v>
      </c>
      <c r="N89" s="138" t="s">
        <v>382</v>
      </c>
    </row>
    <row r="90" spans="1:14" ht="63.75" x14ac:dyDescent="0.2">
      <c r="A90" s="143">
        <v>77069</v>
      </c>
      <c r="B90" s="130" t="s">
        <v>194</v>
      </c>
      <c r="C90" s="131" t="s">
        <v>199</v>
      </c>
      <c r="D90" s="131" t="s">
        <v>200</v>
      </c>
      <c r="E90" s="132">
        <v>71700</v>
      </c>
      <c r="F90" s="133">
        <v>182</v>
      </c>
      <c r="G90" s="134"/>
      <c r="H90" s="135"/>
      <c r="I90" s="134" t="s">
        <v>18</v>
      </c>
      <c r="J90" s="135"/>
      <c r="L90" s="136">
        <v>30682</v>
      </c>
      <c r="M90" s="137" t="b">
        <f t="shared" si="1"/>
        <v>0</v>
      </c>
      <c r="N90" s="138" t="s">
        <v>373</v>
      </c>
    </row>
    <row r="91" spans="1:14" ht="89.25" x14ac:dyDescent="0.2">
      <c r="A91" s="129">
        <v>77075</v>
      </c>
      <c r="B91" s="130" t="s">
        <v>196</v>
      </c>
      <c r="C91" s="131" t="s">
        <v>201</v>
      </c>
      <c r="D91" s="131" t="s">
        <v>202</v>
      </c>
      <c r="E91" s="132">
        <v>111449</v>
      </c>
      <c r="F91" s="133">
        <v>154</v>
      </c>
      <c r="G91" s="140"/>
      <c r="H91" s="135"/>
      <c r="I91" s="134" t="s">
        <v>18</v>
      </c>
      <c r="J91" s="135"/>
      <c r="L91" s="136">
        <v>2108</v>
      </c>
      <c r="M91" s="137" t="b">
        <f t="shared" si="1"/>
        <v>0</v>
      </c>
      <c r="N91" s="138" t="s">
        <v>375</v>
      </c>
    </row>
    <row r="92" spans="1:14" ht="25.5" x14ac:dyDescent="0.2">
      <c r="A92" s="129">
        <v>77077</v>
      </c>
      <c r="B92" s="130" t="s">
        <v>194</v>
      </c>
      <c r="C92" s="131" t="s">
        <v>203</v>
      </c>
      <c r="D92" s="131" t="s">
        <v>1660</v>
      </c>
      <c r="E92" s="132">
        <v>329415</v>
      </c>
      <c r="F92" s="133">
        <v>788</v>
      </c>
      <c r="G92" s="134">
        <v>1</v>
      </c>
      <c r="H92" s="135"/>
      <c r="I92" s="134" t="s">
        <v>18</v>
      </c>
      <c r="J92" s="135"/>
      <c r="L92" s="136">
        <v>113067</v>
      </c>
      <c r="M92" s="137" t="b">
        <f t="shared" si="1"/>
        <v>0</v>
      </c>
      <c r="N92" s="138" t="s">
        <v>172</v>
      </c>
    </row>
    <row r="93" spans="1:14" ht="30" x14ac:dyDescent="0.2">
      <c r="A93" s="129">
        <v>80015</v>
      </c>
      <c r="B93" s="130" t="s">
        <v>204</v>
      </c>
      <c r="C93" s="131" t="s">
        <v>205</v>
      </c>
      <c r="D93" s="131" t="s">
        <v>206</v>
      </c>
      <c r="E93" s="132">
        <v>136487</v>
      </c>
      <c r="F93" s="133">
        <v>3677</v>
      </c>
      <c r="G93" s="140"/>
      <c r="H93" s="135"/>
      <c r="I93" s="134" t="s">
        <v>15</v>
      </c>
      <c r="J93" s="135"/>
      <c r="L93" s="136">
        <v>86188</v>
      </c>
      <c r="M93" s="137" t="b">
        <f t="shared" si="1"/>
        <v>0</v>
      </c>
      <c r="N93" s="138" t="s">
        <v>296</v>
      </c>
    </row>
    <row r="94" spans="1:14" ht="38.25" x14ac:dyDescent="0.2">
      <c r="A94" s="129">
        <v>80017</v>
      </c>
      <c r="B94" s="130" t="s">
        <v>207</v>
      </c>
      <c r="C94" s="131" t="s">
        <v>208</v>
      </c>
      <c r="D94" s="131" t="s">
        <v>209</v>
      </c>
      <c r="E94" s="132">
        <v>22802</v>
      </c>
      <c r="F94" s="133">
        <v>1431</v>
      </c>
      <c r="G94" s="134"/>
      <c r="H94" s="135"/>
      <c r="I94" s="134" t="s">
        <v>15</v>
      </c>
      <c r="J94" s="135"/>
      <c r="L94" s="136">
        <v>120</v>
      </c>
      <c r="M94" s="137" t="b">
        <f t="shared" si="1"/>
        <v>0</v>
      </c>
      <c r="N94" s="138" t="s">
        <v>383</v>
      </c>
    </row>
    <row r="95" spans="1:14" ht="30" x14ac:dyDescent="0.2">
      <c r="A95" s="129">
        <v>80018</v>
      </c>
      <c r="B95" s="130" t="s">
        <v>210</v>
      </c>
      <c r="C95" s="131" t="s">
        <v>211</v>
      </c>
      <c r="D95" s="131" t="s">
        <v>212</v>
      </c>
      <c r="E95" s="132">
        <v>134511</v>
      </c>
      <c r="F95" s="133">
        <v>3252</v>
      </c>
      <c r="G95" s="134"/>
      <c r="H95" s="135"/>
      <c r="I95" s="134" t="s">
        <v>15</v>
      </c>
      <c r="J95" s="135"/>
      <c r="L95" s="136">
        <v>24</v>
      </c>
      <c r="M95" s="137" t="b">
        <f t="shared" si="1"/>
        <v>0</v>
      </c>
      <c r="N95" s="138" t="s">
        <v>384</v>
      </c>
    </row>
    <row r="96" spans="1:14" ht="38.25" x14ac:dyDescent="0.2">
      <c r="A96" s="129">
        <v>88116</v>
      </c>
      <c r="B96" s="130" t="s">
        <v>210</v>
      </c>
      <c r="C96" s="131" t="s">
        <v>213</v>
      </c>
      <c r="D96" s="131" t="s">
        <v>1659</v>
      </c>
      <c r="E96" s="132">
        <v>53414</v>
      </c>
      <c r="F96" s="133">
        <v>1709</v>
      </c>
      <c r="G96" s="140"/>
      <c r="H96" s="135"/>
      <c r="I96" s="134" t="s">
        <v>15</v>
      </c>
      <c r="J96" s="135"/>
      <c r="L96" s="136">
        <v>1099</v>
      </c>
      <c r="M96" s="137" t="b">
        <f t="shared" si="1"/>
        <v>0</v>
      </c>
      <c r="N96" s="138" t="s">
        <v>385</v>
      </c>
    </row>
    <row r="97" spans="1:14" ht="25.5" x14ac:dyDescent="0.2">
      <c r="A97" s="129">
        <v>88122</v>
      </c>
      <c r="B97" s="130" t="s">
        <v>214</v>
      </c>
      <c r="C97" s="131" t="s">
        <v>215</v>
      </c>
      <c r="D97" s="131" t="s">
        <v>1661</v>
      </c>
      <c r="E97" s="132">
        <v>311004</v>
      </c>
      <c r="F97" s="133">
        <v>8969</v>
      </c>
      <c r="G97" s="134">
        <v>1</v>
      </c>
      <c r="H97" s="135"/>
      <c r="I97" s="134" t="s">
        <v>15</v>
      </c>
      <c r="J97" s="135"/>
      <c r="L97" s="136">
        <v>85</v>
      </c>
      <c r="M97" s="137" t="b">
        <f t="shared" si="1"/>
        <v>0</v>
      </c>
      <c r="N97" s="138" t="s">
        <v>386</v>
      </c>
    </row>
    <row r="98" spans="1:14" ht="30" x14ac:dyDescent="0.2">
      <c r="A98" s="129">
        <v>88128</v>
      </c>
      <c r="B98" s="130" t="s">
        <v>216</v>
      </c>
      <c r="C98" s="131" t="s">
        <v>217</v>
      </c>
      <c r="D98" s="131" t="s">
        <v>218</v>
      </c>
      <c r="E98" s="132">
        <v>170723</v>
      </c>
      <c r="F98" s="133">
        <v>991</v>
      </c>
      <c r="G98" s="134"/>
      <c r="H98" s="135"/>
      <c r="I98" s="134" t="s">
        <v>15</v>
      </c>
      <c r="J98" s="135" t="s">
        <v>18</v>
      </c>
      <c r="K98" s="114" t="s">
        <v>1683</v>
      </c>
      <c r="L98" s="136">
        <v>1189</v>
      </c>
      <c r="M98" s="137" t="b">
        <f t="shared" si="1"/>
        <v>0</v>
      </c>
      <c r="N98" s="138" t="s">
        <v>387</v>
      </c>
    </row>
    <row r="99" spans="1:14" ht="25.5" x14ac:dyDescent="0.2">
      <c r="A99" s="129">
        <v>88134</v>
      </c>
      <c r="B99" s="130" t="s">
        <v>210</v>
      </c>
      <c r="C99" s="131" t="s">
        <v>219</v>
      </c>
      <c r="D99" s="131" t="s">
        <v>220</v>
      </c>
      <c r="E99" s="132">
        <v>488236</v>
      </c>
      <c r="F99" s="133">
        <v>6001</v>
      </c>
      <c r="G99" s="140">
        <v>1</v>
      </c>
      <c r="H99" s="135"/>
      <c r="I99" s="134" t="s">
        <v>15</v>
      </c>
      <c r="J99" s="135"/>
      <c r="L99" s="136">
        <v>770</v>
      </c>
      <c r="M99" s="137" t="b">
        <f t="shared" si="1"/>
        <v>0</v>
      </c>
      <c r="N99" s="138" t="s">
        <v>388</v>
      </c>
    </row>
    <row r="100" spans="1:14" ht="25.5" x14ac:dyDescent="0.2">
      <c r="A100" s="129">
        <v>88140</v>
      </c>
      <c r="B100" s="130" t="s">
        <v>216</v>
      </c>
      <c r="C100" s="131" t="s">
        <v>221</v>
      </c>
      <c r="D100" s="131" t="s">
        <v>1669</v>
      </c>
      <c r="E100" s="132">
        <v>197518</v>
      </c>
      <c r="F100" s="133">
        <v>3321</v>
      </c>
      <c r="G100" s="134"/>
      <c r="H100" s="135" t="s">
        <v>15</v>
      </c>
      <c r="I100" s="134" t="s">
        <v>15</v>
      </c>
      <c r="J100" s="135"/>
      <c r="L100" s="136">
        <v>1140</v>
      </c>
      <c r="M100" s="137" t="b">
        <f t="shared" si="1"/>
        <v>0</v>
      </c>
      <c r="N100" s="138" t="s">
        <v>389</v>
      </c>
    </row>
    <row r="101" spans="1:14" ht="30" x14ac:dyDescent="0.2">
      <c r="A101" s="129">
        <v>88146</v>
      </c>
      <c r="B101" s="130" t="s">
        <v>216</v>
      </c>
      <c r="C101" s="131" t="s">
        <v>222</v>
      </c>
      <c r="D101" s="131" t="s">
        <v>1672</v>
      </c>
      <c r="E101" s="132">
        <v>59674</v>
      </c>
      <c r="F101" s="133">
        <v>2068</v>
      </c>
      <c r="G101" s="140"/>
      <c r="H101" s="135"/>
      <c r="I101" s="134" t="s">
        <v>15</v>
      </c>
      <c r="J101" s="135"/>
      <c r="L101" s="136">
        <v>722</v>
      </c>
      <c r="M101" s="137" t="b">
        <f t="shared" si="1"/>
        <v>0</v>
      </c>
      <c r="N101" s="138" t="s">
        <v>390</v>
      </c>
    </row>
    <row r="102" spans="1:14" ht="30" x14ac:dyDescent="0.2">
      <c r="A102" s="129">
        <v>88152</v>
      </c>
      <c r="B102" s="130" t="s">
        <v>210</v>
      </c>
      <c r="C102" s="131" t="s">
        <v>223</v>
      </c>
      <c r="D102" s="131" t="s">
        <v>224</v>
      </c>
      <c r="E102" s="132">
        <v>156304</v>
      </c>
      <c r="F102" s="133">
        <v>3362</v>
      </c>
      <c r="G102" s="134"/>
      <c r="H102" s="135"/>
      <c r="I102" s="134" t="s">
        <v>15</v>
      </c>
      <c r="J102" s="135"/>
      <c r="L102" s="136">
        <v>308</v>
      </c>
      <c r="M102" s="137" t="b">
        <f t="shared" si="1"/>
        <v>0</v>
      </c>
      <c r="N102" s="138" t="s">
        <v>391</v>
      </c>
    </row>
    <row r="103" spans="1:14" ht="30" x14ac:dyDescent="0.2">
      <c r="A103" s="129">
        <v>88158</v>
      </c>
      <c r="B103" s="130" t="s">
        <v>214</v>
      </c>
      <c r="C103" s="131" t="s">
        <v>225</v>
      </c>
      <c r="D103" s="131" t="s">
        <v>226</v>
      </c>
      <c r="E103" s="132">
        <v>272010</v>
      </c>
      <c r="F103" s="133">
        <v>2582</v>
      </c>
      <c r="G103" s="140">
        <v>1</v>
      </c>
      <c r="H103" s="135"/>
      <c r="I103" s="134" t="s">
        <v>15</v>
      </c>
      <c r="J103" s="135"/>
      <c r="L103" s="136">
        <v>1197</v>
      </c>
      <c r="M103" s="137" t="b">
        <f t="shared" si="1"/>
        <v>0</v>
      </c>
      <c r="N103" s="138" t="s">
        <v>176</v>
      </c>
    </row>
    <row r="104" spans="1:14" ht="38.25" x14ac:dyDescent="0.2">
      <c r="A104" s="129">
        <v>88164</v>
      </c>
      <c r="B104" s="130" t="s">
        <v>210</v>
      </c>
      <c r="C104" s="131" t="s">
        <v>227</v>
      </c>
      <c r="D104" s="131" t="s">
        <v>228</v>
      </c>
      <c r="E104" s="132">
        <v>165556</v>
      </c>
      <c r="F104" s="133">
        <v>1233</v>
      </c>
      <c r="G104" s="140"/>
      <c r="H104" s="135"/>
      <c r="I104" s="134" t="s">
        <v>15</v>
      </c>
      <c r="J104" s="135"/>
      <c r="L104" s="136">
        <v>23698</v>
      </c>
      <c r="M104" s="137" t="b">
        <f t="shared" si="1"/>
        <v>0</v>
      </c>
      <c r="N104" s="138" t="s">
        <v>178</v>
      </c>
    </row>
    <row r="105" spans="1:14" ht="51" x14ac:dyDescent="0.2">
      <c r="A105" s="129">
        <v>88170</v>
      </c>
      <c r="B105" s="130" t="s">
        <v>210</v>
      </c>
      <c r="C105" s="131" t="s">
        <v>229</v>
      </c>
      <c r="D105" s="131" t="s">
        <v>230</v>
      </c>
      <c r="E105" s="132">
        <v>55033</v>
      </c>
      <c r="F105" s="133">
        <f>IFERROR(VLOOKUP(D105,'Source - Tribal Areas'!$D$2:$E$161,2,0),0)</f>
        <v>1012</v>
      </c>
      <c r="G105" s="134"/>
      <c r="H105" s="135"/>
      <c r="I105" s="134" t="s">
        <v>15</v>
      </c>
      <c r="J105" s="135" t="s">
        <v>15</v>
      </c>
      <c r="K105" s="114" t="s">
        <v>1681</v>
      </c>
      <c r="L105" s="136">
        <v>195</v>
      </c>
      <c r="M105" s="137" t="b">
        <f t="shared" si="1"/>
        <v>0</v>
      </c>
      <c r="N105" s="138" t="s">
        <v>180</v>
      </c>
    </row>
    <row r="106" spans="1:14" ht="51" x14ac:dyDescent="0.2">
      <c r="A106" s="129">
        <v>88176</v>
      </c>
      <c r="B106" s="130" t="s">
        <v>214</v>
      </c>
      <c r="C106" s="131" t="s">
        <v>231</v>
      </c>
      <c r="D106" s="131" t="s">
        <v>232</v>
      </c>
      <c r="E106" s="132">
        <v>252669</v>
      </c>
      <c r="F106" s="133">
        <v>752</v>
      </c>
      <c r="G106" s="134">
        <v>1</v>
      </c>
      <c r="H106" s="135"/>
      <c r="I106" s="134" t="s">
        <v>18</v>
      </c>
      <c r="J106" s="135"/>
      <c r="L106" s="136">
        <v>404</v>
      </c>
      <c r="M106" s="137" t="b">
        <f t="shared" si="1"/>
        <v>0</v>
      </c>
      <c r="N106" s="138" t="s">
        <v>182</v>
      </c>
    </row>
    <row r="107" spans="1:14" ht="51" x14ac:dyDescent="0.2">
      <c r="A107" s="129">
        <v>88182</v>
      </c>
      <c r="B107" s="130" t="s">
        <v>214</v>
      </c>
      <c r="C107" s="131" t="s">
        <v>233</v>
      </c>
      <c r="D107" s="131" t="s">
        <v>234</v>
      </c>
      <c r="E107" s="132">
        <v>275285</v>
      </c>
      <c r="F107" s="133">
        <v>5123</v>
      </c>
      <c r="G107" s="140">
        <v>1</v>
      </c>
      <c r="H107" s="135"/>
      <c r="I107" s="134" t="s">
        <v>15</v>
      </c>
      <c r="J107" s="135"/>
      <c r="L107" s="136">
        <v>2356</v>
      </c>
      <c r="M107" s="137" t="b">
        <f t="shared" si="1"/>
        <v>0</v>
      </c>
      <c r="N107" s="138" t="s">
        <v>184</v>
      </c>
    </row>
    <row r="108" spans="1:14" ht="51" x14ac:dyDescent="0.2">
      <c r="A108" s="129">
        <v>88188</v>
      </c>
      <c r="B108" s="130" t="s">
        <v>210</v>
      </c>
      <c r="C108" s="131" t="s">
        <v>235</v>
      </c>
      <c r="D108" s="131" t="s">
        <v>236</v>
      </c>
      <c r="E108" s="132">
        <v>270044</v>
      </c>
      <c r="F108" s="133">
        <v>1885</v>
      </c>
      <c r="G108" s="134">
        <v>1</v>
      </c>
      <c r="H108" s="135"/>
      <c r="I108" s="134" t="s">
        <v>15</v>
      </c>
      <c r="J108" s="135"/>
      <c r="L108" s="136">
        <v>424</v>
      </c>
      <c r="M108" s="137" t="b">
        <f t="shared" si="1"/>
        <v>0</v>
      </c>
      <c r="N108" s="138" t="s">
        <v>186</v>
      </c>
    </row>
    <row r="109" spans="1:14" ht="63.75" x14ac:dyDescent="0.2">
      <c r="A109" s="129">
        <v>88194</v>
      </c>
      <c r="B109" s="130" t="s">
        <v>214</v>
      </c>
      <c r="C109" s="131" t="s">
        <v>237</v>
      </c>
      <c r="D109" s="131" t="s">
        <v>238</v>
      </c>
      <c r="E109" s="132">
        <v>133547</v>
      </c>
      <c r="F109" s="133">
        <v>1534</v>
      </c>
      <c r="G109" s="134"/>
      <c r="H109" s="135"/>
      <c r="I109" s="134" t="s">
        <v>15</v>
      </c>
      <c r="J109" s="135"/>
      <c r="L109" s="136">
        <v>2350</v>
      </c>
      <c r="M109" s="137" t="b">
        <f t="shared" si="1"/>
        <v>0</v>
      </c>
      <c r="N109" s="138" t="s">
        <v>1677</v>
      </c>
    </row>
    <row r="110" spans="1:14" ht="51" x14ac:dyDescent="0.2">
      <c r="A110" s="129">
        <v>88200</v>
      </c>
      <c r="B110" s="130" t="s">
        <v>239</v>
      </c>
      <c r="C110" s="131" t="s">
        <v>240</v>
      </c>
      <c r="D110" s="131" t="s">
        <v>241</v>
      </c>
      <c r="E110" s="132">
        <v>36195</v>
      </c>
      <c r="F110" s="133">
        <v>3496</v>
      </c>
      <c r="G110" s="140"/>
      <c r="H110" s="135"/>
      <c r="I110" s="134" t="s">
        <v>15</v>
      </c>
      <c r="J110" s="135"/>
      <c r="L110" s="136">
        <v>348</v>
      </c>
      <c r="M110" s="137" t="b">
        <f t="shared" si="1"/>
        <v>0</v>
      </c>
      <c r="N110" s="138" t="s">
        <v>189</v>
      </c>
    </row>
    <row r="111" spans="1:14" ht="38.25" x14ac:dyDescent="0.2">
      <c r="A111" s="129">
        <v>88201</v>
      </c>
      <c r="B111" s="130" t="s">
        <v>214</v>
      </c>
      <c r="C111" s="131" t="s">
        <v>242</v>
      </c>
      <c r="D111" s="131" t="s">
        <v>1656</v>
      </c>
      <c r="E111" s="132">
        <v>88917</v>
      </c>
      <c r="F111" s="133">
        <v>2004</v>
      </c>
      <c r="G111" s="140"/>
      <c r="H111" s="135"/>
      <c r="I111" s="134" t="s">
        <v>15</v>
      </c>
      <c r="J111" s="135"/>
      <c r="L111" s="136">
        <v>1061</v>
      </c>
      <c r="M111" s="137" t="b">
        <f t="shared" si="1"/>
        <v>0</v>
      </c>
      <c r="N111" s="138" t="s">
        <v>191</v>
      </c>
    </row>
    <row r="112" spans="1:14" ht="51" x14ac:dyDescent="0.2">
      <c r="A112" s="129">
        <v>90005</v>
      </c>
      <c r="B112" s="130" t="s">
        <v>243</v>
      </c>
      <c r="C112" s="131" t="s">
        <v>244</v>
      </c>
      <c r="D112" s="131" t="s">
        <v>1658</v>
      </c>
      <c r="E112" s="132">
        <v>477605</v>
      </c>
      <c r="F112" s="133">
        <v>59425</v>
      </c>
      <c r="G112" s="134">
        <v>1</v>
      </c>
      <c r="H112" s="135"/>
      <c r="I112" s="134" t="s">
        <v>15</v>
      </c>
      <c r="J112" s="135"/>
      <c r="K112" s="114" t="s">
        <v>245</v>
      </c>
      <c r="L112" s="136">
        <v>1287</v>
      </c>
      <c r="M112" s="137" t="b">
        <f t="shared" si="1"/>
        <v>0</v>
      </c>
      <c r="N112" s="138" t="s">
        <v>193</v>
      </c>
    </row>
    <row r="113" spans="1:14" ht="63.75" x14ac:dyDescent="0.2">
      <c r="A113" s="129">
        <v>90011</v>
      </c>
      <c r="B113" s="130" t="s">
        <v>246</v>
      </c>
      <c r="C113" s="131" t="s">
        <v>247</v>
      </c>
      <c r="D113" s="131" t="s">
        <v>248</v>
      </c>
      <c r="E113" s="132">
        <v>69760</v>
      </c>
      <c r="F113" s="133">
        <v>286</v>
      </c>
      <c r="G113" s="140"/>
      <c r="H113" s="135"/>
      <c r="I113" s="134" t="s">
        <v>18</v>
      </c>
      <c r="J113" s="135"/>
      <c r="L113" s="136">
        <v>424</v>
      </c>
      <c r="M113" s="137" t="b">
        <f t="shared" si="1"/>
        <v>0</v>
      </c>
      <c r="N113" s="138" t="s">
        <v>1676</v>
      </c>
    </row>
    <row r="114" spans="1:14" ht="76.5" x14ac:dyDescent="0.2">
      <c r="A114" s="129">
        <v>99250</v>
      </c>
      <c r="B114" s="130" t="s">
        <v>243</v>
      </c>
      <c r="C114" s="131" t="s">
        <v>249</v>
      </c>
      <c r="D114" s="131" t="s">
        <v>250</v>
      </c>
      <c r="E114" s="132">
        <v>59587</v>
      </c>
      <c r="F114" s="133">
        <v>386</v>
      </c>
      <c r="G114" s="134"/>
      <c r="H114" s="135"/>
      <c r="I114" s="134" t="s">
        <v>18</v>
      </c>
      <c r="J114" s="135"/>
      <c r="L114" s="136">
        <v>15</v>
      </c>
      <c r="M114" s="137" t="b">
        <f t="shared" si="1"/>
        <v>0</v>
      </c>
      <c r="N114" s="138" t="s">
        <v>1665</v>
      </c>
    </row>
    <row r="115" spans="1:14" ht="38.25" x14ac:dyDescent="0.2">
      <c r="A115" s="129">
        <v>99262</v>
      </c>
      <c r="B115" s="130" t="s">
        <v>251</v>
      </c>
      <c r="C115" s="131" t="s">
        <v>252</v>
      </c>
      <c r="D115" s="131" t="s">
        <v>253</v>
      </c>
      <c r="E115" s="132">
        <v>30175</v>
      </c>
      <c r="F115" s="133">
        <v>229</v>
      </c>
      <c r="G115" s="134"/>
      <c r="H115" s="135"/>
      <c r="I115" s="134" t="s">
        <v>18</v>
      </c>
      <c r="J115" s="135"/>
      <c r="L115" s="136">
        <v>0</v>
      </c>
      <c r="M115" s="137" t="b">
        <f t="shared" si="1"/>
        <v>0</v>
      </c>
      <c r="N115" s="138" t="s">
        <v>1664</v>
      </c>
    </row>
    <row r="116" spans="1:14" s="138" customFormat="1" ht="25.5" x14ac:dyDescent="0.2">
      <c r="A116" s="143">
        <v>99268</v>
      </c>
      <c r="B116" s="130" t="s">
        <v>251</v>
      </c>
      <c r="C116" s="131" t="s">
        <v>254</v>
      </c>
      <c r="D116" s="131" t="s">
        <v>255</v>
      </c>
      <c r="E116" s="132">
        <v>1950</v>
      </c>
      <c r="F116" s="133">
        <v>233</v>
      </c>
      <c r="G116" s="134"/>
      <c r="H116" s="135"/>
      <c r="I116" s="134" t="s">
        <v>18</v>
      </c>
      <c r="J116" s="135"/>
      <c r="K116" s="114"/>
      <c r="L116" s="136">
        <v>182</v>
      </c>
      <c r="M116" s="137" t="b">
        <f t="shared" si="1"/>
        <v>0</v>
      </c>
      <c r="N116" s="138" t="s">
        <v>200</v>
      </c>
    </row>
    <row r="117" spans="1:14" s="138" customFormat="1" ht="51" x14ac:dyDescent="0.2">
      <c r="A117" s="143">
        <v>99286</v>
      </c>
      <c r="B117" s="130" t="s">
        <v>243</v>
      </c>
      <c r="C117" s="131" t="s">
        <v>256</v>
      </c>
      <c r="D117" s="131" t="s">
        <v>257</v>
      </c>
      <c r="E117" s="132">
        <v>434440</v>
      </c>
      <c r="F117" s="133">
        <v>4616</v>
      </c>
      <c r="G117" s="134">
        <v>1</v>
      </c>
      <c r="H117" s="135"/>
      <c r="I117" s="134" t="s">
        <v>15</v>
      </c>
      <c r="J117" s="135"/>
      <c r="K117" s="114"/>
      <c r="L117" s="136">
        <v>154</v>
      </c>
      <c r="M117" s="137" t="b">
        <f t="shared" si="1"/>
        <v>0</v>
      </c>
      <c r="N117" s="138" t="s">
        <v>202</v>
      </c>
    </row>
    <row r="118" spans="1:14" s="138" customFormat="1" ht="38.25" x14ac:dyDescent="0.2">
      <c r="A118" s="143">
        <v>99292</v>
      </c>
      <c r="B118" s="130" t="s">
        <v>251</v>
      </c>
      <c r="C118" s="131" t="s">
        <v>258</v>
      </c>
      <c r="D118" s="131" t="s">
        <v>259</v>
      </c>
      <c r="E118" s="132">
        <v>24895</v>
      </c>
      <c r="F118" s="133">
        <v>7</v>
      </c>
      <c r="G118" s="134"/>
      <c r="H118" s="135"/>
      <c r="I118" s="134" t="s">
        <v>18</v>
      </c>
      <c r="J118" s="135"/>
      <c r="K118" s="114"/>
      <c r="L118" s="136">
        <v>788</v>
      </c>
      <c r="M118" s="137" t="b">
        <f t="shared" si="1"/>
        <v>0</v>
      </c>
      <c r="N118" s="138" t="s">
        <v>1660</v>
      </c>
    </row>
    <row r="119" spans="1:14" s="138" customFormat="1" ht="51" x14ac:dyDescent="0.2">
      <c r="A119" s="143">
        <v>99298</v>
      </c>
      <c r="B119" s="130" t="s">
        <v>243</v>
      </c>
      <c r="C119" s="131" t="s">
        <v>260</v>
      </c>
      <c r="D119" s="131" t="s">
        <v>261</v>
      </c>
      <c r="E119" s="132">
        <v>10101</v>
      </c>
      <c r="F119" s="133">
        <v>0</v>
      </c>
      <c r="G119" s="134"/>
      <c r="H119" s="135"/>
      <c r="I119" s="134" t="s">
        <v>18</v>
      </c>
      <c r="J119" s="135"/>
      <c r="K119" s="114"/>
      <c r="L119" s="136">
        <v>3677</v>
      </c>
      <c r="M119" s="137" t="b">
        <f t="shared" si="1"/>
        <v>0</v>
      </c>
      <c r="N119" s="138" t="s">
        <v>206</v>
      </c>
    </row>
    <row r="120" spans="1:14" s="138" customFormat="1" ht="38.25" x14ac:dyDescent="0.2">
      <c r="A120" s="129">
        <v>99310</v>
      </c>
      <c r="B120" s="130" t="s">
        <v>251</v>
      </c>
      <c r="C120" s="131" t="s">
        <v>262</v>
      </c>
      <c r="D120" s="131" t="s">
        <v>1651</v>
      </c>
      <c r="E120" s="132">
        <v>44328</v>
      </c>
      <c r="F120" s="133">
        <v>425</v>
      </c>
      <c r="G120" s="140"/>
      <c r="H120" s="135"/>
      <c r="I120" s="134" t="s">
        <v>18</v>
      </c>
      <c r="J120" s="135"/>
      <c r="K120" s="114"/>
      <c r="L120" s="136">
        <v>1431</v>
      </c>
      <c r="M120" s="137" t="b">
        <f t="shared" si="1"/>
        <v>0</v>
      </c>
      <c r="N120" s="138" t="s">
        <v>209</v>
      </c>
    </row>
    <row r="121" spans="1:14" s="138" customFormat="1" ht="63.75" x14ac:dyDescent="0.2">
      <c r="A121" s="129">
        <v>99316</v>
      </c>
      <c r="B121" s="130" t="s">
        <v>251</v>
      </c>
      <c r="C121" s="131" t="s">
        <v>263</v>
      </c>
      <c r="D121" s="131" t="s">
        <v>264</v>
      </c>
      <c r="E121" s="132">
        <v>40000</v>
      </c>
      <c r="F121" s="133">
        <v>88</v>
      </c>
      <c r="G121" s="134"/>
      <c r="H121" s="135"/>
      <c r="I121" s="134" t="s">
        <v>18</v>
      </c>
      <c r="J121" s="135"/>
      <c r="K121" s="114"/>
      <c r="L121" s="136">
        <v>3252</v>
      </c>
      <c r="M121" s="137" t="b">
        <f t="shared" si="1"/>
        <v>0</v>
      </c>
      <c r="N121" s="138" t="s">
        <v>212</v>
      </c>
    </row>
    <row r="122" spans="1:14" s="138" customFormat="1" ht="89.25" x14ac:dyDescent="0.2">
      <c r="A122" s="129">
        <v>99322</v>
      </c>
      <c r="B122" s="130" t="s">
        <v>246</v>
      </c>
      <c r="C122" s="131" t="s">
        <v>265</v>
      </c>
      <c r="D122" s="131" t="s">
        <v>266</v>
      </c>
      <c r="E122" s="132">
        <v>27600</v>
      </c>
      <c r="F122" s="133">
        <f>91+118</f>
        <v>209</v>
      </c>
      <c r="G122" s="134"/>
      <c r="H122" s="135"/>
      <c r="I122" s="134" t="s">
        <v>18</v>
      </c>
      <c r="J122" s="135"/>
      <c r="K122" s="114"/>
      <c r="L122" s="136">
        <v>1709</v>
      </c>
      <c r="M122" s="137" t="b">
        <f t="shared" si="1"/>
        <v>0</v>
      </c>
      <c r="N122" s="138" t="s">
        <v>1659</v>
      </c>
    </row>
    <row r="123" spans="1:14" s="138" customFormat="1" ht="38.25" x14ac:dyDescent="0.2">
      <c r="A123" s="129">
        <v>99328</v>
      </c>
      <c r="B123" s="130" t="s">
        <v>243</v>
      </c>
      <c r="C123" s="131" t="s">
        <v>267</v>
      </c>
      <c r="D123" s="131" t="s">
        <v>268</v>
      </c>
      <c r="E123" s="132">
        <v>433472</v>
      </c>
      <c r="F123" s="133">
        <v>415</v>
      </c>
      <c r="G123" s="134">
        <v>1</v>
      </c>
      <c r="H123" s="135" t="s">
        <v>15</v>
      </c>
      <c r="I123" s="134" t="s">
        <v>18</v>
      </c>
      <c r="J123" s="135"/>
      <c r="K123" s="114"/>
      <c r="L123" s="136">
        <v>8969</v>
      </c>
      <c r="M123" s="137" t="b">
        <f t="shared" si="1"/>
        <v>0</v>
      </c>
      <c r="N123" s="138" t="s">
        <v>1661</v>
      </c>
    </row>
    <row r="124" spans="1:14" s="138" customFormat="1" ht="25.5" x14ac:dyDescent="0.2">
      <c r="A124" s="129">
        <v>99334</v>
      </c>
      <c r="B124" s="130" t="s">
        <v>243</v>
      </c>
      <c r="C124" s="131" t="s">
        <v>269</v>
      </c>
      <c r="D124" s="131" t="s">
        <v>270</v>
      </c>
      <c r="E124" s="132">
        <v>162776</v>
      </c>
      <c r="F124" s="133">
        <v>6297</v>
      </c>
      <c r="G124" s="134"/>
      <c r="H124" s="135"/>
      <c r="I124" s="134" t="s">
        <v>15</v>
      </c>
      <c r="J124" s="135"/>
      <c r="K124" s="114"/>
      <c r="L124" s="136">
        <v>991</v>
      </c>
      <c r="M124" s="137" t="b">
        <f t="shared" si="1"/>
        <v>0</v>
      </c>
      <c r="N124" s="138" t="s">
        <v>218</v>
      </c>
    </row>
    <row r="125" spans="1:14" s="138" customFormat="1" ht="25.5" x14ac:dyDescent="0.2">
      <c r="A125" s="129">
        <v>99340</v>
      </c>
      <c r="B125" s="130" t="s">
        <v>243</v>
      </c>
      <c r="C125" s="131" t="s">
        <v>271</v>
      </c>
      <c r="D125" s="131" t="s">
        <v>272</v>
      </c>
      <c r="E125" s="132">
        <v>56663</v>
      </c>
      <c r="F125" s="133">
        <v>67</v>
      </c>
      <c r="G125" s="134"/>
      <c r="H125" s="135"/>
      <c r="I125" s="134" t="s">
        <v>18</v>
      </c>
      <c r="J125" s="135"/>
      <c r="K125" s="114"/>
      <c r="L125" s="136">
        <v>6001</v>
      </c>
      <c r="M125" s="137" t="b">
        <f t="shared" si="1"/>
        <v>0</v>
      </c>
      <c r="N125" s="138" t="s">
        <v>220</v>
      </c>
    </row>
    <row r="126" spans="1:14" s="138" customFormat="1" ht="38.25" x14ac:dyDescent="0.2">
      <c r="A126" s="129">
        <v>99352</v>
      </c>
      <c r="B126" s="130" t="s">
        <v>243</v>
      </c>
      <c r="C126" s="131" t="s">
        <v>273</v>
      </c>
      <c r="D126" s="131" t="s">
        <v>274</v>
      </c>
      <c r="E126" s="132">
        <v>18586</v>
      </c>
      <c r="F126" s="133">
        <v>815</v>
      </c>
      <c r="G126" s="134"/>
      <c r="H126" s="135"/>
      <c r="I126" s="134" t="s">
        <v>15</v>
      </c>
      <c r="J126" s="135" t="s">
        <v>18</v>
      </c>
      <c r="K126" s="114" t="s">
        <v>1684</v>
      </c>
      <c r="L126" s="136">
        <v>3321</v>
      </c>
      <c r="M126" s="137" t="b">
        <f t="shared" si="1"/>
        <v>0</v>
      </c>
      <c r="N126" s="138" t="s">
        <v>1669</v>
      </c>
    </row>
    <row r="127" spans="1:14" s="138" customFormat="1" ht="63.75" x14ac:dyDescent="0.2">
      <c r="A127" s="129">
        <v>99358</v>
      </c>
      <c r="B127" s="130" t="s">
        <v>251</v>
      </c>
      <c r="C127" s="131" t="s">
        <v>275</v>
      </c>
      <c r="D127" s="131" t="s">
        <v>276</v>
      </c>
      <c r="E127" s="132">
        <v>21274</v>
      </c>
      <c r="F127" s="133">
        <v>158</v>
      </c>
      <c r="G127" s="134"/>
      <c r="H127" s="135"/>
      <c r="I127" s="134" t="s">
        <v>18</v>
      </c>
      <c r="J127" s="135"/>
      <c r="K127" s="114"/>
      <c r="L127" s="136">
        <v>2068</v>
      </c>
      <c r="M127" s="137" t="b">
        <f t="shared" si="1"/>
        <v>0</v>
      </c>
      <c r="N127" s="138" t="s">
        <v>1672</v>
      </c>
    </row>
    <row r="128" spans="1:14" s="138" customFormat="1" ht="51" x14ac:dyDescent="0.2">
      <c r="A128" s="129">
        <v>99364</v>
      </c>
      <c r="B128" s="130" t="s">
        <v>251</v>
      </c>
      <c r="C128" s="131" t="s">
        <v>277</v>
      </c>
      <c r="D128" s="131" t="s">
        <v>278</v>
      </c>
      <c r="E128" s="132">
        <v>6130</v>
      </c>
      <c r="F128" s="133">
        <v>11</v>
      </c>
      <c r="G128" s="134"/>
      <c r="H128" s="135"/>
      <c r="I128" s="134" t="s">
        <v>18</v>
      </c>
      <c r="J128" s="135"/>
      <c r="K128" s="114"/>
      <c r="L128" s="136">
        <v>3362</v>
      </c>
      <c r="M128" s="137" t="b">
        <f t="shared" si="1"/>
        <v>0</v>
      </c>
      <c r="N128" s="138" t="s">
        <v>224</v>
      </c>
    </row>
    <row r="129" spans="1:14" s="138" customFormat="1" ht="51" x14ac:dyDescent="0.2">
      <c r="A129" s="129">
        <v>99376</v>
      </c>
      <c r="B129" s="130" t="s">
        <v>243</v>
      </c>
      <c r="C129" s="131" t="s">
        <v>279</v>
      </c>
      <c r="D129" s="131" t="s">
        <v>280</v>
      </c>
      <c r="E129" s="142">
        <v>163088</v>
      </c>
      <c r="F129" s="133">
        <v>1503</v>
      </c>
      <c r="G129" s="134"/>
      <c r="H129" s="135"/>
      <c r="I129" s="134" t="s">
        <v>15</v>
      </c>
      <c r="J129" s="135"/>
      <c r="K129" s="114"/>
      <c r="L129" s="136">
        <v>2582</v>
      </c>
      <c r="M129" s="137" t="b">
        <f t="shared" si="1"/>
        <v>0</v>
      </c>
      <c r="N129" s="138" t="s">
        <v>226</v>
      </c>
    </row>
    <row r="130" spans="1:14" s="138" customFormat="1" ht="105" x14ac:dyDescent="0.2">
      <c r="A130" s="144">
        <v>99382</v>
      </c>
      <c r="B130" s="130" t="s">
        <v>243</v>
      </c>
      <c r="C130" s="145" t="s">
        <v>281</v>
      </c>
      <c r="D130" s="131" t="s">
        <v>1679</v>
      </c>
      <c r="E130" s="142">
        <v>486662</v>
      </c>
      <c r="F130" s="133">
        <f>2409+59425</f>
        <v>61834</v>
      </c>
      <c r="G130" s="134">
        <v>1</v>
      </c>
      <c r="H130" s="135"/>
      <c r="I130" s="134" t="s">
        <v>15</v>
      </c>
      <c r="J130" s="135"/>
      <c r="K130" s="114" t="s">
        <v>1680</v>
      </c>
      <c r="L130" s="136">
        <v>1233</v>
      </c>
      <c r="M130" s="137" t="b">
        <f t="shared" si="1"/>
        <v>0</v>
      </c>
      <c r="N130" s="138" t="s">
        <v>228</v>
      </c>
    </row>
    <row r="131" spans="1:14" s="138" customFormat="1" ht="51" x14ac:dyDescent="0.2">
      <c r="A131" s="144">
        <v>99394</v>
      </c>
      <c r="B131" s="130" t="s">
        <v>246</v>
      </c>
      <c r="C131" s="145" t="s">
        <v>282</v>
      </c>
      <c r="D131" s="131" t="s">
        <v>283</v>
      </c>
      <c r="E131" s="142">
        <v>6280</v>
      </c>
      <c r="F131" s="133">
        <v>165</v>
      </c>
      <c r="G131" s="134"/>
      <c r="H131" s="135"/>
      <c r="I131" s="134" t="s">
        <v>18</v>
      </c>
      <c r="J131" s="135"/>
      <c r="K131" s="114"/>
      <c r="L131" s="146">
        <v>1012</v>
      </c>
      <c r="M131" s="137" t="b">
        <f t="shared" si="1"/>
        <v>0</v>
      </c>
      <c r="N131" s="138" t="s">
        <v>230</v>
      </c>
    </row>
    <row r="132" spans="1:14" s="138" customFormat="1" ht="51" x14ac:dyDescent="0.2">
      <c r="A132" s="129">
        <v>99406</v>
      </c>
      <c r="B132" s="130" t="s">
        <v>246</v>
      </c>
      <c r="C132" s="131" t="s">
        <v>284</v>
      </c>
      <c r="D132" s="131" t="s">
        <v>285</v>
      </c>
      <c r="E132" s="142">
        <v>150889</v>
      </c>
      <c r="F132" s="133">
        <v>389</v>
      </c>
      <c r="G132" s="134"/>
      <c r="H132" s="135"/>
      <c r="I132" s="134" t="s">
        <v>18</v>
      </c>
      <c r="J132" s="135"/>
      <c r="K132" s="114"/>
      <c r="L132" s="136">
        <v>752</v>
      </c>
      <c r="M132" s="137" t="b">
        <f t="shared" ref="M132:M162" si="2">D132=N132</f>
        <v>0</v>
      </c>
      <c r="N132" s="138" t="s">
        <v>232</v>
      </c>
    </row>
    <row r="133" spans="1:14" s="138" customFormat="1" ht="51" x14ac:dyDescent="0.2">
      <c r="A133" s="129">
        <v>99433</v>
      </c>
      <c r="B133" s="130" t="s">
        <v>243</v>
      </c>
      <c r="C133" s="131" t="s">
        <v>286</v>
      </c>
      <c r="D133" s="131" t="s">
        <v>287</v>
      </c>
      <c r="E133" s="142">
        <v>501594</v>
      </c>
      <c r="F133" s="133">
        <v>647</v>
      </c>
      <c r="G133" s="134">
        <v>1</v>
      </c>
      <c r="H133" s="135"/>
      <c r="I133" s="134" t="s">
        <v>18</v>
      </c>
      <c r="J133" s="135"/>
      <c r="K133" s="114"/>
      <c r="L133" s="136">
        <v>5123</v>
      </c>
      <c r="M133" s="137" t="b">
        <f t="shared" si="2"/>
        <v>0</v>
      </c>
      <c r="N133" s="138" t="s">
        <v>234</v>
      </c>
    </row>
    <row r="134" spans="1:14" s="138" customFormat="1" ht="51" x14ac:dyDescent="0.2">
      <c r="A134" s="144">
        <v>99436</v>
      </c>
      <c r="B134" s="130" t="s">
        <v>243</v>
      </c>
      <c r="C134" s="145" t="s">
        <v>288</v>
      </c>
      <c r="D134" s="131" t="s">
        <v>289</v>
      </c>
      <c r="E134" s="142">
        <v>167684</v>
      </c>
      <c r="F134" s="133">
        <v>4410</v>
      </c>
      <c r="G134" s="134"/>
      <c r="H134" s="135"/>
      <c r="I134" s="134" t="s">
        <v>15</v>
      </c>
      <c r="J134" s="135"/>
      <c r="K134" s="114"/>
      <c r="L134" s="136">
        <v>1885</v>
      </c>
      <c r="M134" s="137" t="b">
        <f t="shared" si="2"/>
        <v>0</v>
      </c>
      <c r="N134" s="138" t="s">
        <v>236</v>
      </c>
    </row>
    <row r="135" spans="1:14" s="138" customFormat="1" ht="105" x14ac:dyDescent="0.2">
      <c r="A135" s="129" t="s">
        <v>290</v>
      </c>
      <c r="B135" s="130" t="s">
        <v>151</v>
      </c>
      <c r="C135" s="131" t="s">
        <v>291</v>
      </c>
      <c r="D135" s="131" t="s">
        <v>292</v>
      </c>
      <c r="E135" s="142">
        <v>522096</v>
      </c>
      <c r="F135" s="133">
        <v>32790</v>
      </c>
      <c r="G135" s="134">
        <v>2</v>
      </c>
      <c r="H135" s="135" t="s">
        <v>15</v>
      </c>
      <c r="I135" s="134" t="s">
        <v>15</v>
      </c>
      <c r="J135" s="135"/>
      <c r="K135" s="114" t="s">
        <v>293</v>
      </c>
      <c r="L135" s="136">
        <v>1534</v>
      </c>
      <c r="M135" s="137" t="b">
        <f t="shared" si="2"/>
        <v>0</v>
      </c>
      <c r="N135" s="138" t="s">
        <v>238</v>
      </c>
    </row>
    <row r="136" spans="1:14" s="138" customFormat="1" ht="63.75" x14ac:dyDescent="0.2">
      <c r="A136" s="129" t="s">
        <v>294</v>
      </c>
      <c r="B136" s="130" t="s">
        <v>151</v>
      </c>
      <c r="C136" s="147" t="s">
        <v>295</v>
      </c>
      <c r="D136" s="131" t="s">
        <v>296</v>
      </c>
      <c r="E136" s="142">
        <v>450166</v>
      </c>
      <c r="F136" s="133">
        <v>86188</v>
      </c>
      <c r="G136" s="140">
        <v>1</v>
      </c>
      <c r="H136" s="135"/>
      <c r="I136" s="134" t="s">
        <v>15</v>
      </c>
      <c r="J136" s="135"/>
      <c r="K136" s="148" t="s">
        <v>297</v>
      </c>
      <c r="L136" s="136">
        <v>3496</v>
      </c>
      <c r="M136" s="137" t="b">
        <f t="shared" si="2"/>
        <v>0</v>
      </c>
      <c r="N136" s="138" t="s">
        <v>241</v>
      </c>
    </row>
    <row r="137" spans="1:14" s="155" customFormat="1" ht="63.75" x14ac:dyDescent="0.2">
      <c r="A137" s="149"/>
      <c r="B137" s="149"/>
      <c r="C137" s="150" t="s">
        <v>298</v>
      </c>
      <c r="D137" s="150"/>
      <c r="E137" s="151">
        <f>SUM(E3:E136)</f>
        <v>20329633</v>
      </c>
      <c r="F137" s="152">
        <f>SUM(F3:F136)</f>
        <v>632250</v>
      </c>
      <c r="G137" s="152">
        <f>SUM(G3:G136)</f>
        <v>36</v>
      </c>
      <c r="H137" s="153"/>
      <c r="I137" s="153"/>
      <c r="J137" s="153"/>
      <c r="K137" s="114"/>
      <c r="L137" s="154">
        <v>2004</v>
      </c>
      <c r="M137" s="137" t="b">
        <f t="shared" si="2"/>
        <v>0</v>
      </c>
      <c r="N137" s="155" t="s">
        <v>1656</v>
      </c>
    </row>
    <row r="138" spans="1:14" ht="15.75" customHeight="1" x14ac:dyDescent="0.2">
      <c r="L138" s="136">
        <v>59425</v>
      </c>
      <c r="M138" s="137" t="b">
        <f t="shared" si="2"/>
        <v>0</v>
      </c>
      <c r="N138" s="138" t="s">
        <v>1658</v>
      </c>
    </row>
    <row r="139" spans="1:14" ht="15.75" customHeight="1" x14ac:dyDescent="0.2">
      <c r="L139" s="136">
        <v>286</v>
      </c>
      <c r="M139" s="137" t="b">
        <f t="shared" si="2"/>
        <v>0</v>
      </c>
      <c r="N139" s="138" t="s">
        <v>248</v>
      </c>
    </row>
    <row r="140" spans="1:14" ht="15.75" customHeight="1" x14ac:dyDescent="0.2">
      <c r="L140" s="136">
        <v>386</v>
      </c>
      <c r="M140" s="137" t="b">
        <f t="shared" si="2"/>
        <v>0</v>
      </c>
      <c r="N140" s="138" t="s">
        <v>250</v>
      </c>
    </row>
    <row r="141" spans="1:14" ht="15.75" customHeight="1" x14ac:dyDescent="0.2">
      <c r="L141" s="136">
        <v>229</v>
      </c>
      <c r="M141" s="137" t="b">
        <f t="shared" si="2"/>
        <v>0</v>
      </c>
      <c r="N141" s="138" t="s">
        <v>253</v>
      </c>
    </row>
    <row r="142" spans="1:14" ht="15.75" customHeight="1" x14ac:dyDescent="0.2">
      <c r="L142" s="136">
        <v>233</v>
      </c>
      <c r="M142" s="137" t="b">
        <f t="shared" si="2"/>
        <v>0</v>
      </c>
      <c r="N142" s="138" t="s">
        <v>255</v>
      </c>
    </row>
    <row r="143" spans="1:14" ht="15.75" customHeight="1" x14ac:dyDescent="0.2">
      <c r="L143" s="136">
        <v>4616</v>
      </c>
      <c r="M143" s="137" t="b">
        <f t="shared" si="2"/>
        <v>0</v>
      </c>
      <c r="N143" s="138" t="s">
        <v>257</v>
      </c>
    </row>
    <row r="144" spans="1:14" ht="15.75" customHeight="1" x14ac:dyDescent="0.2">
      <c r="L144" s="136">
        <v>7</v>
      </c>
      <c r="M144" s="137" t="b">
        <f t="shared" si="2"/>
        <v>0</v>
      </c>
      <c r="N144" s="138" t="s">
        <v>259</v>
      </c>
    </row>
    <row r="145" spans="12:14" ht="15.75" customHeight="1" x14ac:dyDescent="0.2">
      <c r="L145" s="136">
        <v>0</v>
      </c>
      <c r="M145" s="137" t="b">
        <f t="shared" si="2"/>
        <v>0</v>
      </c>
      <c r="N145" s="138" t="s">
        <v>261</v>
      </c>
    </row>
    <row r="146" spans="12:14" ht="15.75" customHeight="1" x14ac:dyDescent="0.2">
      <c r="L146" s="136">
        <v>425</v>
      </c>
      <c r="M146" s="137" t="b">
        <f t="shared" si="2"/>
        <v>0</v>
      </c>
      <c r="N146" s="138" t="s">
        <v>1651</v>
      </c>
    </row>
    <row r="147" spans="12:14" ht="15.75" customHeight="1" x14ac:dyDescent="0.2">
      <c r="L147" s="136">
        <v>88</v>
      </c>
      <c r="M147" s="137" t="b">
        <f t="shared" si="2"/>
        <v>0</v>
      </c>
      <c r="N147" s="138" t="s">
        <v>264</v>
      </c>
    </row>
    <row r="148" spans="12:14" ht="15.75" customHeight="1" x14ac:dyDescent="0.2">
      <c r="L148" s="136">
        <v>91</v>
      </c>
      <c r="M148" s="137" t="b">
        <f t="shared" si="2"/>
        <v>0</v>
      </c>
      <c r="N148" s="138" t="s">
        <v>392</v>
      </c>
    </row>
    <row r="149" spans="12:14" ht="15.75" customHeight="1" x14ac:dyDescent="0.2">
      <c r="L149" s="136">
        <v>118</v>
      </c>
      <c r="M149" s="137" t="b">
        <f t="shared" si="2"/>
        <v>0</v>
      </c>
      <c r="N149" s="138" t="s">
        <v>393</v>
      </c>
    </row>
    <row r="150" spans="12:14" ht="15.75" customHeight="1" x14ac:dyDescent="0.2">
      <c r="L150" s="136">
        <v>415</v>
      </c>
      <c r="M150" s="137" t="b">
        <f t="shared" si="2"/>
        <v>0</v>
      </c>
      <c r="N150" s="138" t="s">
        <v>268</v>
      </c>
    </row>
    <row r="151" spans="12:14" ht="15.75" customHeight="1" x14ac:dyDescent="0.2">
      <c r="L151" s="136">
        <v>6297</v>
      </c>
      <c r="M151" s="137" t="b">
        <f t="shared" si="2"/>
        <v>0</v>
      </c>
      <c r="N151" s="138" t="s">
        <v>270</v>
      </c>
    </row>
    <row r="152" spans="12:14" ht="15.75" customHeight="1" x14ac:dyDescent="0.2">
      <c r="L152" s="136">
        <v>67</v>
      </c>
      <c r="M152" s="137" t="b">
        <f t="shared" si="2"/>
        <v>0</v>
      </c>
      <c r="N152" s="138" t="s">
        <v>272</v>
      </c>
    </row>
    <row r="153" spans="12:14" ht="15.75" customHeight="1" x14ac:dyDescent="0.2">
      <c r="L153" s="136">
        <v>815</v>
      </c>
      <c r="M153" s="137" t="b">
        <f t="shared" si="2"/>
        <v>0</v>
      </c>
      <c r="N153" s="138" t="s">
        <v>274</v>
      </c>
    </row>
    <row r="154" spans="12:14" ht="15.75" customHeight="1" x14ac:dyDescent="0.2">
      <c r="L154" s="136">
        <v>158</v>
      </c>
      <c r="M154" s="137" t="b">
        <f t="shared" si="2"/>
        <v>0</v>
      </c>
      <c r="N154" s="138" t="s">
        <v>276</v>
      </c>
    </row>
    <row r="155" spans="12:14" ht="15.75" customHeight="1" x14ac:dyDescent="0.2">
      <c r="L155" s="136">
        <v>11</v>
      </c>
      <c r="M155" s="137" t="b">
        <f t="shared" si="2"/>
        <v>0</v>
      </c>
      <c r="N155" s="138" t="s">
        <v>278</v>
      </c>
    </row>
    <row r="156" spans="12:14" ht="15.75" customHeight="1" x14ac:dyDescent="0.2">
      <c r="L156" s="136">
        <v>1503</v>
      </c>
      <c r="M156" s="137" t="b">
        <f t="shared" si="2"/>
        <v>0</v>
      </c>
      <c r="N156" s="138" t="s">
        <v>280</v>
      </c>
    </row>
    <row r="157" spans="12:14" ht="15.75" customHeight="1" x14ac:dyDescent="0.2">
      <c r="L157" s="136">
        <v>2409</v>
      </c>
      <c r="M157" s="137" t="b">
        <f t="shared" si="2"/>
        <v>0</v>
      </c>
      <c r="N157" s="138" t="s">
        <v>394</v>
      </c>
    </row>
    <row r="158" spans="12:14" ht="15.75" customHeight="1" x14ac:dyDescent="0.2">
      <c r="L158" s="136">
        <v>59425</v>
      </c>
      <c r="M158" s="137" t="b">
        <f t="shared" si="2"/>
        <v>0</v>
      </c>
      <c r="N158" s="138" t="s">
        <v>1658</v>
      </c>
    </row>
    <row r="159" spans="12:14" ht="15.75" customHeight="1" x14ac:dyDescent="0.2">
      <c r="L159" s="136">
        <v>165</v>
      </c>
      <c r="M159" s="137" t="b">
        <f t="shared" si="2"/>
        <v>0</v>
      </c>
      <c r="N159" s="138" t="s">
        <v>283</v>
      </c>
    </row>
    <row r="160" spans="12:14" ht="15.75" customHeight="1" x14ac:dyDescent="0.2">
      <c r="L160" s="136">
        <v>389</v>
      </c>
      <c r="M160" s="137" t="b">
        <f t="shared" si="2"/>
        <v>0</v>
      </c>
      <c r="N160" s="138" t="s">
        <v>285</v>
      </c>
    </row>
    <row r="161" spans="6:14" ht="15.75" customHeight="1" x14ac:dyDescent="0.2">
      <c r="L161" s="136">
        <v>647</v>
      </c>
      <c r="M161" s="137" t="b">
        <f t="shared" si="2"/>
        <v>0</v>
      </c>
      <c r="N161" s="138" t="s">
        <v>287</v>
      </c>
    </row>
    <row r="162" spans="6:14" ht="15.75" customHeight="1" x14ac:dyDescent="0.2">
      <c r="L162" s="136">
        <v>4410</v>
      </c>
      <c r="M162" s="137" t="b">
        <f t="shared" si="2"/>
        <v>0</v>
      </c>
      <c r="N162" s="138" t="s">
        <v>289</v>
      </c>
    </row>
    <row r="163" spans="6:14" ht="15.75" customHeight="1" x14ac:dyDescent="0.2">
      <c r="F163" s="157"/>
    </row>
    <row r="164" spans="6:14" ht="15.75" customHeight="1" x14ac:dyDescent="0.2">
      <c r="F164" s="157"/>
    </row>
    <row r="165" spans="6:14" ht="15.75" customHeight="1" x14ac:dyDescent="0.2">
      <c r="F165" s="158"/>
    </row>
  </sheetData>
  <conditionalFormatting sqref="A2:E2">
    <cfRule type="cellIs" dxfId="7" priority="21" operator="equal">
      <formula>"In"</formula>
    </cfRule>
    <cfRule type="cellIs" dxfId="6" priority="22" operator="equal">
      <formula>"Out"</formula>
    </cfRule>
  </conditionalFormatting>
  <conditionalFormatting sqref="H3:H136">
    <cfRule type="cellIs" dxfId="5" priority="7" operator="equal">
      <formula>"In"</formula>
    </cfRule>
    <cfRule type="cellIs" dxfId="4" priority="8" operator="equal">
      <formula>"Out"</formula>
    </cfRule>
  </conditionalFormatting>
  <conditionalFormatting sqref="H2:XFD2">
    <cfRule type="cellIs" dxfId="3" priority="19" operator="equal">
      <formula>"In"</formula>
    </cfRule>
    <cfRule type="cellIs" dxfId="2" priority="20" operator="equal">
      <formula>"Out"</formula>
    </cfRule>
  </conditionalFormatting>
  <conditionalFormatting sqref="J3:J136">
    <cfRule type="cellIs" dxfId="1" priority="5" operator="equal">
      <formula>"In"</formula>
    </cfRule>
    <cfRule type="cellIs" dxfId="0" priority="6" operator="equal">
      <formula>"Out"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3FD3-2583-4957-B43D-B0E6B7FB82A1}">
  <dimension ref="A1:GN259"/>
  <sheetViews>
    <sheetView workbookViewId="0">
      <selection activeCell="B41" sqref="B41"/>
    </sheetView>
  </sheetViews>
  <sheetFormatPr defaultRowHeight="12.75" x14ac:dyDescent="0.2"/>
  <cols>
    <col min="1" max="1" width="13.5703125" bestFit="1" customWidth="1"/>
    <col min="2" max="2" width="66.5703125" bestFit="1" customWidth="1"/>
    <col min="3" max="3" width="20" customWidth="1"/>
    <col min="4" max="196" width="9.42578125" style="21"/>
  </cols>
  <sheetData>
    <row r="1" spans="1:196" s="32" customFormat="1" ht="30.75" customHeight="1" x14ac:dyDescent="0.25">
      <c r="A1" s="89" t="s">
        <v>1</v>
      </c>
      <c r="B1" s="34" t="s">
        <v>3</v>
      </c>
      <c r="C1" s="90" t="s">
        <v>299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</row>
    <row r="2" spans="1:196" x14ac:dyDescent="0.2">
      <c r="A2" s="100">
        <v>31</v>
      </c>
      <c r="B2" t="s">
        <v>36</v>
      </c>
      <c r="C2" s="97">
        <v>273650</v>
      </c>
    </row>
    <row r="3" spans="1:196" x14ac:dyDescent="0.2">
      <c r="A3" s="100">
        <v>53</v>
      </c>
      <c r="B3" t="s">
        <v>40</v>
      </c>
      <c r="C3" s="97">
        <v>651404</v>
      </c>
    </row>
    <row r="4" spans="1:196" x14ac:dyDescent="0.2">
      <c r="A4" s="100">
        <v>111</v>
      </c>
      <c r="B4" t="s">
        <v>52</v>
      </c>
      <c r="C4" s="97">
        <v>214706</v>
      </c>
    </row>
    <row r="5" spans="1:196" x14ac:dyDescent="0.2">
      <c r="A5" s="100">
        <v>119</v>
      </c>
      <c r="B5" t="s">
        <v>54</v>
      </c>
      <c r="C5" s="97">
        <v>434082</v>
      </c>
    </row>
    <row r="6" spans="1:196" x14ac:dyDescent="0.2">
      <c r="A6" s="100">
        <v>135</v>
      </c>
      <c r="B6" t="s">
        <v>57</v>
      </c>
      <c r="C6" s="97">
        <v>256339</v>
      </c>
    </row>
    <row r="7" spans="1:196" x14ac:dyDescent="0.2">
      <c r="A7" s="100">
        <v>207</v>
      </c>
      <c r="B7" t="s">
        <v>63</v>
      </c>
      <c r="C7" s="97">
        <v>468612</v>
      </c>
    </row>
    <row r="8" spans="1:196" x14ac:dyDescent="0.2">
      <c r="A8" s="28">
        <v>22929</v>
      </c>
      <c r="B8" t="s">
        <v>107</v>
      </c>
      <c r="C8" s="97">
        <v>226960</v>
      </c>
    </row>
    <row r="9" spans="1:196" x14ac:dyDescent="0.2">
      <c r="A9" s="28">
        <v>44907</v>
      </c>
      <c r="B9" t="s">
        <v>110</v>
      </c>
      <c r="C9" s="97">
        <v>207410</v>
      </c>
    </row>
    <row r="10" spans="1:196" x14ac:dyDescent="0.2">
      <c r="A10" s="28">
        <v>44913</v>
      </c>
      <c r="B10" t="s">
        <v>113</v>
      </c>
      <c r="C10" s="97">
        <v>358913</v>
      </c>
    </row>
    <row r="11" spans="1:196" x14ac:dyDescent="0.2">
      <c r="A11" s="28">
        <v>55228</v>
      </c>
      <c r="B11" t="s">
        <v>132</v>
      </c>
      <c r="C11" s="97">
        <v>913351</v>
      </c>
    </row>
    <row r="12" spans="1:196" x14ac:dyDescent="0.2">
      <c r="A12" s="28">
        <v>55252</v>
      </c>
      <c r="B12" s="10" t="s">
        <v>139</v>
      </c>
      <c r="C12" s="97">
        <v>413010</v>
      </c>
    </row>
    <row r="13" spans="1:196" x14ac:dyDescent="0.2">
      <c r="A13" s="28">
        <v>55258</v>
      </c>
      <c r="B13" t="s">
        <v>141</v>
      </c>
      <c r="C13" s="97">
        <v>655370</v>
      </c>
    </row>
    <row r="14" spans="1:196" x14ac:dyDescent="0.2">
      <c r="A14" s="28">
        <v>55270</v>
      </c>
      <c r="B14" t="s">
        <v>143</v>
      </c>
      <c r="C14" s="97">
        <v>396254</v>
      </c>
    </row>
    <row r="15" spans="1:196" x14ac:dyDescent="0.2">
      <c r="A15" s="28">
        <v>55276</v>
      </c>
      <c r="B15" t="s">
        <v>145</v>
      </c>
      <c r="C15" s="97">
        <v>226089</v>
      </c>
    </row>
    <row r="16" spans="1:196" x14ac:dyDescent="0.2">
      <c r="A16" s="28">
        <v>55282</v>
      </c>
      <c r="B16" t="s">
        <v>147</v>
      </c>
      <c r="C16" s="97">
        <v>230150</v>
      </c>
    </row>
    <row r="17" spans="1:3" x14ac:dyDescent="0.2">
      <c r="A17" s="28">
        <v>60003</v>
      </c>
      <c r="B17" s="10" t="s">
        <v>154</v>
      </c>
      <c r="C17" s="97">
        <v>1179988</v>
      </c>
    </row>
    <row r="18" spans="1:3" x14ac:dyDescent="0.2">
      <c r="A18" s="28">
        <v>66158</v>
      </c>
      <c r="B18" s="10" t="s">
        <v>169</v>
      </c>
      <c r="C18" s="97">
        <v>271341</v>
      </c>
    </row>
    <row r="19" spans="1:3" x14ac:dyDescent="0.2">
      <c r="A19" s="28">
        <v>66170</v>
      </c>
      <c r="B19" s="10" t="s">
        <v>171</v>
      </c>
      <c r="C19" s="97">
        <v>358154</v>
      </c>
    </row>
    <row r="20" spans="1:3" x14ac:dyDescent="0.2">
      <c r="A20" s="28">
        <v>66338</v>
      </c>
      <c r="B20" t="s">
        <v>190</v>
      </c>
      <c r="C20" s="97">
        <v>244756</v>
      </c>
    </row>
    <row r="21" spans="1:3" x14ac:dyDescent="0.2">
      <c r="A21" s="28">
        <v>70004</v>
      </c>
      <c r="B21" t="s">
        <v>195</v>
      </c>
      <c r="C21" s="97">
        <v>276764</v>
      </c>
    </row>
    <row r="22" spans="1:3" x14ac:dyDescent="0.2">
      <c r="A22" s="28">
        <v>77063</v>
      </c>
      <c r="B22" s="10" t="s">
        <v>198</v>
      </c>
      <c r="C22" s="97">
        <v>338930</v>
      </c>
    </row>
    <row r="23" spans="1:3" x14ac:dyDescent="0.2">
      <c r="A23" s="28">
        <v>77077</v>
      </c>
      <c r="B23" s="10" t="s">
        <v>203</v>
      </c>
      <c r="C23" s="97">
        <v>329415</v>
      </c>
    </row>
    <row r="24" spans="1:3" x14ac:dyDescent="0.2">
      <c r="A24" s="28">
        <v>88122</v>
      </c>
      <c r="B24" s="10" t="s">
        <v>215</v>
      </c>
      <c r="C24" s="97">
        <v>311004</v>
      </c>
    </row>
    <row r="25" spans="1:3" x14ac:dyDescent="0.2">
      <c r="A25" s="28">
        <v>88134</v>
      </c>
      <c r="B25" t="s">
        <v>219</v>
      </c>
      <c r="C25" s="97">
        <v>488236</v>
      </c>
    </row>
    <row r="26" spans="1:3" x14ac:dyDescent="0.2">
      <c r="A26" s="28">
        <v>88158</v>
      </c>
      <c r="B26" t="s">
        <v>225</v>
      </c>
      <c r="C26" s="97">
        <v>272010</v>
      </c>
    </row>
    <row r="27" spans="1:3" x14ac:dyDescent="0.2">
      <c r="A27" s="28">
        <v>88176</v>
      </c>
      <c r="B27" t="s">
        <v>231</v>
      </c>
      <c r="C27" s="97">
        <v>252669</v>
      </c>
    </row>
    <row r="28" spans="1:3" x14ac:dyDescent="0.2">
      <c r="A28" s="28">
        <v>88182</v>
      </c>
      <c r="B28" s="10" t="s">
        <v>233</v>
      </c>
      <c r="C28" s="97">
        <v>275285</v>
      </c>
    </row>
    <row r="29" spans="1:3" x14ac:dyDescent="0.2">
      <c r="A29" s="28">
        <v>88188</v>
      </c>
      <c r="B29" t="s">
        <v>235</v>
      </c>
      <c r="C29" s="97">
        <v>270044</v>
      </c>
    </row>
    <row r="30" spans="1:3" x14ac:dyDescent="0.2">
      <c r="A30" s="28">
        <v>90005</v>
      </c>
      <c r="B30" t="s">
        <v>244</v>
      </c>
      <c r="C30" s="97">
        <v>477605</v>
      </c>
    </row>
    <row r="31" spans="1:3" x14ac:dyDescent="0.2">
      <c r="A31" s="28">
        <v>99286</v>
      </c>
      <c r="B31" s="10" t="s">
        <v>256</v>
      </c>
      <c r="C31" s="97">
        <v>434440</v>
      </c>
    </row>
    <row r="32" spans="1:3" x14ac:dyDescent="0.2">
      <c r="A32" s="28">
        <v>99328</v>
      </c>
      <c r="B32" t="s">
        <v>267</v>
      </c>
      <c r="C32" s="97">
        <v>433472</v>
      </c>
    </row>
    <row r="33" spans="1:3" x14ac:dyDescent="0.2">
      <c r="A33" s="28">
        <v>99382</v>
      </c>
      <c r="B33" t="s">
        <v>281</v>
      </c>
      <c r="C33" s="97">
        <v>486662</v>
      </c>
    </row>
    <row r="34" spans="1:3" x14ac:dyDescent="0.2">
      <c r="A34" s="28">
        <v>99433</v>
      </c>
      <c r="B34" t="s">
        <v>286</v>
      </c>
      <c r="C34" s="97">
        <v>501594</v>
      </c>
    </row>
    <row r="35" spans="1:3" x14ac:dyDescent="0.2">
      <c r="A35" s="96">
        <v>60005</v>
      </c>
      <c r="B35" s="10" t="s">
        <v>300</v>
      </c>
      <c r="C35" s="97">
        <v>321181</v>
      </c>
    </row>
    <row r="36" spans="1:3" x14ac:dyDescent="0.2">
      <c r="A36" s="96">
        <v>66164</v>
      </c>
      <c r="B36" s="10" t="s">
        <v>301</v>
      </c>
      <c r="C36" s="97">
        <v>200915</v>
      </c>
    </row>
    <row r="37" spans="1:3" x14ac:dyDescent="0.2">
      <c r="A37" s="29">
        <v>66140</v>
      </c>
      <c r="B37" s="99" t="s">
        <v>302</v>
      </c>
      <c r="C37" s="98">
        <v>389539</v>
      </c>
    </row>
    <row r="38" spans="1:3" x14ac:dyDescent="0.2">
      <c r="A38" s="21"/>
      <c r="B38" s="21"/>
      <c r="C38" s="21"/>
    </row>
    <row r="39" spans="1:3" x14ac:dyDescent="0.2">
      <c r="A39" s="21"/>
      <c r="B39" s="21"/>
      <c r="C39" s="21"/>
    </row>
    <row r="40" spans="1:3" x14ac:dyDescent="0.2">
      <c r="A40" s="21"/>
      <c r="B40" s="21"/>
      <c r="C40" s="21"/>
    </row>
    <row r="41" spans="1:3" x14ac:dyDescent="0.2">
      <c r="A41" s="21"/>
      <c r="B41" s="21"/>
      <c r="C41" s="21"/>
    </row>
    <row r="42" spans="1:3" x14ac:dyDescent="0.2">
      <c r="A42" s="21"/>
      <c r="B42" s="21"/>
      <c r="C42" s="21"/>
    </row>
    <row r="43" spans="1:3" x14ac:dyDescent="0.2">
      <c r="A43" s="21"/>
      <c r="B43" s="21"/>
      <c r="C43" s="21"/>
    </row>
    <row r="44" spans="1:3" x14ac:dyDescent="0.2">
      <c r="A44" s="21"/>
      <c r="B44" s="21"/>
      <c r="C44" s="21"/>
    </row>
    <row r="45" spans="1:3" x14ac:dyDescent="0.2">
      <c r="A45" s="21"/>
      <c r="B45" s="21"/>
      <c r="C45" s="21"/>
    </row>
    <row r="46" spans="1:3" x14ac:dyDescent="0.2">
      <c r="A46" s="21"/>
      <c r="B46" s="21"/>
      <c r="C46" s="21"/>
    </row>
    <row r="47" spans="1:3" x14ac:dyDescent="0.2">
      <c r="A47" s="21"/>
      <c r="B47" s="21"/>
      <c r="C47" s="21"/>
    </row>
    <row r="48" spans="1:3" x14ac:dyDescent="0.2">
      <c r="A48" s="21"/>
      <c r="B48" s="21"/>
      <c r="C48" s="21"/>
    </row>
    <row r="49" spans="1:3" x14ac:dyDescent="0.2">
      <c r="A49" s="21"/>
      <c r="B49" s="21"/>
      <c r="C49" s="21"/>
    </row>
    <row r="50" spans="1:3" x14ac:dyDescent="0.2">
      <c r="A50" s="21"/>
      <c r="B50" s="21"/>
      <c r="C50" s="21"/>
    </row>
    <row r="51" spans="1:3" x14ac:dyDescent="0.2">
      <c r="A51" s="21"/>
      <c r="B51" s="21"/>
      <c r="C51" s="21"/>
    </row>
    <row r="52" spans="1:3" x14ac:dyDescent="0.2">
      <c r="A52" s="21"/>
      <c r="B52" s="21"/>
      <c r="C52" s="21"/>
    </row>
    <row r="53" spans="1:3" x14ac:dyDescent="0.2">
      <c r="A53" s="21"/>
      <c r="B53" s="21"/>
      <c r="C53" s="21"/>
    </row>
    <row r="54" spans="1:3" x14ac:dyDescent="0.2">
      <c r="A54" s="21"/>
      <c r="B54" s="21"/>
      <c r="C54" s="21"/>
    </row>
    <row r="55" spans="1:3" x14ac:dyDescent="0.2">
      <c r="A55" s="21"/>
      <c r="B55" s="21"/>
      <c r="C55" s="21"/>
    </row>
    <row r="56" spans="1:3" x14ac:dyDescent="0.2">
      <c r="A56" s="21"/>
      <c r="B56" s="21"/>
      <c r="C56" s="21"/>
    </row>
    <row r="57" spans="1:3" x14ac:dyDescent="0.2">
      <c r="A57" s="21"/>
      <c r="B57" s="21"/>
      <c r="C57" s="21"/>
    </row>
    <row r="58" spans="1:3" x14ac:dyDescent="0.2">
      <c r="A58" s="21"/>
      <c r="B58" s="21"/>
      <c r="C58" s="21"/>
    </row>
    <row r="59" spans="1:3" x14ac:dyDescent="0.2">
      <c r="A59" s="21"/>
      <c r="B59" s="21"/>
      <c r="C59" s="21"/>
    </row>
    <row r="60" spans="1:3" x14ac:dyDescent="0.2">
      <c r="A60" s="21"/>
      <c r="B60" s="21"/>
      <c r="C60" s="21"/>
    </row>
    <row r="61" spans="1:3" x14ac:dyDescent="0.2">
      <c r="A61" s="21"/>
      <c r="B61" s="21"/>
      <c r="C61" s="21"/>
    </row>
    <row r="62" spans="1:3" x14ac:dyDescent="0.2">
      <c r="A62" s="21"/>
      <c r="B62" s="21"/>
      <c r="C62" s="21"/>
    </row>
    <row r="63" spans="1:3" x14ac:dyDescent="0.2">
      <c r="A63" s="21"/>
      <c r="B63" s="21"/>
      <c r="C63" s="21"/>
    </row>
    <row r="64" spans="1:3" x14ac:dyDescent="0.2">
      <c r="A64" s="21"/>
      <c r="B64" s="21"/>
      <c r="C64" s="21"/>
    </row>
    <row r="65" spans="1:3" x14ac:dyDescent="0.2">
      <c r="A65" s="21"/>
      <c r="B65" s="21"/>
      <c r="C65" s="21"/>
    </row>
    <row r="66" spans="1:3" x14ac:dyDescent="0.2">
      <c r="A66" s="21"/>
      <c r="B66" s="21"/>
      <c r="C66" s="21"/>
    </row>
    <row r="67" spans="1:3" x14ac:dyDescent="0.2">
      <c r="A67" s="21"/>
      <c r="B67" s="21"/>
      <c r="C67" s="21"/>
    </row>
    <row r="68" spans="1:3" x14ac:dyDescent="0.2">
      <c r="A68" s="21"/>
      <c r="B68" s="21"/>
      <c r="C68" s="21"/>
    </row>
    <row r="69" spans="1:3" x14ac:dyDescent="0.2">
      <c r="A69" s="21"/>
      <c r="B69" s="21"/>
      <c r="C69" s="21"/>
    </row>
    <row r="70" spans="1:3" x14ac:dyDescent="0.2">
      <c r="A70" s="21"/>
      <c r="B70" s="21"/>
      <c r="C70" s="21"/>
    </row>
    <row r="71" spans="1:3" x14ac:dyDescent="0.2">
      <c r="A71" s="21"/>
      <c r="B71" s="21"/>
      <c r="C71" s="21"/>
    </row>
    <row r="72" spans="1:3" x14ac:dyDescent="0.2">
      <c r="A72" s="21"/>
      <c r="B72" s="21"/>
      <c r="C72" s="21"/>
    </row>
    <row r="73" spans="1:3" x14ac:dyDescent="0.2">
      <c r="A73" s="21"/>
      <c r="B73" s="21"/>
      <c r="C73" s="21"/>
    </row>
    <row r="74" spans="1:3" x14ac:dyDescent="0.2">
      <c r="A74" s="21"/>
      <c r="B74" s="21"/>
      <c r="C74" s="21"/>
    </row>
    <row r="75" spans="1:3" x14ac:dyDescent="0.2">
      <c r="A75" s="21"/>
      <c r="B75" s="21"/>
      <c r="C75" s="21"/>
    </row>
    <row r="76" spans="1:3" x14ac:dyDescent="0.2">
      <c r="A76" s="21"/>
      <c r="B76" s="21"/>
      <c r="C76" s="21"/>
    </row>
    <row r="77" spans="1:3" x14ac:dyDescent="0.2">
      <c r="A77" s="21"/>
      <c r="B77" s="21"/>
      <c r="C77" s="21"/>
    </row>
    <row r="78" spans="1:3" x14ac:dyDescent="0.2">
      <c r="A78" s="21"/>
      <c r="B78" s="21"/>
      <c r="C78" s="21"/>
    </row>
    <row r="79" spans="1:3" x14ac:dyDescent="0.2">
      <c r="A79" s="21"/>
      <c r="B79" s="21"/>
      <c r="C79" s="21"/>
    </row>
    <row r="80" spans="1:3" x14ac:dyDescent="0.2">
      <c r="A80" s="21"/>
      <c r="B80" s="21"/>
      <c r="C80" s="21"/>
    </row>
    <row r="81" spans="1:3" x14ac:dyDescent="0.2">
      <c r="A81" s="21"/>
      <c r="B81" s="21"/>
      <c r="C81" s="21"/>
    </row>
    <row r="82" spans="1:3" x14ac:dyDescent="0.2">
      <c r="A82" s="21"/>
      <c r="B82" s="21"/>
      <c r="C82" s="21"/>
    </row>
    <row r="83" spans="1:3" x14ac:dyDescent="0.2">
      <c r="A83" s="21"/>
      <c r="B83" s="21"/>
      <c r="C83" s="21"/>
    </row>
    <row r="84" spans="1:3" x14ac:dyDescent="0.2">
      <c r="A84" s="21"/>
      <c r="B84" s="21"/>
      <c r="C84" s="21"/>
    </row>
    <row r="85" spans="1:3" x14ac:dyDescent="0.2">
      <c r="A85" s="21"/>
      <c r="B85" s="21"/>
      <c r="C85" s="21"/>
    </row>
    <row r="86" spans="1:3" x14ac:dyDescent="0.2">
      <c r="A86" s="21"/>
      <c r="B86" s="21"/>
      <c r="C86" s="21"/>
    </row>
    <row r="87" spans="1:3" x14ac:dyDescent="0.2">
      <c r="A87" s="21"/>
      <c r="B87" s="21"/>
      <c r="C87" s="21"/>
    </row>
    <row r="88" spans="1:3" x14ac:dyDescent="0.2">
      <c r="A88" s="21"/>
      <c r="B88" s="21"/>
      <c r="C88" s="21"/>
    </row>
    <row r="89" spans="1:3" x14ac:dyDescent="0.2">
      <c r="A89" s="21"/>
      <c r="B89" s="21"/>
      <c r="C89" s="21"/>
    </row>
    <row r="90" spans="1:3" x14ac:dyDescent="0.2">
      <c r="A90" s="21"/>
      <c r="B90" s="21"/>
      <c r="C90" s="21"/>
    </row>
    <row r="91" spans="1:3" x14ac:dyDescent="0.2">
      <c r="A91" s="21"/>
      <c r="B91" s="21"/>
      <c r="C91" s="21"/>
    </row>
    <row r="92" spans="1:3" x14ac:dyDescent="0.2">
      <c r="A92" s="21"/>
      <c r="B92" s="21"/>
      <c r="C92" s="21"/>
    </row>
    <row r="93" spans="1:3" x14ac:dyDescent="0.2">
      <c r="A93" s="21"/>
      <c r="B93" s="21"/>
      <c r="C93" s="21"/>
    </row>
    <row r="94" spans="1:3" x14ac:dyDescent="0.2">
      <c r="A94" s="21"/>
      <c r="B94" s="21"/>
      <c r="C94" s="21"/>
    </row>
    <row r="95" spans="1:3" x14ac:dyDescent="0.2">
      <c r="A95" s="21"/>
      <c r="B95" s="21"/>
      <c r="C95" s="21"/>
    </row>
    <row r="96" spans="1:3" x14ac:dyDescent="0.2">
      <c r="A96" s="21"/>
      <c r="B96" s="21"/>
      <c r="C96" s="21"/>
    </row>
    <row r="97" spans="1:3" x14ac:dyDescent="0.2">
      <c r="A97" s="21"/>
      <c r="B97" s="21"/>
      <c r="C97" s="21"/>
    </row>
    <row r="98" spans="1:3" x14ac:dyDescent="0.2">
      <c r="A98" s="21"/>
      <c r="B98" s="21"/>
      <c r="C98" s="21"/>
    </row>
    <row r="99" spans="1:3" x14ac:dyDescent="0.2">
      <c r="A99" s="21"/>
      <c r="B99" s="21"/>
      <c r="C99" s="21"/>
    </row>
    <row r="100" spans="1:3" x14ac:dyDescent="0.2">
      <c r="A100" s="21"/>
      <c r="B100" s="21"/>
      <c r="C100" s="21"/>
    </row>
    <row r="101" spans="1:3" x14ac:dyDescent="0.2">
      <c r="A101" s="21"/>
      <c r="B101" s="21"/>
      <c r="C101" s="21"/>
    </row>
    <row r="102" spans="1:3" x14ac:dyDescent="0.2">
      <c r="A102" s="21"/>
      <c r="B102" s="21"/>
      <c r="C102" s="21"/>
    </row>
    <row r="103" spans="1:3" x14ac:dyDescent="0.2">
      <c r="A103" s="21"/>
      <c r="B103" s="21"/>
      <c r="C103" s="21"/>
    </row>
    <row r="104" spans="1:3" x14ac:dyDescent="0.2">
      <c r="A104" s="21"/>
      <c r="B104" s="21"/>
      <c r="C104" s="21"/>
    </row>
    <row r="105" spans="1:3" x14ac:dyDescent="0.2">
      <c r="A105" s="21"/>
      <c r="B105" s="21"/>
      <c r="C105" s="21"/>
    </row>
    <row r="106" spans="1:3" x14ac:dyDescent="0.2">
      <c r="A106" s="21"/>
      <c r="B106" s="21"/>
      <c r="C106" s="21"/>
    </row>
    <row r="107" spans="1:3" x14ac:dyDescent="0.2">
      <c r="A107" s="21"/>
      <c r="B107" s="21"/>
      <c r="C107" s="21"/>
    </row>
    <row r="108" spans="1:3" x14ac:dyDescent="0.2">
      <c r="A108" s="21"/>
      <c r="B108" s="21"/>
      <c r="C108" s="21"/>
    </row>
    <row r="109" spans="1:3" x14ac:dyDescent="0.2">
      <c r="A109" s="21"/>
      <c r="B109" s="21"/>
      <c r="C109" s="21"/>
    </row>
    <row r="110" spans="1:3" x14ac:dyDescent="0.2">
      <c r="A110" s="21"/>
      <c r="B110" s="21"/>
      <c r="C110" s="21"/>
    </row>
    <row r="111" spans="1:3" x14ac:dyDescent="0.2">
      <c r="A111" s="21"/>
      <c r="B111" s="21"/>
      <c r="C111" s="21"/>
    </row>
    <row r="112" spans="1:3" x14ac:dyDescent="0.2">
      <c r="A112" s="21"/>
      <c r="B112" s="21"/>
      <c r="C112" s="21"/>
    </row>
    <row r="113" spans="1:3" x14ac:dyDescent="0.2">
      <c r="A113" s="21"/>
      <c r="B113" s="21"/>
      <c r="C113" s="21"/>
    </row>
    <row r="114" spans="1:3" x14ac:dyDescent="0.2">
      <c r="A114" s="21"/>
      <c r="B114" s="21"/>
      <c r="C114" s="21"/>
    </row>
    <row r="115" spans="1:3" x14ac:dyDescent="0.2">
      <c r="A115" s="21"/>
      <c r="B115" s="21"/>
      <c r="C115" s="21"/>
    </row>
    <row r="116" spans="1:3" x14ac:dyDescent="0.2">
      <c r="A116" s="21"/>
      <c r="B116" s="21"/>
      <c r="C116" s="21"/>
    </row>
    <row r="117" spans="1:3" x14ac:dyDescent="0.2">
      <c r="A117" s="21"/>
      <c r="B117" s="21"/>
      <c r="C117" s="21"/>
    </row>
    <row r="118" spans="1:3" x14ac:dyDescent="0.2">
      <c r="A118" s="21"/>
      <c r="B118" s="21"/>
      <c r="C118" s="21"/>
    </row>
    <row r="119" spans="1:3" x14ac:dyDescent="0.2">
      <c r="A119" s="21"/>
      <c r="B119" s="21"/>
      <c r="C119" s="21"/>
    </row>
    <row r="120" spans="1:3" x14ac:dyDescent="0.2">
      <c r="A120" s="21"/>
      <c r="B120" s="21"/>
      <c r="C120" s="21"/>
    </row>
    <row r="121" spans="1:3" x14ac:dyDescent="0.2">
      <c r="A121" s="21"/>
      <c r="B121" s="21"/>
      <c r="C121" s="21"/>
    </row>
    <row r="122" spans="1:3" x14ac:dyDescent="0.2">
      <c r="A122" s="21"/>
      <c r="B122" s="21"/>
      <c r="C122" s="21"/>
    </row>
    <row r="123" spans="1:3" x14ac:dyDescent="0.2">
      <c r="A123" s="21"/>
      <c r="B123" s="21"/>
      <c r="C123" s="21"/>
    </row>
    <row r="124" spans="1:3" x14ac:dyDescent="0.2">
      <c r="A124" s="21"/>
      <c r="B124" s="21"/>
      <c r="C124" s="21"/>
    </row>
    <row r="125" spans="1:3" x14ac:dyDescent="0.2">
      <c r="A125" s="21"/>
      <c r="B125" s="21"/>
      <c r="C125" s="21"/>
    </row>
    <row r="126" spans="1:3" x14ac:dyDescent="0.2">
      <c r="A126" s="21"/>
      <c r="B126" s="21"/>
      <c r="C126" s="21"/>
    </row>
    <row r="127" spans="1:3" x14ac:dyDescent="0.2">
      <c r="A127" s="21"/>
      <c r="B127" s="21"/>
      <c r="C127" s="21"/>
    </row>
    <row r="128" spans="1:3" x14ac:dyDescent="0.2">
      <c r="A128" s="21"/>
      <c r="B128" s="21"/>
      <c r="C128" s="21"/>
    </row>
    <row r="129" spans="1:3" x14ac:dyDescent="0.2">
      <c r="A129" s="21"/>
      <c r="B129" s="21"/>
      <c r="C129" s="21"/>
    </row>
    <row r="130" spans="1:3" x14ac:dyDescent="0.2">
      <c r="A130" s="21"/>
      <c r="B130" s="21"/>
      <c r="C130" s="21"/>
    </row>
    <row r="131" spans="1:3" x14ac:dyDescent="0.2">
      <c r="A131" s="21"/>
      <c r="B131" s="21"/>
      <c r="C131" s="21"/>
    </row>
    <row r="132" spans="1:3" x14ac:dyDescent="0.2">
      <c r="A132" s="21"/>
      <c r="B132" s="21"/>
      <c r="C132" s="21"/>
    </row>
    <row r="133" spans="1:3" x14ac:dyDescent="0.2">
      <c r="A133" s="21"/>
      <c r="B133" s="21"/>
      <c r="C133" s="21"/>
    </row>
    <row r="134" spans="1:3" x14ac:dyDescent="0.2">
      <c r="A134" s="21"/>
      <c r="B134" s="21"/>
      <c r="C134" s="21"/>
    </row>
    <row r="135" spans="1:3" x14ac:dyDescent="0.2">
      <c r="A135" s="21"/>
      <c r="B135" s="21"/>
      <c r="C135" s="21"/>
    </row>
    <row r="136" spans="1:3" x14ac:dyDescent="0.2">
      <c r="A136" s="21"/>
      <c r="B136" s="21"/>
      <c r="C136" s="21"/>
    </row>
    <row r="137" spans="1:3" x14ac:dyDescent="0.2">
      <c r="A137" s="21"/>
      <c r="B137" s="21"/>
      <c r="C137" s="21"/>
    </row>
    <row r="138" spans="1:3" x14ac:dyDescent="0.2">
      <c r="A138" s="21"/>
      <c r="B138" s="21"/>
      <c r="C138" s="21"/>
    </row>
    <row r="139" spans="1:3" x14ac:dyDescent="0.2">
      <c r="A139" s="21"/>
      <c r="B139" s="21"/>
      <c r="C139" s="21"/>
    </row>
    <row r="140" spans="1:3" x14ac:dyDescent="0.2">
      <c r="A140" s="21"/>
      <c r="B140" s="21"/>
      <c r="C140" s="21"/>
    </row>
    <row r="141" spans="1:3" x14ac:dyDescent="0.2">
      <c r="A141" s="21"/>
      <c r="B141" s="21"/>
      <c r="C141" s="21"/>
    </row>
    <row r="142" spans="1:3" x14ac:dyDescent="0.2">
      <c r="A142" s="21"/>
      <c r="B142" s="21"/>
      <c r="C142" s="21"/>
    </row>
    <row r="143" spans="1:3" x14ac:dyDescent="0.2">
      <c r="A143" s="21"/>
      <c r="B143" s="21"/>
      <c r="C143" s="21"/>
    </row>
    <row r="144" spans="1:3" x14ac:dyDescent="0.2">
      <c r="A144" s="21"/>
      <c r="B144" s="21"/>
      <c r="C144" s="21"/>
    </row>
    <row r="145" spans="1:3" x14ac:dyDescent="0.2">
      <c r="A145" s="21"/>
      <c r="B145" s="21"/>
      <c r="C145" s="21"/>
    </row>
    <row r="146" spans="1:3" x14ac:dyDescent="0.2">
      <c r="A146" s="21"/>
      <c r="B146" s="21"/>
      <c r="C146" s="21"/>
    </row>
    <row r="147" spans="1:3" x14ac:dyDescent="0.2">
      <c r="A147" s="21"/>
      <c r="B147" s="21"/>
      <c r="C147" s="21"/>
    </row>
    <row r="148" spans="1:3" x14ac:dyDescent="0.2">
      <c r="A148" s="21"/>
      <c r="B148" s="21"/>
      <c r="C148" s="21"/>
    </row>
    <row r="149" spans="1:3" x14ac:dyDescent="0.2">
      <c r="A149" s="21"/>
      <c r="B149" s="21"/>
      <c r="C149" s="21"/>
    </row>
    <row r="150" spans="1:3" x14ac:dyDescent="0.2">
      <c r="A150" s="21"/>
      <c r="B150" s="21"/>
      <c r="C150" s="21"/>
    </row>
    <row r="151" spans="1:3" x14ac:dyDescent="0.2">
      <c r="A151" s="21"/>
      <c r="B151" s="21"/>
      <c r="C151" s="21"/>
    </row>
    <row r="152" spans="1:3" x14ac:dyDescent="0.2">
      <c r="A152" s="21"/>
      <c r="B152" s="21"/>
      <c r="C152" s="21"/>
    </row>
    <row r="153" spans="1:3" x14ac:dyDescent="0.2">
      <c r="A153" s="21"/>
      <c r="B153" s="21"/>
      <c r="C153" s="21"/>
    </row>
    <row r="154" spans="1:3" x14ac:dyDescent="0.2">
      <c r="A154" s="21"/>
      <c r="B154" s="21"/>
      <c r="C154" s="21"/>
    </row>
    <row r="155" spans="1:3" x14ac:dyDescent="0.2">
      <c r="A155" s="21"/>
      <c r="B155" s="21"/>
      <c r="C155" s="21"/>
    </row>
    <row r="156" spans="1:3" x14ac:dyDescent="0.2">
      <c r="A156" s="21"/>
      <c r="B156" s="21"/>
      <c r="C156" s="21"/>
    </row>
    <row r="157" spans="1:3" x14ac:dyDescent="0.2">
      <c r="A157" s="21"/>
      <c r="B157" s="21"/>
      <c r="C157" s="21"/>
    </row>
    <row r="158" spans="1:3" x14ac:dyDescent="0.2">
      <c r="A158" s="21"/>
      <c r="B158" s="21"/>
      <c r="C158" s="21"/>
    </row>
    <row r="159" spans="1:3" x14ac:dyDescent="0.2">
      <c r="A159" s="21"/>
      <c r="B159" s="21"/>
      <c r="C159" s="21"/>
    </row>
    <row r="160" spans="1:3" x14ac:dyDescent="0.2">
      <c r="A160" s="21"/>
      <c r="B160" s="21"/>
      <c r="C160" s="21"/>
    </row>
    <row r="161" spans="1:3" x14ac:dyDescent="0.2">
      <c r="A161" s="21"/>
      <c r="B161" s="21"/>
      <c r="C161" s="21"/>
    </row>
    <row r="162" spans="1:3" x14ac:dyDescent="0.2">
      <c r="A162" s="21"/>
      <c r="B162" s="21"/>
      <c r="C162" s="21"/>
    </row>
    <row r="163" spans="1:3" x14ac:dyDescent="0.2">
      <c r="A163" s="21"/>
      <c r="B163" s="21"/>
      <c r="C163" s="21"/>
    </row>
    <row r="164" spans="1:3" x14ac:dyDescent="0.2">
      <c r="A164" s="21"/>
      <c r="B164" s="21"/>
      <c r="C164" s="21"/>
    </row>
    <row r="165" spans="1:3" x14ac:dyDescent="0.2">
      <c r="A165" s="21"/>
      <c r="B165" s="21"/>
      <c r="C165" s="21"/>
    </row>
    <row r="166" spans="1:3" x14ac:dyDescent="0.2">
      <c r="A166" s="21"/>
      <c r="B166" s="21"/>
      <c r="C166" s="21"/>
    </row>
    <row r="167" spans="1:3" x14ac:dyDescent="0.2">
      <c r="A167" s="21"/>
      <c r="B167" s="21"/>
      <c r="C167" s="21"/>
    </row>
    <row r="168" spans="1:3" x14ac:dyDescent="0.2">
      <c r="A168" s="21"/>
      <c r="B168" s="21"/>
      <c r="C168" s="21"/>
    </row>
    <row r="169" spans="1:3" x14ac:dyDescent="0.2">
      <c r="A169" s="21"/>
      <c r="B169" s="21"/>
      <c r="C169" s="21"/>
    </row>
    <row r="170" spans="1:3" x14ac:dyDescent="0.2">
      <c r="A170" s="21"/>
      <c r="B170" s="21"/>
      <c r="C170" s="21"/>
    </row>
    <row r="171" spans="1:3" x14ac:dyDescent="0.2">
      <c r="A171" s="21"/>
      <c r="B171" s="21"/>
      <c r="C171" s="21"/>
    </row>
    <row r="172" spans="1:3" x14ac:dyDescent="0.2">
      <c r="A172" s="21"/>
      <c r="B172" s="21"/>
      <c r="C172" s="21"/>
    </row>
    <row r="173" spans="1:3" x14ac:dyDescent="0.2">
      <c r="A173" s="21"/>
      <c r="B173" s="21"/>
      <c r="C173" s="21"/>
    </row>
    <row r="174" spans="1:3" x14ac:dyDescent="0.2">
      <c r="A174" s="21"/>
      <c r="B174" s="21"/>
      <c r="C174" s="21"/>
    </row>
    <row r="175" spans="1:3" x14ac:dyDescent="0.2">
      <c r="A175" s="21"/>
      <c r="B175" s="21"/>
      <c r="C175" s="21"/>
    </row>
    <row r="176" spans="1:3" x14ac:dyDescent="0.2">
      <c r="A176" s="21"/>
      <c r="B176" s="21"/>
      <c r="C176" s="21"/>
    </row>
    <row r="177" spans="1:3" x14ac:dyDescent="0.2">
      <c r="A177" s="21"/>
      <c r="B177" s="21"/>
      <c r="C177" s="21"/>
    </row>
    <row r="178" spans="1:3" x14ac:dyDescent="0.2">
      <c r="A178" s="21"/>
      <c r="B178" s="21"/>
      <c r="C178" s="21"/>
    </row>
    <row r="179" spans="1:3" x14ac:dyDescent="0.2">
      <c r="A179" s="21"/>
      <c r="B179" s="21"/>
      <c r="C179" s="21"/>
    </row>
    <row r="180" spans="1:3" x14ac:dyDescent="0.2">
      <c r="A180" s="21"/>
      <c r="B180" s="21"/>
      <c r="C180" s="21"/>
    </row>
    <row r="181" spans="1:3" x14ac:dyDescent="0.2">
      <c r="A181" s="21"/>
      <c r="B181" s="21"/>
      <c r="C181" s="21"/>
    </row>
    <row r="182" spans="1:3" x14ac:dyDescent="0.2">
      <c r="A182" s="21"/>
      <c r="B182" s="21"/>
      <c r="C182" s="21"/>
    </row>
    <row r="183" spans="1:3" x14ac:dyDescent="0.2">
      <c r="A183" s="21"/>
      <c r="B183" s="21"/>
      <c r="C183" s="21"/>
    </row>
    <row r="184" spans="1:3" x14ac:dyDescent="0.2">
      <c r="A184" s="21"/>
      <c r="B184" s="21"/>
      <c r="C184" s="21"/>
    </row>
    <row r="185" spans="1:3" x14ac:dyDescent="0.2">
      <c r="A185" s="21"/>
      <c r="B185" s="21"/>
      <c r="C185" s="21"/>
    </row>
    <row r="186" spans="1:3" x14ac:dyDescent="0.2">
      <c r="A186" s="21"/>
      <c r="B186" s="21"/>
      <c r="C186" s="21"/>
    </row>
    <row r="187" spans="1:3" x14ac:dyDescent="0.2">
      <c r="A187" s="21"/>
      <c r="B187" s="21"/>
      <c r="C187" s="21"/>
    </row>
    <row r="188" spans="1:3" x14ac:dyDescent="0.2">
      <c r="A188" s="21"/>
      <c r="B188" s="21"/>
      <c r="C188" s="21"/>
    </row>
    <row r="189" spans="1:3" x14ac:dyDescent="0.2">
      <c r="A189" s="21"/>
      <c r="B189" s="21"/>
      <c r="C189" s="21"/>
    </row>
    <row r="190" spans="1:3" x14ac:dyDescent="0.2">
      <c r="A190" s="21"/>
      <c r="B190" s="21"/>
      <c r="C190" s="21"/>
    </row>
    <row r="191" spans="1:3" x14ac:dyDescent="0.2">
      <c r="A191" s="21"/>
      <c r="B191" s="21"/>
      <c r="C191" s="21"/>
    </row>
    <row r="192" spans="1:3" x14ac:dyDescent="0.2">
      <c r="A192" s="21"/>
      <c r="B192" s="21"/>
      <c r="C192" s="21"/>
    </row>
    <row r="193" spans="1:3" x14ac:dyDescent="0.2">
      <c r="A193" s="21"/>
      <c r="B193" s="21"/>
      <c r="C193" s="21"/>
    </row>
    <row r="194" spans="1:3" x14ac:dyDescent="0.2">
      <c r="A194" s="21"/>
      <c r="B194" s="21"/>
      <c r="C194" s="21"/>
    </row>
    <row r="195" spans="1:3" x14ac:dyDescent="0.2">
      <c r="A195" s="21"/>
      <c r="B195" s="21"/>
      <c r="C195" s="21"/>
    </row>
    <row r="196" spans="1:3" x14ac:dyDescent="0.2">
      <c r="A196" s="21"/>
      <c r="B196" s="21"/>
      <c r="C196" s="21"/>
    </row>
    <row r="197" spans="1:3" x14ac:dyDescent="0.2">
      <c r="A197" s="21"/>
      <c r="B197" s="21"/>
      <c r="C197" s="21"/>
    </row>
    <row r="198" spans="1:3" x14ac:dyDescent="0.2">
      <c r="A198" s="21"/>
      <c r="B198" s="21"/>
      <c r="C198" s="21"/>
    </row>
    <row r="199" spans="1:3" x14ac:dyDescent="0.2">
      <c r="A199" s="21"/>
      <c r="B199" s="21"/>
      <c r="C199" s="21"/>
    </row>
    <row r="200" spans="1:3" x14ac:dyDescent="0.2">
      <c r="A200" s="21"/>
      <c r="B200" s="21"/>
      <c r="C200" s="21"/>
    </row>
    <row r="201" spans="1:3" x14ac:dyDescent="0.2">
      <c r="A201" s="21"/>
      <c r="B201" s="21"/>
      <c r="C201" s="21"/>
    </row>
    <row r="202" spans="1:3" x14ac:dyDescent="0.2">
      <c r="A202" s="21"/>
      <c r="B202" s="21"/>
      <c r="C202" s="21"/>
    </row>
    <row r="203" spans="1:3" x14ac:dyDescent="0.2">
      <c r="A203" s="21"/>
      <c r="B203" s="21"/>
      <c r="C203" s="21"/>
    </row>
    <row r="204" spans="1:3" x14ac:dyDescent="0.2">
      <c r="A204" s="21"/>
      <c r="B204" s="21"/>
      <c r="C204" s="21"/>
    </row>
    <row r="205" spans="1:3" x14ac:dyDescent="0.2">
      <c r="A205" s="21"/>
      <c r="B205" s="21"/>
      <c r="C205" s="21"/>
    </row>
    <row r="206" spans="1:3" x14ac:dyDescent="0.2">
      <c r="A206" s="21"/>
      <c r="B206" s="21"/>
      <c r="C206" s="21"/>
    </row>
    <row r="207" spans="1:3" x14ac:dyDescent="0.2">
      <c r="A207" s="21"/>
      <c r="B207" s="21"/>
      <c r="C207" s="21"/>
    </row>
    <row r="208" spans="1:3" x14ac:dyDescent="0.2">
      <c r="A208" s="21"/>
      <c r="B208" s="21"/>
      <c r="C208" s="21"/>
    </row>
    <row r="209" spans="1:3" x14ac:dyDescent="0.2">
      <c r="A209" s="21"/>
      <c r="B209" s="21"/>
      <c r="C209" s="21"/>
    </row>
    <row r="210" spans="1:3" x14ac:dyDescent="0.2">
      <c r="A210" s="21"/>
      <c r="B210" s="21"/>
      <c r="C210" s="21"/>
    </row>
    <row r="211" spans="1:3" x14ac:dyDescent="0.2">
      <c r="A211" s="21"/>
      <c r="B211" s="21"/>
      <c r="C211" s="21"/>
    </row>
    <row r="212" spans="1:3" x14ac:dyDescent="0.2">
      <c r="A212" s="21"/>
      <c r="B212" s="21"/>
      <c r="C212" s="21"/>
    </row>
    <row r="213" spans="1:3" x14ac:dyDescent="0.2">
      <c r="A213" s="21"/>
      <c r="B213" s="21"/>
      <c r="C213" s="21"/>
    </row>
    <row r="214" spans="1:3" x14ac:dyDescent="0.2">
      <c r="A214" s="21"/>
      <c r="B214" s="21"/>
      <c r="C214" s="21"/>
    </row>
    <row r="215" spans="1:3" x14ac:dyDescent="0.2">
      <c r="A215" s="21"/>
      <c r="B215" s="21"/>
      <c r="C215" s="21"/>
    </row>
    <row r="216" spans="1:3" x14ac:dyDescent="0.2">
      <c r="A216" s="21"/>
      <c r="B216" s="21"/>
      <c r="C216" s="21"/>
    </row>
    <row r="217" spans="1:3" x14ac:dyDescent="0.2">
      <c r="A217" s="21"/>
      <c r="B217" s="21"/>
      <c r="C217" s="21"/>
    </row>
    <row r="218" spans="1:3" x14ac:dyDescent="0.2">
      <c r="A218" s="21"/>
      <c r="B218" s="21"/>
      <c r="C218" s="21"/>
    </row>
    <row r="219" spans="1:3" x14ac:dyDescent="0.2">
      <c r="A219" s="21"/>
      <c r="B219" s="21"/>
      <c r="C219" s="21"/>
    </row>
    <row r="220" spans="1:3" x14ac:dyDescent="0.2">
      <c r="A220" s="21"/>
      <c r="B220" s="21"/>
      <c r="C220" s="21"/>
    </row>
    <row r="221" spans="1:3" x14ac:dyDescent="0.2">
      <c r="A221" s="21"/>
      <c r="B221" s="21"/>
      <c r="C221" s="21"/>
    </row>
    <row r="222" spans="1:3" x14ac:dyDescent="0.2">
      <c r="A222" s="21"/>
      <c r="B222" s="21"/>
      <c r="C222" s="21"/>
    </row>
    <row r="223" spans="1:3" x14ac:dyDescent="0.2">
      <c r="A223" s="21"/>
      <c r="B223" s="21"/>
      <c r="C223" s="21"/>
    </row>
    <row r="224" spans="1:3" x14ac:dyDescent="0.2">
      <c r="A224" s="21"/>
      <c r="B224" s="21"/>
      <c r="C224" s="21"/>
    </row>
    <row r="225" spans="1:3" x14ac:dyDescent="0.2">
      <c r="A225" s="21"/>
      <c r="B225" s="21"/>
      <c r="C225" s="21"/>
    </row>
    <row r="226" spans="1:3" x14ac:dyDescent="0.2">
      <c r="A226" s="21"/>
      <c r="B226" s="21"/>
      <c r="C226" s="21"/>
    </row>
    <row r="227" spans="1:3" x14ac:dyDescent="0.2">
      <c r="A227" s="21"/>
      <c r="B227" s="21"/>
      <c r="C227" s="21"/>
    </row>
    <row r="228" spans="1:3" x14ac:dyDescent="0.2">
      <c r="A228" s="21"/>
      <c r="B228" s="21"/>
      <c r="C228" s="21"/>
    </row>
    <row r="229" spans="1:3" x14ac:dyDescent="0.2">
      <c r="A229" s="21"/>
      <c r="B229" s="21"/>
      <c r="C229" s="21"/>
    </row>
    <row r="230" spans="1:3" x14ac:dyDescent="0.2">
      <c r="A230" s="21"/>
      <c r="B230" s="21"/>
      <c r="C230" s="21"/>
    </row>
    <row r="231" spans="1:3" x14ac:dyDescent="0.2">
      <c r="A231" s="21"/>
      <c r="B231" s="21"/>
      <c r="C231" s="21"/>
    </row>
    <row r="232" spans="1:3" x14ac:dyDescent="0.2">
      <c r="A232" s="21"/>
      <c r="B232" s="21"/>
      <c r="C232" s="21"/>
    </row>
    <row r="233" spans="1:3" x14ac:dyDescent="0.2">
      <c r="A233" s="21"/>
      <c r="B233" s="21"/>
      <c r="C233" s="21"/>
    </row>
    <row r="234" spans="1:3" x14ac:dyDescent="0.2">
      <c r="A234" s="21"/>
      <c r="B234" s="21"/>
      <c r="C234" s="21"/>
    </row>
    <row r="235" spans="1:3" x14ac:dyDescent="0.2">
      <c r="A235" s="21"/>
      <c r="B235" s="21"/>
      <c r="C235" s="21"/>
    </row>
    <row r="236" spans="1:3" x14ac:dyDescent="0.2">
      <c r="A236" s="21"/>
      <c r="B236" s="21"/>
      <c r="C236" s="21"/>
    </row>
    <row r="237" spans="1:3" x14ac:dyDescent="0.2">
      <c r="A237" s="21"/>
      <c r="B237" s="21"/>
      <c r="C237" s="21"/>
    </row>
    <row r="238" spans="1:3" x14ac:dyDescent="0.2">
      <c r="A238" s="21"/>
      <c r="B238" s="21"/>
      <c r="C238" s="21"/>
    </row>
    <row r="239" spans="1:3" x14ac:dyDescent="0.2">
      <c r="A239" s="21"/>
      <c r="B239" s="21"/>
      <c r="C239" s="21"/>
    </row>
    <row r="240" spans="1:3" x14ac:dyDescent="0.2">
      <c r="A240" s="21"/>
      <c r="B240" s="21"/>
      <c r="C240" s="21"/>
    </row>
    <row r="241" spans="1:3" x14ac:dyDescent="0.2">
      <c r="A241" s="21"/>
      <c r="B241" s="21"/>
      <c r="C241" s="21"/>
    </row>
    <row r="242" spans="1:3" x14ac:dyDescent="0.2">
      <c r="A242" s="21"/>
      <c r="B242" s="21"/>
      <c r="C242" s="21"/>
    </row>
    <row r="243" spans="1:3" x14ac:dyDescent="0.2">
      <c r="A243" s="21"/>
      <c r="B243" s="21"/>
      <c r="C243" s="21"/>
    </row>
    <row r="244" spans="1:3" x14ac:dyDescent="0.2">
      <c r="A244" s="21"/>
      <c r="B244" s="21"/>
      <c r="C244" s="21"/>
    </row>
    <row r="245" spans="1:3" x14ac:dyDescent="0.2">
      <c r="A245" s="21"/>
      <c r="B245" s="21"/>
      <c r="C245" s="21"/>
    </row>
    <row r="246" spans="1:3" x14ac:dyDescent="0.2">
      <c r="A246" s="21"/>
      <c r="B246" s="21"/>
      <c r="C246" s="21"/>
    </row>
    <row r="247" spans="1:3" x14ac:dyDescent="0.2">
      <c r="A247" s="21"/>
      <c r="B247" s="21"/>
      <c r="C247" s="21"/>
    </row>
    <row r="248" spans="1:3" x14ac:dyDescent="0.2">
      <c r="A248" s="21"/>
      <c r="B248" s="21"/>
      <c r="C248" s="21"/>
    </row>
    <row r="249" spans="1:3" x14ac:dyDescent="0.2">
      <c r="A249" s="21"/>
      <c r="B249" s="21"/>
      <c r="C249" s="21"/>
    </row>
    <row r="250" spans="1:3" x14ac:dyDescent="0.2">
      <c r="A250" s="21"/>
      <c r="B250" s="21"/>
      <c r="C250" s="21"/>
    </row>
    <row r="251" spans="1:3" x14ac:dyDescent="0.2">
      <c r="A251" s="21"/>
      <c r="B251" s="21"/>
      <c r="C251" s="21"/>
    </row>
    <row r="252" spans="1:3" x14ac:dyDescent="0.2">
      <c r="A252" s="21"/>
      <c r="B252" s="21"/>
      <c r="C252" s="21"/>
    </row>
    <row r="253" spans="1:3" x14ac:dyDescent="0.2">
      <c r="A253" s="21"/>
      <c r="B253" s="21"/>
      <c r="C253" s="21"/>
    </row>
    <row r="254" spans="1:3" x14ac:dyDescent="0.2">
      <c r="A254" s="21"/>
      <c r="B254" s="21"/>
      <c r="C254" s="21"/>
    </row>
    <row r="255" spans="1:3" x14ac:dyDescent="0.2">
      <c r="A255" s="21"/>
      <c r="B255" s="21"/>
      <c r="C255" s="21"/>
    </row>
    <row r="256" spans="1:3" x14ac:dyDescent="0.2">
      <c r="A256" s="21"/>
      <c r="B256" s="21"/>
      <c r="C256" s="21"/>
    </row>
    <row r="257" spans="1:3" x14ac:dyDescent="0.2">
      <c r="A257" s="21"/>
      <c r="B257" s="21"/>
      <c r="C257" s="21"/>
    </row>
    <row r="258" spans="1:3" x14ac:dyDescent="0.2">
      <c r="A258" s="21"/>
      <c r="B258" s="21"/>
      <c r="C258" s="21"/>
    </row>
    <row r="259" spans="1:3" x14ac:dyDescent="0.2">
      <c r="A259" s="21"/>
      <c r="B259" s="21"/>
      <c r="C259" s="21"/>
    </row>
  </sheetData>
  <autoFilter ref="A1:C34" xr:uid="{D06AB193-73C5-48D1-99B2-122084BB4F9D}">
    <sortState xmlns:xlrd2="http://schemas.microsoft.com/office/spreadsheetml/2017/richdata2" ref="A2:C34">
      <sortCondition ref="A1:A3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G409"/>
  <sheetViews>
    <sheetView workbookViewId="0">
      <pane ySplit="1" topLeftCell="A2" activePane="bottomLeft" state="frozen"/>
      <selection pane="bottomLeft" activeCell="D5" sqref="D5"/>
    </sheetView>
  </sheetViews>
  <sheetFormatPr defaultColWidth="14.42578125" defaultRowHeight="15.75" customHeight="1" x14ac:dyDescent="0.2"/>
  <cols>
    <col min="1" max="1" width="9.42578125" style="46" bestFit="1" customWidth="1"/>
    <col min="2" max="2" width="58.42578125" bestFit="1" customWidth="1"/>
    <col min="3" max="3" width="59.5703125" bestFit="1" customWidth="1"/>
    <col min="4" max="4" width="25.42578125" style="38" customWidth="1"/>
    <col min="5" max="5" width="67.42578125" style="21" customWidth="1"/>
    <col min="6" max="6" width="28.5703125" style="21" customWidth="1"/>
    <col min="7" max="59" width="14.42578125" style="21"/>
  </cols>
  <sheetData>
    <row r="1" spans="1:6" ht="15" x14ac:dyDescent="0.25">
      <c r="A1" s="39" t="s">
        <v>1</v>
      </c>
      <c r="B1" s="22" t="s">
        <v>303</v>
      </c>
      <c r="C1" s="22" t="s">
        <v>304</v>
      </c>
      <c r="D1" s="27" t="s">
        <v>305</v>
      </c>
      <c r="E1" s="30"/>
      <c r="F1" s="23"/>
    </row>
    <row r="2" spans="1:6" ht="15" x14ac:dyDescent="0.25">
      <c r="A2" s="40">
        <v>4</v>
      </c>
      <c r="B2" s="1" t="s">
        <v>13</v>
      </c>
      <c r="C2" s="1" t="s">
        <v>13</v>
      </c>
      <c r="D2" s="48">
        <v>84896</v>
      </c>
    </row>
    <row r="3" spans="1:6" ht="15" x14ac:dyDescent="0.25">
      <c r="A3" s="40">
        <v>9</v>
      </c>
      <c r="B3" s="1" t="s">
        <v>16</v>
      </c>
      <c r="C3" s="49" t="s">
        <v>16</v>
      </c>
      <c r="D3" s="48">
        <v>0</v>
      </c>
    </row>
    <row r="4" spans="1:6" ht="15" x14ac:dyDescent="0.25">
      <c r="A4" s="40">
        <v>10</v>
      </c>
      <c r="B4" s="1" t="s">
        <v>20</v>
      </c>
      <c r="C4" s="1" t="s">
        <v>20</v>
      </c>
      <c r="D4" s="48">
        <v>165072</v>
      </c>
    </row>
    <row r="5" spans="1:6" ht="15" x14ac:dyDescent="0.25">
      <c r="A5" s="40">
        <v>14</v>
      </c>
      <c r="B5" s="1" t="s">
        <v>23</v>
      </c>
      <c r="C5" s="1" t="s">
        <v>23</v>
      </c>
      <c r="D5" s="48">
        <v>102199</v>
      </c>
    </row>
    <row r="6" spans="1:6" ht="15" x14ac:dyDescent="0.25">
      <c r="A6" s="40">
        <v>15</v>
      </c>
      <c r="B6" s="1" t="s">
        <v>25</v>
      </c>
      <c r="C6" s="1" t="s">
        <v>25</v>
      </c>
      <c r="D6" s="48">
        <v>14919</v>
      </c>
      <c r="E6" s="24"/>
    </row>
    <row r="7" spans="1:6" ht="15" x14ac:dyDescent="0.25">
      <c r="A7" s="40">
        <v>15</v>
      </c>
      <c r="B7" s="1" t="s">
        <v>25</v>
      </c>
      <c r="C7" s="1" t="s">
        <v>306</v>
      </c>
      <c r="D7" s="48">
        <v>13777</v>
      </c>
      <c r="E7" s="24"/>
    </row>
    <row r="8" spans="1:6" ht="15" x14ac:dyDescent="0.25">
      <c r="A8" s="40">
        <v>17</v>
      </c>
      <c r="B8" s="1" t="s">
        <v>27</v>
      </c>
      <c r="C8" s="49" t="s">
        <v>27</v>
      </c>
      <c r="D8" s="48">
        <v>33227</v>
      </c>
      <c r="E8" s="24"/>
    </row>
    <row r="9" spans="1:6" ht="15" x14ac:dyDescent="0.25">
      <c r="A9" s="40">
        <v>27</v>
      </c>
      <c r="B9" s="1" t="s">
        <v>31</v>
      </c>
      <c r="C9" s="1" t="s">
        <v>307</v>
      </c>
      <c r="D9" s="48">
        <v>23261</v>
      </c>
      <c r="E9" s="24"/>
    </row>
    <row r="10" spans="1:6" ht="15" x14ac:dyDescent="0.25">
      <c r="A10" s="40">
        <v>27</v>
      </c>
      <c r="B10" s="1" t="s">
        <v>31</v>
      </c>
      <c r="C10" s="49" t="s">
        <v>308</v>
      </c>
      <c r="D10" s="48">
        <v>61598</v>
      </c>
      <c r="E10" s="24"/>
    </row>
    <row r="11" spans="1:6" ht="15" x14ac:dyDescent="0.25">
      <c r="A11" s="40">
        <v>30</v>
      </c>
      <c r="B11" s="1" t="s">
        <v>33</v>
      </c>
      <c r="C11" s="49" t="s">
        <v>33</v>
      </c>
      <c r="D11" s="48">
        <v>26418</v>
      </c>
      <c r="E11" s="24"/>
    </row>
    <row r="12" spans="1:6" ht="15" x14ac:dyDescent="0.25">
      <c r="A12" s="40">
        <v>31</v>
      </c>
      <c r="B12" s="1" t="s">
        <v>36</v>
      </c>
      <c r="C12" s="1" t="s">
        <v>36</v>
      </c>
      <c r="D12" s="48">
        <v>273650</v>
      </c>
      <c r="E12" s="24"/>
    </row>
    <row r="13" spans="1:6" ht="15" x14ac:dyDescent="0.25">
      <c r="A13" s="40">
        <v>36</v>
      </c>
      <c r="B13" s="1" t="s">
        <v>38</v>
      </c>
      <c r="C13" s="1" t="s">
        <v>38</v>
      </c>
      <c r="D13" s="48">
        <v>39675</v>
      </c>
      <c r="E13" s="24"/>
    </row>
    <row r="14" spans="1:6" ht="15" x14ac:dyDescent="0.25">
      <c r="A14" s="40">
        <v>53</v>
      </c>
      <c r="B14" s="1" t="s">
        <v>40</v>
      </c>
      <c r="C14" s="1" t="s">
        <v>40</v>
      </c>
      <c r="D14" s="48">
        <v>651404</v>
      </c>
      <c r="E14" s="24"/>
    </row>
    <row r="15" spans="1:6" ht="15" x14ac:dyDescent="0.25">
      <c r="A15" s="40">
        <v>60</v>
      </c>
      <c r="B15" s="1" t="s">
        <v>42</v>
      </c>
      <c r="C15" s="1" t="s">
        <v>42</v>
      </c>
      <c r="D15" s="48">
        <v>11781</v>
      </c>
      <c r="E15" s="24"/>
    </row>
    <row r="16" spans="1:6" ht="15" x14ac:dyDescent="0.25">
      <c r="A16" s="40">
        <v>75</v>
      </c>
      <c r="B16" s="1" t="s">
        <v>44</v>
      </c>
      <c r="C16" s="1" t="s">
        <v>307</v>
      </c>
      <c r="D16" s="48">
        <v>97024</v>
      </c>
      <c r="E16" s="24"/>
    </row>
    <row r="17" spans="1:5" ht="15" x14ac:dyDescent="0.25">
      <c r="A17" s="40">
        <v>75</v>
      </c>
      <c r="B17" s="1" t="s">
        <v>44</v>
      </c>
      <c r="C17" s="49" t="s">
        <v>309</v>
      </c>
      <c r="D17" s="48">
        <v>17411</v>
      </c>
      <c r="E17" s="24"/>
    </row>
    <row r="18" spans="1:5" ht="15" x14ac:dyDescent="0.25">
      <c r="A18" s="40">
        <v>85</v>
      </c>
      <c r="B18" s="1" t="s">
        <v>46</v>
      </c>
      <c r="C18" s="49" t="s">
        <v>46</v>
      </c>
      <c r="D18" s="48">
        <v>138256</v>
      </c>
      <c r="E18" s="24"/>
    </row>
    <row r="19" spans="1:5" ht="15" x14ac:dyDescent="0.25">
      <c r="A19" s="40">
        <v>95</v>
      </c>
      <c r="B19" s="1" t="s">
        <v>48</v>
      </c>
      <c r="C19" s="1" t="s">
        <v>48</v>
      </c>
      <c r="D19" s="48">
        <v>70327</v>
      </c>
      <c r="E19" s="24"/>
    </row>
    <row r="20" spans="1:5" ht="15" x14ac:dyDescent="0.25">
      <c r="A20" s="40">
        <v>103</v>
      </c>
      <c r="B20" s="1" t="s">
        <v>50</v>
      </c>
      <c r="C20" s="1" t="s">
        <v>50</v>
      </c>
      <c r="D20" s="48">
        <v>33548</v>
      </c>
      <c r="E20" s="24"/>
    </row>
    <row r="21" spans="1:5" ht="15" x14ac:dyDescent="0.25">
      <c r="A21" s="40">
        <v>111</v>
      </c>
      <c r="B21" s="1" t="s">
        <v>52</v>
      </c>
      <c r="C21" s="1" t="s">
        <v>52</v>
      </c>
      <c r="D21" s="48">
        <v>214706</v>
      </c>
      <c r="E21" s="24"/>
    </row>
    <row r="22" spans="1:5" ht="15" x14ac:dyDescent="0.25">
      <c r="A22" s="40">
        <v>119</v>
      </c>
      <c r="B22" s="1" t="s">
        <v>54</v>
      </c>
      <c r="C22" s="1" t="s">
        <v>54</v>
      </c>
      <c r="D22" s="48">
        <v>434082</v>
      </c>
      <c r="E22" s="24"/>
    </row>
    <row r="23" spans="1:5" ht="15" x14ac:dyDescent="0.25">
      <c r="A23" s="40">
        <v>127</v>
      </c>
      <c r="B23" s="1" t="s">
        <v>55</v>
      </c>
      <c r="C23" s="1" t="s">
        <v>55</v>
      </c>
      <c r="D23" s="48">
        <v>136038</v>
      </c>
      <c r="E23" s="24"/>
    </row>
    <row r="24" spans="1:5" ht="15" x14ac:dyDescent="0.25">
      <c r="A24" s="40">
        <v>135</v>
      </c>
      <c r="B24" s="1" t="s">
        <v>57</v>
      </c>
      <c r="C24" s="1" t="s">
        <v>57</v>
      </c>
      <c r="D24" s="48">
        <v>256339</v>
      </c>
      <c r="E24" s="24"/>
    </row>
    <row r="25" spans="1:5" ht="15" x14ac:dyDescent="0.25">
      <c r="A25" s="40">
        <v>143</v>
      </c>
      <c r="B25" s="1" t="s">
        <v>59</v>
      </c>
      <c r="C25" s="1" t="s">
        <v>59</v>
      </c>
      <c r="D25" s="48">
        <v>413</v>
      </c>
      <c r="E25" s="24"/>
    </row>
    <row r="26" spans="1:5" ht="15" x14ac:dyDescent="0.25">
      <c r="A26" s="41">
        <v>199</v>
      </c>
      <c r="B26" s="50" t="s">
        <v>61</v>
      </c>
      <c r="C26" s="50" t="s">
        <v>61</v>
      </c>
      <c r="D26" s="48">
        <v>6720</v>
      </c>
      <c r="E26" s="24"/>
    </row>
    <row r="27" spans="1:5" ht="15" x14ac:dyDescent="0.25">
      <c r="A27" s="40">
        <v>207</v>
      </c>
      <c r="B27" s="1" t="s">
        <v>63</v>
      </c>
      <c r="C27" s="1" t="s">
        <v>63</v>
      </c>
      <c r="D27" s="48">
        <v>468612</v>
      </c>
      <c r="E27" s="24"/>
    </row>
    <row r="28" spans="1:5" ht="15" x14ac:dyDescent="0.25">
      <c r="A28" s="40">
        <v>223</v>
      </c>
      <c r="B28" s="1" t="s">
        <v>65</v>
      </c>
      <c r="C28" s="1" t="s">
        <v>310</v>
      </c>
      <c r="D28" s="48">
        <v>12468</v>
      </c>
      <c r="E28" s="24"/>
    </row>
    <row r="29" spans="1:5" ht="15" x14ac:dyDescent="0.25">
      <c r="A29" s="40">
        <v>231</v>
      </c>
      <c r="B29" s="1" t="s">
        <v>67</v>
      </c>
      <c r="C29" s="49" t="s">
        <v>311</v>
      </c>
      <c r="D29" s="48">
        <v>35763</v>
      </c>
      <c r="E29" s="24"/>
    </row>
    <row r="30" spans="1:5" ht="15" x14ac:dyDescent="0.25">
      <c r="A30" s="40">
        <v>239</v>
      </c>
      <c r="B30" s="1" t="s">
        <v>69</v>
      </c>
      <c r="C30" s="49" t="s">
        <v>69</v>
      </c>
      <c r="D30" s="48">
        <v>11179</v>
      </c>
      <c r="E30" s="24"/>
    </row>
    <row r="31" spans="1:5" ht="15" x14ac:dyDescent="0.25">
      <c r="A31" s="40">
        <v>279</v>
      </c>
      <c r="B31" s="1" t="s">
        <v>73</v>
      </c>
      <c r="C31" s="1" t="s">
        <v>73</v>
      </c>
      <c r="D31" s="48">
        <v>25101</v>
      </c>
      <c r="E31" s="24"/>
    </row>
    <row r="32" spans="1:5" ht="15" x14ac:dyDescent="0.25">
      <c r="A32" s="40">
        <v>400</v>
      </c>
      <c r="B32" s="1" t="s">
        <v>75</v>
      </c>
      <c r="C32" s="1" t="s">
        <v>75</v>
      </c>
      <c r="D32" s="48">
        <v>9677</v>
      </c>
      <c r="E32" s="24"/>
    </row>
    <row r="33" spans="1:5" ht="15" x14ac:dyDescent="0.25">
      <c r="A33" s="40">
        <v>401</v>
      </c>
      <c r="B33" s="1" t="s">
        <v>77</v>
      </c>
      <c r="C33" s="1" t="s">
        <v>77</v>
      </c>
      <c r="D33" s="48">
        <v>14686</v>
      </c>
      <c r="E33" s="24"/>
    </row>
    <row r="34" spans="1:5" ht="15" x14ac:dyDescent="0.25">
      <c r="A34" s="40">
        <v>407</v>
      </c>
      <c r="B34" s="1" t="s">
        <v>79</v>
      </c>
      <c r="C34" s="1" t="s">
        <v>79</v>
      </c>
      <c r="D34" s="48">
        <v>169121</v>
      </c>
      <c r="E34" s="24"/>
    </row>
    <row r="35" spans="1:5" ht="15" x14ac:dyDescent="0.25">
      <c r="A35" s="40">
        <v>414</v>
      </c>
      <c r="B35" s="1" t="s">
        <v>81</v>
      </c>
      <c r="C35" s="1" t="s">
        <v>81</v>
      </c>
      <c r="D35" s="48">
        <v>35901</v>
      </c>
      <c r="E35" s="24"/>
    </row>
    <row r="36" spans="1:5" ht="15" x14ac:dyDescent="0.25">
      <c r="A36" s="40">
        <v>419</v>
      </c>
      <c r="B36" s="1" t="s">
        <v>85</v>
      </c>
      <c r="C36" s="1" t="s">
        <v>85</v>
      </c>
      <c r="D36" s="48">
        <v>75634</v>
      </c>
      <c r="E36" s="24"/>
    </row>
    <row r="37" spans="1:5" ht="15" x14ac:dyDescent="0.25">
      <c r="A37" s="40">
        <v>420</v>
      </c>
      <c r="B37" s="1" t="s">
        <v>87</v>
      </c>
      <c r="C37" s="1" t="s">
        <v>87</v>
      </c>
      <c r="D37" s="48">
        <v>5341</v>
      </c>
      <c r="E37" s="24"/>
    </row>
    <row r="38" spans="1:5" ht="15" x14ac:dyDescent="0.25">
      <c r="A38" s="40">
        <v>460</v>
      </c>
      <c r="B38" s="1" t="s">
        <v>89</v>
      </c>
      <c r="C38" s="1" t="s">
        <v>89</v>
      </c>
      <c r="D38" s="48">
        <v>63825</v>
      </c>
      <c r="E38" s="24"/>
    </row>
    <row r="39" spans="1:5" ht="15" x14ac:dyDescent="0.25">
      <c r="A39" s="40">
        <v>462</v>
      </c>
      <c r="B39" s="1" t="s">
        <v>91</v>
      </c>
      <c r="C39" s="1" t="s">
        <v>91</v>
      </c>
      <c r="D39" s="48">
        <v>900</v>
      </c>
      <c r="E39" s="24"/>
    </row>
    <row r="40" spans="1:5" ht="15" x14ac:dyDescent="0.25">
      <c r="A40" s="40">
        <v>463</v>
      </c>
      <c r="B40" s="1" t="s">
        <v>93</v>
      </c>
      <c r="C40" s="1" t="s">
        <v>93</v>
      </c>
      <c r="D40" s="48">
        <v>9701</v>
      </c>
      <c r="E40" s="24"/>
    </row>
    <row r="41" spans="1:5" ht="15" x14ac:dyDescent="0.25">
      <c r="A41" s="40">
        <v>10184</v>
      </c>
      <c r="B41" s="1" t="s">
        <v>96</v>
      </c>
      <c r="C41" s="1" t="s">
        <v>96</v>
      </c>
      <c r="D41" s="48">
        <v>68050</v>
      </c>
      <c r="E41" s="24"/>
    </row>
    <row r="42" spans="1:5" ht="15" x14ac:dyDescent="0.25">
      <c r="A42" s="40">
        <v>11140</v>
      </c>
      <c r="B42" s="1" t="s">
        <v>99</v>
      </c>
      <c r="C42" s="1" t="s">
        <v>99</v>
      </c>
      <c r="D42" s="48">
        <v>37644</v>
      </c>
      <c r="E42" s="24"/>
    </row>
    <row r="43" spans="1:5" ht="15" x14ac:dyDescent="0.25">
      <c r="A43" s="40">
        <v>11146</v>
      </c>
      <c r="B43" s="1" t="s">
        <v>101</v>
      </c>
      <c r="C43" s="1" t="s">
        <v>101</v>
      </c>
      <c r="D43" s="48">
        <v>31073</v>
      </c>
      <c r="E43" s="24"/>
    </row>
    <row r="44" spans="1:5" ht="15" x14ac:dyDescent="0.25">
      <c r="A44" s="40">
        <v>11152</v>
      </c>
      <c r="B44" s="1" t="s">
        <v>104</v>
      </c>
      <c r="C44" s="1" t="s">
        <v>104</v>
      </c>
      <c r="D44" s="48">
        <v>14516</v>
      </c>
      <c r="E44" s="24"/>
    </row>
    <row r="45" spans="1:5" ht="15" x14ac:dyDescent="0.25">
      <c r="A45" s="40">
        <v>22929</v>
      </c>
      <c r="B45" s="1" t="s">
        <v>107</v>
      </c>
      <c r="C45" s="1" t="s">
        <v>107</v>
      </c>
      <c r="D45" s="48">
        <v>225994</v>
      </c>
      <c r="E45" s="24"/>
    </row>
    <row r="46" spans="1:5" ht="15" x14ac:dyDescent="0.25">
      <c r="A46" s="40">
        <v>22929</v>
      </c>
      <c r="B46" s="1" t="s">
        <v>107</v>
      </c>
      <c r="C46" s="1" t="s">
        <v>312</v>
      </c>
      <c r="D46" s="48">
        <v>966</v>
      </c>
      <c r="E46" s="24"/>
    </row>
    <row r="47" spans="1:5" ht="15" x14ac:dyDescent="0.25">
      <c r="A47" s="40">
        <v>44907</v>
      </c>
      <c r="B47" s="1" t="s">
        <v>110</v>
      </c>
      <c r="C47" s="1" t="s">
        <v>110</v>
      </c>
      <c r="D47" s="48">
        <v>207410</v>
      </c>
      <c r="E47" s="24"/>
    </row>
    <row r="48" spans="1:5" ht="15" x14ac:dyDescent="0.25">
      <c r="A48" s="40">
        <v>44913</v>
      </c>
      <c r="B48" s="1" t="s">
        <v>113</v>
      </c>
      <c r="C48" s="1" t="s">
        <v>113</v>
      </c>
      <c r="D48" s="48">
        <v>358913</v>
      </c>
      <c r="E48" s="24"/>
    </row>
    <row r="49" spans="1:5" ht="15" x14ac:dyDescent="0.25">
      <c r="A49" s="40">
        <v>44919</v>
      </c>
      <c r="B49" s="1" t="s">
        <v>116</v>
      </c>
      <c r="C49" s="1" t="s">
        <v>116</v>
      </c>
      <c r="D49" s="48">
        <v>29146</v>
      </c>
      <c r="E49" s="24"/>
    </row>
    <row r="50" spans="1:5" ht="15" x14ac:dyDescent="0.25">
      <c r="A50" s="40">
        <v>44925</v>
      </c>
      <c r="B50" s="1" t="s">
        <v>118</v>
      </c>
      <c r="C50" s="49" t="s">
        <v>118</v>
      </c>
      <c r="D50" s="48">
        <v>181596</v>
      </c>
      <c r="E50" s="24"/>
    </row>
    <row r="51" spans="1:5" ht="15" x14ac:dyDescent="0.25">
      <c r="A51" s="40">
        <v>50007</v>
      </c>
      <c r="B51" s="1" t="s">
        <v>120</v>
      </c>
      <c r="C51" s="1" t="s">
        <v>120</v>
      </c>
      <c r="D51" s="48">
        <v>42292</v>
      </c>
      <c r="E51" s="24"/>
    </row>
    <row r="52" spans="1:5" ht="15" x14ac:dyDescent="0.25">
      <c r="A52" s="40">
        <v>50013</v>
      </c>
      <c r="B52" s="1" t="s">
        <v>123</v>
      </c>
      <c r="C52" s="1" t="s">
        <v>123</v>
      </c>
      <c r="D52" s="48">
        <v>74895</v>
      </c>
      <c r="E52" s="24"/>
    </row>
    <row r="53" spans="1:5" ht="15" x14ac:dyDescent="0.25">
      <c r="A53" s="40">
        <v>50013</v>
      </c>
      <c r="B53" s="1" t="s">
        <v>123</v>
      </c>
      <c r="C53" s="1" t="s">
        <v>313</v>
      </c>
      <c r="D53" s="48">
        <v>6298</v>
      </c>
      <c r="E53" s="24"/>
    </row>
    <row r="54" spans="1:5" ht="15" x14ac:dyDescent="0.25">
      <c r="A54" s="40">
        <v>50014</v>
      </c>
      <c r="B54" s="1" t="s">
        <v>125</v>
      </c>
      <c r="C54" s="1" t="s">
        <v>125</v>
      </c>
      <c r="D54" s="48">
        <v>78691</v>
      </c>
      <c r="E54" s="24"/>
    </row>
    <row r="55" spans="1:5" ht="15" x14ac:dyDescent="0.25">
      <c r="A55" s="40">
        <v>50523</v>
      </c>
      <c r="B55" s="1" t="s">
        <v>314</v>
      </c>
      <c r="C55" s="1" t="s">
        <v>314</v>
      </c>
      <c r="D55" s="48">
        <v>34553</v>
      </c>
      <c r="E55" s="24"/>
    </row>
    <row r="56" spans="1:5" ht="15" x14ac:dyDescent="0.25">
      <c r="A56" s="40">
        <v>50523</v>
      </c>
      <c r="B56" s="1" t="s">
        <v>314</v>
      </c>
      <c r="C56" s="1" t="s">
        <v>315</v>
      </c>
      <c r="D56" s="48">
        <v>17283</v>
      </c>
      <c r="E56" s="24"/>
    </row>
    <row r="57" spans="1:5" ht="15" x14ac:dyDescent="0.25">
      <c r="A57" s="40">
        <v>50523</v>
      </c>
      <c r="B57" s="1" t="s">
        <v>314</v>
      </c>
      <c r="C57" s="49" t="s">
        <v>316</v>
      </c>
      <c r="D57" s="48">
        <v>20536</v>
      </c>
      <c r="E57" s="24"/>
    </row>
    <row r="58" spans="1:5" ht="15" x14ac:dyDescent="0.25">
      <c r="A58" s="40">
        <v>55222</v>
      </c>
      <c r="B58" s="1" t="s">
        <v>130</v>
      </c>
      <c r="C58" s="1" t="s">
        <v>130</v>
      </c>
      <c r="D58" s="48">
        <v>104311</v>
      </c>
      <c r="E58" s="24"/>
    </row>
    <row r="59" spans="1:5" ht="15" x14ac:dyDescent="0.25">
      <c r="A59" s="41">
        <v>55228</v>
      </c>
      <c r="B59" s="50" t="s">
        <v>132</v>
      </c>
      <c r="C59" s="50" t="s">
        <v>132</v>
      </c>
      <c r="D59" s="48">
        <v>913351</v>
      </c>
      <c r="E59" s="24"/>
    </row>
    <row r="60" spans="1:5" ht="15" x14ac:dyDescent="0.25">
      <c r="A60" s="40">
        <v>55234</v>
      </c>
      <c r="B60" s="1" t="s">
        <v>134</v>
      </c>
      <c r="C60" s="1" t="s">
        <v>134</v>
      </c>
      <c r="D60" s="48">
        <v>185227</v>
      </c>
      <c r="E60" s="24"/>
    </row>
    <row r="61" spans="1:5" ht="15" x14ac:dyDescent="0.25">
      <c r="A61" s="40">
        <v>55240</v>
      </c>
      <c r="B61" s="1" t="s">
        <v>136</v>
      </c>
      <c r="C61" s="1" t="s">
        <v>136</v>
      </c>
      <c r="D61" s="48">
        <v>29052</v>
      </c>
      <c r="E61" s="24"/>
    </row>
    <row r="62" spans="1:5" ht="15" x14ac:dyDescent="0.25">
      <c r="A62" s="40">
        <v>55240</v>
      </c>
      <c r="B62" s="1" t="s">
        <v>136</v>
      </c>
      <c r="C62" s="1" t="s">
        <v>317</v>
      </c>
      <c r="D62" s="48">
        <v>44271</v>
      </c>
      <c r="E62" s="24"/>
    </row>
    <row r="63" spans="1:5" ht="15" x14ac:dyDescent="0.25">
      <c r="A63" s="40">
        <v>55246</v>
      </c>
      <c r="B63" s="1" t="s">
        <v>138</v>
      </c>
      <c r="C63" s="1" t="s">
        <v>138</v>
      </c>
      <c r="D63" s="48">
        <v>150675</v>
      </c>
      <c r="E63" s="24"/>
    </row>
    <row r="64" spans="1:5" ht="15" x14ac:dyDescent="0.25">
      <c r="A64" s="40">
        <v>55252</v>
      </c>
      <c r="B64" s="1" t="s">
        <v>318</v>
      </c>
      <c r="C64" s="1" t="s">
        <v>318</v>
      </c>
      <c r="D64" s="48">
        <v>413010</v>
      </c>
      <c r="E64" s="24"/>
    </row>
    <row r="65" spans="1:5" ht="15" x14ac:dyDescent="0.25">
      <c r="A65" s="40">
        <v>55258</v>
      </c>
      <c r="B65" s="1" t="s">
        <v>141</v>
      </c>
      <c r="C65" s="1" t="s">
        <v>141</v>
      </c>
      <c r="D65" s="48">
        <v>655370</v>
      </c>
      <c r="E65" s="24"/>
    </row>
    <row r="66" spans="1:5" ht="15" x14ac:dyDescent="0.25">
      <c r="A66" s="40">
        <v>55270</v>
      </c>
      <c r="B66" s="1" t="s">
        <v>143</v>
      </c>
      <c r="C66" s="49" t="s">
        <v>143</v>
      </c>
      <c r="D66" s="48">
        <v>396254</v>
      </c>
      <c r="E66" s="24"/>
    </row>
    <row r="67" spans="1:5" ht="15" x14ac:dyDescent="0.25">
      <c r="A67" s="40">
        <v>55276</v>
      </c>
      <c r="B67" s="1" t="s">
        <v>145</v>
      </c>
      <c r="C67" s="1" t="s">
        <v>145</v>
      </c>
      <c r="D67" s="48">
        <v>226089</v>
      </c>
      <c r="E67" s="24"/>
    </row>
    <row r="68" spans="1:5" ht="15" x14ac:dyDescent="0.25">
      <c r="A68" s="40">
        <v>55282</v>
      </c>
      <c r="B68" s="1" t="s">
        <v>147</v>
      </c>
      <c r="C68" s="1" t="s">
        <v>147</v>
      </c>
      <c r="D68" s="48">
        <v>222612</v>
      </c>
      <c r="E68" s="24"/>
    </row>
    <row r="69" spans="1:5" ht="15" x14ac:dyDescent="0.25">
      <c r="A69" s="40">
        <v>55282</v>
      </c>
      <c r="B69" s="1" t="s">
        <v>147</v>
      </c>
      <c r="C69" s="1" t="s">
        <v>313</v>
      </c>
      <c r="D69" s="48">
        <v>7538</v>
      </c>
      <c r="E69" s="24"/>
    </row>
    <row r="70" spans="1:5" ht="15" x14ac:dyDescent="0.25">
      <c r="A70" s="40">
        <v>55300</v>
      </c>
      <c r="B70" s="1" t="s">
        <v>149</v>
      </c>
      <c r="C70" s="1" t="s">
        <v>149</v>
      </c>
      <c r="D70" s="48">
        <v>95633</v>
      </c>
      <c r="E70" s="24"/>
    </row>
    <row r="71" spans="1:5" ht="15" x14ac:dyDescent="0.25">
      <c r="A71" s="40">
        <v>60002</v>
      </c>
      <c r="B71" s="1" t="s">
        <v>152</v>
      </c>
      <c r="C71" s="1" t="s">
        <v>152</v>
      </c>
      <c r="D71" s="48">
        <v>70369</v>
      </c>
      <c r="E71" s="24"/>
    </row>
    <row r="72" spans="1:5" ht="15" x14ac:dyDescent="0.25">
      <c r="A72" s="40">
        <v>60003</v>
      </c>
      <c r="B72" s="1" t="s">
        <v>154</v>
      </c>
      <c r="C72" s="1" t="s">
        <v>154</v>
      </c>
      <c r="D72" s="48">
        <v>1179988</v>
      </c>
      <c r="E72" s="24"/>
    </row>
    <row r="73" spans="1:5" ht="15" x14ac:dyDescent="0.25">
      <c r="A73" s="40">
        <v>60004</v>
      </c>
      <c r="B73" s="1" t="s">
        <v>156</v>
      </c>
      <c r="C73" s="49" t="s">
        <v>156</v>
      </c>
      <c r="D73" s="48">
        <v>90041</v>
      </c>
      <c r="E73" s="24"/>
    </row>
    <row r="74" spans="1:5" ht="15" x14ac:dyDescent="0.25">
      <c r="A74" s="40">
        <v>60005</v>
      </c>
      <c r="B74" s="1" t="s">
        <v>300</v>
      </c>
      <c r="C74" s="1" t="s">
        <v>300</v>
      </c>
      <c r="D74" s="48">
        <v>321181</v>
      </c>
      <c r="E74" s="24"/>
    </row>
    <row r="75" spans="1:5" ht="15" x14ac:dyDescent="0.25">
      <c r="A75" s="40">
        <v>60272</v>
      </c>
      <c r="B75" s="1" t="s">
        <v>159</v>
      </c>
      <c r="C75" s="1" t="s">
        <v>319</v>
      </c>
      <c r="D75" s="48">
        <v>24755</v>
      </c>
      <c r="E75" s="24"/>
    </row>
    <row r="76" spans="1:5" ht="15" x14ac:dyDescent="0.25">
      <c r="A76" s="40">
        <v>60620</v>
      </c>
      <c r="B76" s="1" t="s">
        <v>161</v>
      </c>
      <c r="C76" s="1" t="s">
        <v>161</v>
      </c>
      <c r="D76" s="48">
        <v>37738</v>
      </c>
      <c r="E76" s="24"/>
    </row>
    <row r="77" spans="1:5" ht="15" x14ac:dyDescent="0.25">
      <c r="A77" s="40">
        <v>66000</v>
      </c>
      <c r="B77" s="1" t="s">
        <v>163</v>
      </c>
      <c r="C77" s="1" t="s">
        <v>320</v>
      </c>
      <c r="D77" s="48">
        <v>8855</v>
      </c>
      <c r="E77" s="24"/>
    </row>
    <row r="78" spans="1:5" ht="15" x14ac:dyDescent="0.25">
      <c r="A78" s="40">
        <v>66140</v>
      </c>
      <c r="B78" s="1" t="s">
        <v>302</v>
      </c>
      <c r="C78" s="1" t="s">
        <v>321</v>
      </c>
      <c r="D78" s="48">
        <v>12319</v>
      </c>
      <c r="E78" s="24"/>
    </row>
    <row r="79" spans="1:5" ht="15" x14ac:dyDescent="0.25">
      <c r="A79" s="40">
        <v>66140</v>
      </c>
      <c r="B79" s="1" t="s">
        <v>302</v>
      </c>
      <c r="C79" s="49" t="s">
        <v>322</v>
      </c>
      <c r="D79" s="48">
        <v>239499</v>
      </c>
      <c r="E79" s="24"/>
    </row>
    <row r="80" spans="1:5" ht="15" x14ac:dyDescent="0.25">
      <c r="A80" s="40">
        <v>66140</v>
      </c>
      <c r="B80" s="1" t="s">
        <v>302</v>
      </c>
      <c r="C80" s="1" t="s">
        <v>323</v>
      </c>
      <c r="D80" s="48">
        <v>15684</v>
      </c>
      <c r="E80" s="24"/>
    </row>
    <row r="81" spans="1:5" ht="15" x14ac:dyDescent="0.25">
      <c r="A81" s="40">
        <v>66140</v>
      </c>
      <c r="B81" s="1" t="s">
        <v>302</v>
      </c>
      <c r="C81" s="49" t="s">
        <v>324</v>
      </c>
      <c r="D81" s="48">
        <v>122037</v>
      </c>
      <c r="E81" s="24"/>
    </row>
    <row r="82" spans="1:5" ht="15" x14ac:dyDescent="0.25">
      <c r="A82" s="42">
        <v>66146</v>
      </c>
      <c r="B82" s="2" t="s">
        <v>165</v>
      </c>
      <c r="C82" s="4" t="s">
        <v>165</v>
      </c>
      <c r="D82" s="48">
        <v>95234</v>
      </c>
      <c r="E82" s="24"/>
    </row>
    <row r="83" spans="1:5" ht="15" x14ac:dyDescent="0.25">
      <c r="A83" s="42">
        <v>66152</v>
      </c>
      <c r="B83" s="2" t="s">
        <v>167</v>
      </c>
      <c r="C83" s="4" t="s">
        <v>167</v>
      </c>
      <c r="D83" s="48">
        <v>42974</v>
      </c>
      <c r="E83" s="24"/>
    </row>
    <row r="84" spans="1:5" ht="15" x14ac:dyDescent="0.25">
      <c r="A84" s="42">
        <v>66158</v>
      </c>
      <c r="B84" s="2" t="s">
        <v>325</v>
      </c>
      <c r="C84" s="4" t="s">
        <v>325</v>
      </c>
      <c r="D84" s="48">
        <v>271341</v>
      </c>
      <c r="E84" s="24"/>
    </row>
    <row r="85" spans="1:5" ht="15" x14ac:dyDescent="0.25">
      <c r="A85" s="42">
        <v>66164</v>
      </c>
      <c r="B85" s="2" t="s">
        <v>301</v>
      </c>
      <c r="C85" s="4" t="s">
        <v>301</v>
      </c>
      <c r="D85" s="48">
        <v>200915</v>
      </c>
      <c r="E85" s="24"/>
    </row>
    <row r="86" spans="1:5" ht="15" x14ac:dyDescent="0.25">
      <c r="A86" s="40">
        <v>66170</v>
      </c>
      <c r="B86" s="1" t="s">
        <v>171</v>
      </c>
      <c r="C86" s="1" t="s">
        <v>171</v>
      </c>
      <c r="D86" s="48">
        <v>281230</v>
      </c>
      <c r="E86" s="24"/>
    </row>
    <row r="87" spans="1:5" ht="15" x14ac:dyDescent="0.25">
      <c r="A87" s="40">
        <v>66170</v>
      </c>
      <c r="B87" s="1" t="s">
        <v>171</v>
      </c>
      <c r="C87" s="1" t="s">
        <v>322</v>
      </c>
      <c r="D87" s="48">
        <v>76924</v>
      </c>
      <c r="E87" s="24"/>
    </row>
    <row r="88" spans="1:5" ht="15" x14ac:dyDescent="0.25">
      <c r="A88" s="40">
        <v>66176</v>
      </c>
      <c r="B88" s="1" t="s">
        <v>326</v>
      </c>
      <c r="C88" s="1" t="s">
        <v>326</v>
      </c>
      <c r="D88" s="48">
        <v>60627</v>
      </c>
      <c r="E88" s="24"/>
    </row>
    <row r="89" spans="1:5" ht="15" x14ac:dyDescent="0.25">
      <c r="A89" s="40">
        <v>66182</v>
      </c>
      <c r="B89" s="1" t="s">
        <v>173</v>
      </c>
      <c r="C89" s="1" t="s">
        <v>324</v>
      </c>
      <c r="D89" s="48">
        <v>79338</v>
      </c>
      <c r="E89" s="24"/>
    </row>
    <row r="90" spans="1:5" ht="15" x14ac:dyDescent="0.25">
      <c r="A90" s="40">
        <v>66188</v>
      </c>
      <c r="B90" s="1" t="s">
        <v>175</v>
      </c>
      <c r="C90" s="1" t="s">
        <v>175</v>
      </c>
      <c r="D90" s="48">
        <v>43439</v>
      </c>
      <c r="E90" s="24"/>
    </row>
    <row r="91" spans="1:5" ht="15" x14ac:dyDescent="0.25">
      <c r="A91" s="42">
        <v>66194</v>
      </c>
      <c r="B91" s="2" t="s">
        <v>177</v>
      </c>
      <c r="C91" s="4" t="s">
        <v>177</v>
      </c>
      <c r="D91" s="48">
        <v>63472</v>
      </c>
      <c r="E91" s="24"/>
    </row>
    <row r="92" spans="1:5" ht="15" x14ac:dyDescent="0.25">
      <c r="A92" s="40">
        <v>66206</v>
      </c>
      <c r="B92" s="1" t="s">
        <v>179</v>
      </c>
      <c r="C92" s="1" t="s">
        <v>319</v>
      </c>
      <c r="D92" s="48">
        <v>10802</v>
      </c>
      <c r="E92" s="24"/>
    </row>
    <row r="93" spans="1:5" ht="15" x14ac:dyDescent="0.25">
      <c r="A93" s="42">
        <v>66218</v>
      </c>
      <c r="B93" s="2" t="s">
        <v>181</v>
      </c>
      <c r="C93" s="4" t="s">
        <v>319</v>
      </c>
      <c r="D93" s="48">
        <v>9233</v>
      </c>
      <c r="E93" s="24"/>
    </row>
    <row r="94" spans="1:5" ht="15" x14ac:dyDescent="0.25">
      <c r="A94" s="40">
        <v>66224</v>
      </c>
      <c r="B94" s="1" t="s">
        <v>183</v>
      </c>
      <c r="C94" s="1" t="s">
        <v>319</v>
      </c>
      <c r="D94" s="48">
        <v>55297</v>
      </c>
      <c r="E94" s="24"/>
    </row>
    <row r="95" spans="1:5" ht="15" x14ac:dyDescent="0.25">
      <c r="A95" s="40">
        <v>66236</v>
      </c>
      <c r="B95" s="1" t="s">
        <v>185</v>
      </c>
      <c r="C95" s="1" t="s">
        <v>319</v>
      </c>
      <c r="D95" s="48">
        <v>1803</v>
      </c>
      <c r="E95" s="24"/>
    </row>
    <row r="96" spans="1:5" ht="15" x14ac:dyDescent="0.25">
      <c r="A96" s="42">
        <v>66242</v>
      </c>
      <c r="B96" s="2" t="s">
        <v>187</v>
      </c>
      <c r="C96" s="4" t="s">
        <v>187</v>
      </c>
      <c r="D96" s="48">
        <v>108350</v>
      </c>
      <c r="E96" s="24"/>
    </row>
    <row r="97" spans="1:5" ht="15" x14ac:dyDescent="0.25">
      <c r="A97" s="42">
        <v>66248</v>
      </c>
      <c r="B97" s="2" t="s">
        <v>188</v>
      </c>
      <c r="C97" s="4" t="s">
        <v>319</v>
      </c>
      <c r="D97" s="48">
        <v>1803</v>
      </c>
      <c r="E97" s="24"/>
    </row>
    <row r="98" spans="1:5" ht="15" x14ac:dyDescent="0.25">
      <c r="A98" s="42">
        <v>66338</v>
      </c>
      <c r="B98" s="2" t="s">
        <v>190</v>
      </c>
      <c r="C98" s="4" t="s">
        <v>327</v>
      </c>
      <c r="D98" s="48">
        <v>244756</v>
      </c>
      <c r="E98" s="24"/>
    </row>
    <row r="99" spans="1:5" ht="15" x14ac:dyDescent="0.25">
      <c r="A99" s="42">
        <v>66345</v>
      </c>
      <c r="B99" s="2" t="s">
        <v>192</v>
      </c>
      <c r="C99" s="4" t="s">
        <v>319</v>
      </c>
      <c r="D99" s="48">
        <v>14475</v>
      </c>
      <c r="E99" s="24"/>
    </row>
    <row r="100" spans="1:5" ht="15" x14ac:dyDescent="0.25">
      <c r="A100" s="40">
        <v>70004</v>
      </c>
      <c r="B100" s="1" t="s">
        <v>195</v>
      </c>
      <c r="C100" s="1" t="s">
        <v>195</v>
      </c>
      <c r="D100" s="48">
        <v>276764</v>
      </c>
      <c r="E100" s="24"/>
    </row>
    <row r="101" spans="1:5" ht="15" x14ac:dyDescent="0.25">
      <c r="A101" s="42">
        <v>70273</v>
      </c>
      <c r="B101" s="2" t="s">
        <v>197</v>
      </c>
      <c r="C101" s="4" t="s">
        <v>197</v>
      </c>
      <c r="D101" s="48">
        <v>23529</v>
      </c>
      <c r="E101" s="24"/>
    </row>
    <row r="102" spans="1:5" ht="15" x14ac:dyDescent="0.25">
      <c r="A102" s="43">
        <v>77063</v>
      </c>
      <c r="B102" s="51" t="s">
        <v>198</v>
      </c>
      <c r="C102" s="49" t="s">
        <v>198</v>
      </c>
      <c r="D102" s="48">
        <v>338930</v>
      </c>
      <c r="E102" s="24"/>
    </row>
    <row r="103" spans="1:5" ht="15" x14ac:dyDescent="0.25">
      <c r="A103" s="40">
        <v>77069</v>
      </c>
      <c r="B103" s="1" t="s">
        <v>199</v>
      </c>
      <c r="C103" s="1" t="s">
        <v>199</v>
      </c>
      <c r="D103" s="48">
        <v>71700</v>
      </c>
      <c r="E103" s="24"/>
    </row>
    <row r="104" spans="1:5" ht="15" x14ac:dyDescent="0.25">
      <c r="A104" s="40">
        <v>77075</v>
      </c>
      <c r="B104" s="1" t="s">
        <v>201</v>
      </c>
      <c r="C104" s="1" t="s">
        <v>201</v>
      </c>
      <c r="D104" s="48">
        <v>111449</v>
      </c>
      <c r="E104" s="24"/>
    </row>
    <row r="105" spans="1:5" ht="15" x14ac:dyDescent="0.25">
      <c r="A105" s="40">
        <v>77077</v>
      </c>
      <c r="B105" s="1" t="s">
        <v>328</v>
      </c>
      <c r="C105" s="1" t="s">
        <v>328</v>
      </c>
      <c r="D105" s="48">
        <v>329415</v>
      </c>
      <c r="E105" s="24"/>
    </row>
    <row r="106" spans="1:5" ht="15" x14ac:dyDescent="0.25">
      <c r="A106" s="40">
        <v>80015</v>
      </c>
      <c r="B106" s="1" t="s">
        <v>329</v>
      </c>
      <c r="C106" s="1" t="s">
        <v>329</v>
      </c>
      <c r="D106" s="48">
        <v>136487</v>
      </c>
      <c r="E106" s="24"/>
    </row>
    <row r="107" spans="1:5" ht="15" x14ac:dyDescent="0.25">
      <c r="A107" s="40">
        <v>80017</v>
      </c>
      <c r="B107" s="1" t="s">
        <v>208</v>
      </c>
      <c r="C107" s="1" t="s">
        <v>330</v>
      </c>
      <c r="D107" s="48">
        <v>22802</v>
      </c>
      <c r="E107" s="24"/>
    </row>
    <row r="108" spans="1:5" ht="15" x14ac:dyDescent="0.25">
      <c r="A108" s="40">
        <v>80018</v>
      </c>
      <c r="B108" s="1" t="s">
        <v>211</v>
      </c>
      <c r="C108" s="1" t="s">
        <v>211</v>
      </c>
      <c r="D108" s="48">
        <v>134511</v>
      </c>
      <c r="E108" s="24"/>
    </row>
    <row r="109" spans="1:5" ht="15" x14ac:dyDescent="0.25">
      <c r="A109" s="40">
        <v>88116</v>
      </c>
      <c r="B109" s="1" t="s">
        <v>213</v>
      </c>
      <c r="C109" s="1" t="s">
        <v>213</v>
      </c>
      <c r="D109" s="48">
        <v>53414</v>
      </c>
      <c r="E109" s="24"/>
    </row>
    <row r="110" spans="1:5" ht="15" x14ac:dyDescent="0.25">
      <c r="A110" s="40">
        <v>88122</v>
      </c>
      <c r="B110" s="1" t="s">
        <v>215</v>
      </c>
      <c r="C110" s="1" t="s">
        <v>215</v>
      </c>
      <c r="D110" s="48">
        <v>311004</v>
      </c>
      <c r="E110" s="24"/>
    </row>
    <row r="111" spans="1:5" ht="15" x14ac:dyDescent="0.25">
      <c r="A111" s="42">
        <v>88128</v>
      </c>
      <c r="B111" s="2" t="s">
        <v>217</v>
      </c>
      <c r="C111" s="4" t="s">
        <v>217</v>
      </c>
      <c r="D111" s="48">
        <v>170723</v>
      </c>
      <c r="E111" s="24"/>
    </row>
    <row r="112" spans="1:5" ht="15" x14ac:dyDescent="0.25">
      <c r="A112" s="40">
        <v>88134</v>
      </c>
      <c r="B112" s="1" t="s">
        <v>219</v>
      </c>
      <c r="C112" s="1" t="s">
        <v>219</v>
      </c>
      <c r="D112" s="48">
        <v>488236</v>
      </c>
      <c r="E112" s="24"/>
    </row>
    <row r="113" spans="1:7" ht="15" x14ac:dyDescent="0.25">
      <c r="A113" s="40">
        <v>88140</v>
      </c>
      <c r="B113" s="1" t="s">
        <v>331</v>
      </c>
      <c r="C113" s="1" t="s">
        <v>331</v>
      </c>
      <c r="D113" s="48">
        <v>197518</v>
      </c>
      <c r="E113" s="24"/>
    </row>
    <row r="114" spans="1:7" ht="15" x14ac:dyDescent="0.25">
      <c r="A114" s="40">
        <v>88146</v>
      </c>
      <c r="B114" s="1" t="s">
        <v>222</v>
      </c>
      <c r="C114" s="1" t="s">
        <v>222</v>
      </c>
      <c r="D114" s="48">
        <v>59674</v>
      </c>
      <c r="E114" s="24"/>
    </row>
    <row r="115" spans="1:7" ht="15" x14ac:dyDescent="0.25">
      <c r="A115" s="40">
        <v>88152</v>
      </c>
      <c r="B115" s="1" t="s">
        <v>332</v>
      </c>
      <c r="C115" s="1" t="s">
        <v>332</v>
      </c>
      <c r="D115" s="48">
        <v>156304</v>
      </c>
      <c r="E115" s="24"/>
    </row>
    <row r="116" spans="1:7" ht="15" x14ac:dyDescent="0.25">
      <c r="A116" s="40">
        <v>88158</v>
      </c>
      <c r="B116" s="1" t="s">
        <v>225</v>
      </c>
      <c r="C116" s="1" t="s">
        <v>225</v>
      </c>
      <c r="D116" s="48">
        <v>272010</v>
      </c>
      <c r="E116" s="24"/>
    </row>
    <row r="117" spans="1:7" ht="15" x14ac:dyDescent="0.25">
      <c r="A117" s="40">
        <v>88164</v>
      </c>
      <c r="B117" s="1" t="s">
        <v>227</v>
      </c>
      <c r="C117" s="1" t="s">
        <v>227</v>
      </c>
      <c r="D117" s="48">
        <v>165556</v>
      </c>
      <c r="E117" s="24"/>
    </row>
    <row r="118" spans="1:7" ht="15" x14ac:dyDescent="0.25">
      <c r="A118" s="40">
        <v>88170</v>
      </c>
      <c r="B118" s="1" t="s">
        <v>229</v>
      </c>
      <c r="C118" s="1" t="s">
        <v>229</v>
      </c>
      <c r="D118" s="48">
        <v>55033</v>
      </c>
      <c r="E118" s="24"/>
    </row>
    <row r="119" spans="1:7" ht="15" x14ac:dyDescent="0.25">
      <c r="A119" s="40">
        <v>88176</v>
      </c>
      <c r="B119" s="1" t="s">
        <v>231</v>
      </c>
      <c r="C119" s="1" t="s">
        <v>231</v>
      </c>
      <c r="D119" s="48">
        <v>252669</v>
      </c>
    </row>
    <row r="120" spans="1:7" ht="15" x14ac:dyDescent="0.25">
      <c r="A120" s="40">
        <v>88182</v>
      </c>
      <c r="B120" s="1" t="s">
        <v>233</v>
      </c>
      <c r="C120" s="1" t="s">
        <v>233</v>
      </c>
      <c r="D120" s="48">
        <v>275285</v>
      </c>
    </row>
    <row r="121" spans="1:7" ht="15" x14ac:dyDescent="0.25">
      <c r="A121" s="40">
        <v>88188</v>
      </c>
      <c r="B121" s="1" t="s">
        <v>235</v>
      </c>
      <c r="C121" s="1" t="s">
        <v>235</v>
      </c>
      <c r="D121" s="48">
        <v>270044</v>
      </c>
    </row>
    <row r="122" spans="1:7" ht="15.75" customHeight="1" x14ac:dyDescent="0.25">
      <c r="A122" s="40">
        <v>88194</v>
      </c>
      <c r="B122" s="1" t="s">
        <v>237</v>
      </c>
      <c r="C122" s="1" t="s">
        <v>237</v>
      </c>
      <c r="D122" s="48">
        <v>133547</v>
      </c>
    </row>
    <row r="123" spans="1:7" ht="15" x14ac:dyDescent="0.25">
      <c r="A123" s="40">
        <v>88200</v>
      </c>
      <c r="B123" s="1" t="s">
        <v>240</v>
      </c>
      <c r="C123" s="1" t="s">
        <v>240</v>
      </c>
      <c r="D123" s="48">
        <v>36195</v>
      </c>
      <c r="F123" s="25"/>
      <c r="G123" s="25"/>
    </row>
    <row r="124" spans="1:7" ht="15" x14ac:dyDescent="0.25">
      <c r="A124" s="40">
        <v>88201</v>
      </c>
      <c r="B124" s="1" t="s">
        <v>242</v>
      </c>
      <c r="C124" s="1" t="s">
        <v>242</v>
      </c>
      <c r="D124" s="48">
        <v>88917</v>
      </c>
    </row>
    <row r="125" spans="1:7" ht="15" x14ac:dyDescent="0.25">
      <c r="A125" s="40">
        <v>90005</v>
      </c>
      <c r="B125" s="1" t="s">
        <v>244</v>
      </c>
      <c r="C125" s="1" t="s">
        <v>244</v>
      </c>
      <c r="D125" s="48">
        <v>477605</v>
      </c>
    </row>
    <row r="126" spans="1:7" ht="15" x14ac:dyDescent="0.25">
      <c r="A126" s="40">
        <v>90011</v>
      </c>
      <c r="B126" s="1" t="s">
        <v>247</v>
      </c>
      <c r="C126" s="1" t="s">
        <v>247</v>
      </c>
      <c r="D126" s="48">
        <v>69760</v>
      </c>
    </row>
    <row r="127" spans="1:7" ht="15" x14ac:dyDescent="0.25">
      <c r="A127" s="40">
        <v>99250</v>
      </c>
      <c r="B127" s="1" t="s">
        <v>249</v>
      </c>
      <c r="C127" s="1" t="s">
        <v>333</v>
      </c>
      <c r="D127" s="48">
        <v>59587</v>
      </c>
      <c r="G127" s="26"/>
    </row>
    <row r="128" spans="1:7" ht="15" x14ac:dyDescent="0.25">
      <c r="A128" s="40">
        <v>99262</v>
      </c>
      <c r="B128" s="1" t="s">
        <v>252</v>
      </c>
      <c r="C128" s="1" t="s">
        <v>252</v>
      </c>
      <c r="D128" s="48">
        <v>30175</v>
      </c>
    </row>
    <row r="129" spans="1:4" ht="15" x14ac:dyDescent="0.25">
      <c r="A129" s="40">
        <v>99268</v>
      </c>
      <c r="B129" s="1" t="s">
        <v>254</v>
      </c>
      <c r="C129" s="1" t="s">
        <v>334</v>
      </c>
      <c r="D129" s="48">
        <v>1950</v>
      </c>
    </row>
    <row r="130" spans="1:4" ht="15" x14ac:dyDescent="0.25">
      <c r="A130" s="40">
        <v>99286</v>
      </c>
      <c r="B130" s="1" t="s">
        <v>256</v>
      </c>
      <c r="C130" s="1" t="s">
        <v>256</v>
      </c>
      <c r="D130" s="48">
        <v>434440</v>
      </c>
    </row>
    <row r="131" spans="1:4" ht="15" x14ac:dyDescent="0.25">
      <c r="A131" s="42">
        <v>99292</v>
      </c>
      <c r="B131" s="2" t="s">
        <v>258</v>
      </c>
      <c r="C131" s="4" t="s">
        <v>258</v>
      </c>
      <c r="D131" s="52">
        <v>24895</v>
      </c>
    </row>
    <row r="132" spans="1:4" ht="15" x14ac:dyDescent="0.25">
      <c r="A132" s="40">
        <v>99298</v>
      </c>
      <c r="B132" s="1" t="s">
        <v>260</v>
      </c>
      <c r="C132" s="1" t="s">
        <v>260</v>
      </c>
      <c r="D132" s="48">
        <v>10101</v>
      </c>
    </row>
    <row r="133" spans="1:4" ht="15" x14ac:dyDescent="0.25">
      <c r="A133" s="40">
        <v>99310</v>
      </c>
      <c r="B133" s="1" t="s">
        <v>262</v>
      </c>
      <c r="C133" s="1" t="s">
        <v>333</v>
      </c>
      <c r="D133" s="48">
        <v>44328</v>
      </c>
    </row>
    <row r="134" spans="1:4" ht="15" x14ac:dyDescent="0.25">
      <c r="A134" s="40">
        <v>99316</v>
      </c>
      <c r="B134" s="1" t="s">
        <v>263</v>
      </c>
      <c r="C134" s="1" t="s">
        <v>263</v>
      </c>
      <c r="D134" s="48">
        <v>40000</v>
      </c>
    </row>
    <row r="135" spans="1:4" ht="15" x14ac:dyDescent="0.25">
      <c r="A135" s="40">
        <v>99322</v>
      </c>
      <c r="B135" s="1" t="s">
        <v>265</v>
      </c>
      <c r="C135" s="1" t="s">
        <v>265</v>
      </c>
      <c r="D135" s="48">
        <v>27600</v>
      </c>
    </row>
    <row r="136" spans="1:4" ht="15" x14ac:dyDescent="0.25">
      <c r="A136" s="40">
        <v>99328</v>
      </c>
      <c r="B136" s="1" t="s">
        <v>267</v>
      </c>
      <c r="C136" s="1" t="s">
        <v>267</v>
      </c>
      <c r="D136" s="48">
        <v>433472</v>
      </c>
    </row>
    <row r="137" spans="1:4" ht="15" x14ac:dyDescent="0.25">
      <c r="A137" s="40">
        <v>99334</v>
      </c>
      <c r="B137" s="1" t="s">
        <v>269</v>
      </c>
      <c r="C137" s="1" t="s">
        <v>269</v>
      </c>
      <c r="D137" s="48">
        <v>162776</v>
      </c>
    </row>
    <row r="138" spans="1:4" ht="15" x14ac:dyDescent="0.25">
      <c r="A138" s="42">
        <v>99340</v>
      </c>
      <c r="B138" s="2" t="s">
        <v>271</v>
      </c>
      <c r="C138" s="4" t="s">
        <v>271</v>
      </c>
      <c r="D138" s="52">
        <v>56663</v>
      </c>
    </row>
    <row r="139" spans="1:4" ht="15" x14ac:dyDescent="0.25">
      <c r="A139" s="40">
        <v>99352</v>
      </c>
      <c r="B139" s="1" t="s">
        <v>273</v>
      </c>
      <c r="C139" s="1" t="s">
        <v>335</v>
      </c>
      <c r="D139" s="48">
        <v>18586</v>
      </c>
    </row>
    <row r="140" spans="1:4" ht="15" x14ac:dyDescent="0.25">
      <c r="A140" s="40">
        <v>99358</v>
      </c>
      <c r="B140" s="1" t="s">
        <v>275</v>
      </c>
      <c r="C140" s="1" t="s">
        <v>275</v>
      </c>
      <c r="D140" s="48">
        <v>21274</v>
      </c>
    </row>
    <row r="141" spans="1:4" ht="15" x14ac:dyDescent="0.25">
      <c r="A141" s="40">
        <v>99364</v>
      </c>
      <c r="B141" s="1" t="s">
        <v>277</v>
      </c>
      <c r="C141" s="1" t="s">
        <v>277</v>
      </c>
      <c r="D141" s="48">
        <v>6130</v>
      </c>
    </row>
    <row r="142" spans="1:4" ht="15" x14ac:dyDescent="0.25">
      <c r="A142" s="40">
        <v>99376</v>
      </c>
      <c r="B142" s="1" t="s">
        <v>279</v>
      </c>
      <c r="C142" s="1" t="s">
        <v>279</v>
      </c>
      <c r="D142" s="48">
        <v>163088</v>
      </c>
    </row>
    <row r="143" spans="1:4" ht="15" x14ac:dyDescent="0.25">
      <c r="A143" s="40">
        <v>99382</v>
      </c>
      <c r="B143" s="1" t="s">
        <v>281</v>
      </c>
      <c r="C143" s="1" t="s">
        <v>281</v>
      </c>
      <c r="D143" s="48">
        <v>486662</v>
      </c>
    </row>
    <row r="144" spans="1:4" ht="15" x14ac:dyDescent="0.25">
      <c r="A144" s="42">
        <v>99394</v>
      </c>
      <c r="B144" s="2" t="s">
        <v>282</v>
      </c>
      <c r="C144" s="4" t="s">
        <v>282</v>
      </c>
      <c r="D144" s="52">
        <v>6280</v>
      </c>
    </row>
    <row r="145" spans="1:4" ht="15" x14ac:dyDescent="0.25">
      <c r="A145" s="40">
        <v>99406</v>
      </c>
      <c r="B145" s="1" t="s">
        <v>284</v>
      </c>
      <c r="C145" s="1" t="s">
        <v>284</v>
      </c>
      <c r="D145" s="48">
        <v>150889</v>
      </c>
    </row>
    <row r="146" spans="1:4" ht="15" x14ac:dyDescent="0.25">
      <c r="A146" s="40">
        <v>99433</v>
      </c>
      <c r="B146" s="1" t="s">
        <v>286</v>
      </c>
      <c r="C146" s="1" t="s">
        <v>286</v>
      </c>
      <c r="D146" s="48">
        <v>501594</v>
      </c>
    </row>
    <row r="147" spans="1:4" ht="15" x14ac:dyDescent="0.25">
      <c r="A147" s="42">
        <v>99436</v>
      </c>
      <c r="B147" s="2" t="s">
        <v>288</v>
      </c>
      <c r="C147" s="4" t="s">
        <v>288</v>
      </c>
      <c r="D147" s="52">
        <v>51733</v>
      </c>
    </row>
    <row r="148" spans="1:4" ht="15" x14ac:dyDescent="0.25">
      <c r="A148" s="40">
        <v>99436</v>
      </c>
      <c r="B148" s="1" t="s">
        <v>288</v>
      </c>
      <c r="C148" s="1" t="s">
        <v>336</v>
      </c>
      <c r="D148" s="48">
        <v>102307</v>
      </c>
    </row>
    <row r="149" spans="1:4" ht="15" x14ac:dyDescent="0.25">
      <c r="A149" s="44">
        <v>99436</v>
      </c>
      <c r="B149" s="17" t="s">
        <v>288</v>
      </c>
      <c r="C149" s="17" t="s">
        <v>337</v>
      </c>
      <c r="D149" s="53">
        <v>13644</v>
      </c>
    </row>
    <row r="150" spans="1:4" s="21" customFormat="1" ht="15" x14ac:dyDescent="0.25">
      <c r="A150" s="45"/>
      <c r="C150" s="54" t="s">
        <v>298</v>
      </c>
      <c r="D150" s="54">
        <f>SUM(D2:D149)</f>
        <v>20329633</v>
      </c>
    </row>
    <row r="151" spans="1:4" ht="15.75" customHeight="1" x14ac:dyDescent="0.2">
      <c r="A151" s="45"/>
      <c r="B151" s="21"/>
      <c r="C151" s="21"/>
      <c r="D151" s="92"/>
    </row>
    <row r="152" spans="1:4" ht="15.75" customHeight="1" x14ac:dyDescent="0.2">
      <c r="A152" s="45"/>
      <c r="B152" s="21"/>
      <c r="C152" s="21"/>
      <c r="D152" s="92"/>
    </row>
    <row r="153" spans="1:4" ht="15.75" customHeight="1" x14ac:dyDescent="0.2">
      <c r="A153" s="45"/>
      <c r="B153" s="21"/>
      <c r="C153" s="21"/>
      <c r="D153" s="92"/>
    </row>
    <row r="154" spans="1:4" ht="15.75" customHeight="1" x14ac:dyDescent="0.2">
      <c r="A154" s="45"/>
      <c r="B154" s="21"/>
      <c r="C154" s="21"/>
      <c r="D154" s="92"/>
    </row>
    <row r="155" spans="1:4" ht="15.75" customHeight="1" x14ac:dyDescent="0.2">
      <c r="A155" s="45"/>
      <c r="B155" s="21"/>
      <c r="C155" s="21"/>
      <c r="D155" s="92"/>
    </row>
    <row r="156" spans="1:4" ht="15.75" customHeight="1" x14ac:dyDescent="0.2">
      <c r="A156" s="45"/>
      <c r="B156" s="21"/>
      <c r="C156" s="21"/>
      <c r="D156" s="92"/>
    </row>
    <row r="157" spans="1:4" ht="15.75" customHeight="1" x14ac:dyDescent="0.2">
      <c r="A157" s="45"/>
      <c r="B157" s="21"/>
      <c r="C157" s="21"/>
      <c r="D157" s="92"/>
    </row>
    <row r="158" spans="1:4" ht="15.75" customHeight="1" x14ac:dyDescent="0.2">
      <c r="A158" s="45"/>
      <c r="B158" s="21"/>
      <c r="C158" s="21"/>
      <c r="D158" s="92"/>
    </row>
    <row r="159" spans="1:4" ht="15.75" customHeight="1" x14ac:dyDescent="0.2">
      <c r="A159" s="45"/>
      <c r="B159" s="21"/>
      <c r="C159" s="21"/>
      <c r="D159" s="92"/>
    </row>
    <row r="160" spans="1:4" ht="15.75" customHeight="1" x14ac:dyDescent="0.2">
      <c r="A160" s="45"/>
      <c r="B160" s="21"/>
      <c r="C160" s="21"/>
      <c r="D160" s="92"/>
    </row>
    <row r="161" spans="1:4" ht="15.75" customHeight="1" x14ac:dyDescent="0.2">
      <c r="A161" s="45"/>
      <c r="B161" s="21"/>
      <c r="C161" s="21"/>
      <c r="D161" s="92"/>
    </row>
    <row r="162" spans="1:4" ht="15.75" customHeight="1" x14ac:dyDescent="0.2">
      <c r="A162" s="45"/>
      <c r="B162" s="21"/>
      <c r="C162" s="21"/>
      <c r="D162" s="92"/>
    </row>
    <row r="163" spans="1:4" ht="15.75" customHeight="1" x14ac:dyDescent="0.2">
      <c r="A163" s="45"/>
      <c r="B163" s="21"/>
      <c r="C163" s="21"/>
      <c r="D163" s="92"/>
    </row>
    <row r="164" spans="1:4" ht="15.75" customHeight="1" x14ac:dyDescent="0.2">
      <c r="A164" s="45"/>
      <c r="B164" s="21"/>
      <c r="C164" s="21"/>
      <c r="D164" s="92"/>
    </row>
    <row r="165" spans="1:4" ht="15.75" customHeight="1" x14ac:dyDescent="0.2">
      <c r="A165" s="45"/>
      <c r="B165" s="21"/>
      <c r="C165" s="21"/>
      <c r="D165" s="92"/>
    </row>
    <row r="166" spans="1:4" ht="15.75" customHeight="1" x14ac:dyDescent="0.2">
      <c r="A166" s="45"/>
      <c r="B166" s="21"/>
      <c r="C166" s="21"/>
      <c r="D166" s="92"/>
    </row>
    <row r="167" spans="1:4" ht="15.75" customHeight="1" x14ac:dyDescent="0.2">
      <c r="A167" s="45"/>
      <c r="B167" s="21"/>
      <c r="C167" s="21"/>
      <c r="D167" s="92"/>
    </row>
    <row r="168" spans="1:4" ht="15.75" customHeight="1" x14ac:dyDescent="0.2">
      <c r="A168" s="45"/>
      <c r="B168" s="21"/>
      <c r="C168" s="21"/>
      <c r="D168" s="92"/>
    </row>
    <row r="169" spans="1:4" ht="15.75" customHeight="1" x14ac:dyDescent="0.2">
      <c r="A169" s="45"/>
      <c r="B169" s="21"/>
      <c r="C169" s="21"/>
      <c r="D169" s="92"/>
    </row>
    <row r="170" spans="1:4" ht="15.75" customHeight="1" x14ac:dyDescent="0.2">
      <c r="A170" s="45"/>
      <c r="B170" s="21"/>
      <c r="C170" s="21"/>
      <c r="D170" s="92"/>
    </row>
    <row r="171" spans="1:4" ht="15.75" customHeight="1" x14ac:dyDescent="0.2">
      <c r="A171" s="45"/>
      <c r="B171" s="21"/>
      <c r="C171" s="21"/>
      <c r="D171" s="92"/>
    </row>
    <row r="172" spans="1:4" ht="15.75" customHeight="1" x14ac:dyDescent="0.2">
      <c r="A172" s="45"/>
      <c r="B172" s="21"/>
      <c r="C172" s="21"/>
      <c r="D172" s="92"/>
    </row>
    <row r="173" spans="1:4" ht="15.75" customHeight="1" x14ac:dyDescent="0.2">
      <c r="A173" s="45"/>
      <c r="B173" s="21"/>
      <c r="C173" s="21"/>
      <c r="D173" s="92"/>
    </row>
    <row r="174" spans="1:4" ht="15.75" customHeight="1" x14ac:dyDescent="0.2">
      <c r="A174" s="45"/>
      <c r="B174" s="21"/>
      <c r="C174" s="21"/>
      <c r="D174" s="92"/>
    </row>
    <row r="175" spans="1:4" ht="15.75" customHeight="1" x14ac:dyDescent="0.2">
      <c r="A175" s="45"/>
      <c r="B175" s="21"/>
      <c r="C175" s="21"/>
      <c r="D175" s="92"/>
    </row>
    <row r="176" spans="1:4" ht="15.75" customHeight="1" x14ac:dyDescent="0.2">
      <c r="A176" s="45"/>
      <c r="B176" s="21"/>
      <c r="C176" s="21"/>
      <c r="D176" s="92"/>
    </row>
    <row r="177" spans="1:4" ht="15.75" customHeight="1" x14ac:dyDescent="0.2">
      <c r="A177" s="45"/>
      <c r="B177" s="21"/>
      <c r="C177" s="21"/>
      <c r="D177" s="92"/>
    </row>
    <row r="178" spans="1:4" ht="15.75" customHeight="1" x14ac:dyDescent="0.2">
      <c r="A178" s="45"/>
      <c r="B178" s="21"/>
      <c r="C178" s="21"/>
      <c r="D178" s="92"/>
    </row>
    <row r="179" spans="1:4" ht="15.75" customHeight="1" x14ac:dyDescent="0.2">
      <c r="A179" s="45"/>
      <c r="B179" s="21"/>
      <c r="C179" s="21"/>
      <c r="D179" s="92"/>
    </row>
    <row r="180" spans="1:4" ht="15.75" customHeight="1" x14ac:dyDescent="0.2">
      <c r="A180" s="45"/>
      <c r="B180" s="21"/>
      <c r="C180" s="21"/>
      <c r="D180" s="92"/>
    </row>
    <row r="181" spans="1:4" ht="15.75" customHeight="1" x14ac:dyDescent="0.2">
      <c r="A181" s="45"/>
      <c r="B181" s="21"/>
      <c r="C181" s="21"/>
      <c r="D181" s="92"/>
    </row>
    <row r="182" spans="1:4" ht="15.75" customHeight="1" x14ac:dyDescent="0.2">
      <c r="A182" s="45"/>
      <c r="B182" s="21"/>
      <c r="C182" s="21"/>
      <c r="D182" s="92"/>
    </row>
    <row r="183" spans="1:4" ht="15.75" customHeight="1" x14ac:dyDescent="0.2">
      <c r="A183" s="45"/>
      <c r="B183" s="21"/>
      <c r="C183" s="21"/>
      <c r="D183" s="92"/>
    </row>
    <row r="184" spans="1:4" ht="15.75" customHeight="1" x14ac:dyDescent="0.2">
      <c r="A184" s="45"/>
      <c r="B184" s="21"/>
      <c r="C184" s="21"/>
      <c r="D184" s="92"/>
    </row>
    <row r="185" spans="1:4" ht="15.75" customHeight="1" x14ac:dyDescent="0.2">
      <c r="A185" s="45"/>
      <c r="B185" s="21"/>
      <c r="C185" s="21"/>
      <c r="D185" s="92"/>
    </row>
    <row r="186" spans="1:4" ht="15.75" customHeight="1" x14ac:dyDescent="0.2">
      <c r="A186" s="45"/>
      <c r="B186" s="21"/>
      <c r="C186" s="21"/>
      <c r="D186" s="92"/>
    </row>
    <row r="187" spans="1:4" ht="15.75" customHeight="1" x14ac:dyDescent="0.2">
      <c r="A187" s="45"/>
      <c r="B187" s="21"/>
      <c r="C187" s="21"/>
      <c r="D187" s="92"/>
    </row>
    <row r="188" spans="1:4" ht="15.75" customHeight="1" x14ac:dyDescent="0.2">
      <c r="A188" s="45"/>
      <c r="B188" s="21"/>
      <c r="C188" s="21"/>
      <c r="D188" s="92"/>
    </row>
    <row r="189" spans="1:4" ht="15.75" customHeight="1" x14ac:dyDescent="0.2">
      <c r="A189" s="45"/>
      <c r="B189" s="21"/>
      <c r="C189" s="21"/>
      <c r="D189" s="92"/>
    </row>
    <row r="190" spans="1:4" ht="15.75" customHeight="1" x14ac:dyDescent="0.2">
      <c r="A190" s="45"/>
      <c r="B190" s="21"/>
      <c r="C190" s="21"/>
      <c r="D190" s="92"/>
    </row>
    <row r="191" spans="1:4" ht="15.75" customHeight="1" x14ac:dyDescent="0.2">
      <c r="A191" s="45"/>
      <c r="B191" s="21"/>
      <c r="C191" s="21"/>
      <c r="D191" s="92"/>
    </row>
    <row r="192" spans="1:4" ht="15.75" customHeight="1" x14ac:dyDescent="0.2">
      <c r="A192" s="45"/>
      <c r="B192" s="21"/>
      <c r="C192" s="21"/>
      <c r="D192" s="92"/>
    </row>
    <row r="193" spans="1:4" ht="15.75" customHeight="1" x14ac:dyDescent="0.2">
      <c r="A193" s="45"/>
      <c r="B193" s="21"/>
      <c r="C193" s="21"/>
      <c r="D193" s="92"/>
    </row>
    <row r="194" spans="1:4" ht="15.75" customHeight="1" x14ac:dyDescent="0.2">
      <c r="A194" s="45"/>
      <c r="B194" s="21"/>
      <c r="C194" s="21"/>
      <c r="D194" s="92"/>
    </row>
    <row r="195" spans="1:4" ht="15.75" customHeight="1" x14ac:dyDescent="0.2">
      <c r="A195" s="45"/>
      <c r="B195" s="21"/>
      <c r="C195" s="21"/>
      <c r="D195" s="92"/>
    </row>
    <row r="196" spans="1:4" ht="15.75" customHeight="1" x14ac:dyDescent="0.2">
      <c r="A196" s="45"/>
      <c r="B196" s="21"/>
      <c r="C196" s="21"/>
      <c r="D196" s="92"/>
    </row>
    <row r="197" spans="1:4" ht="15.75" customHeight="1" x14ac:dyDescent="0.2">
      <c r="A197" s="45"/>
      <c r="B197" s="21"/>
      <c r="C197" s="21"/>
      <c r="D197" s="92"/>
    </row>
    <row r="198" spans="1:4" ht="15.75" customHeight="1" x14ac:dyDescent="0.2">
      <c r="A198" s="45"/>
      <c r="B198" s="21"/>
      <c r="C198" s="21"/>
      <c r="D198" s="92"/>
    </row>
    <row r="199" spans="1:4" ht="15.75" customHeight="1" x14ac:dyDescent="0.2">
      <c r="A199" s="45"/>
      <c r="B199" s="21"/>
      <c r="C199" s="21"/>
      <c r="D199" s="92"/>
    </row>
    <row r="200" spans="1:4" ht="15.75" customHeight="1" x14ac:dyDescent="0.2">
      <c r="A200" s="45"/>
      <c r="B200" s="21"/>
      <c r="C200" s="21"/>
      <c r="D200" s="92"/>
    </row>
    <row r="201" spans="1:4" ht="15.75" customHeight="1" x14ac:dyDescent="0.2">
      <c r="A201" s="45"/>
      <c r="B201" s="21"/>
      <c r="C201" s="21"/>
      <c r="D201" s="92"/>
    </row>
    <row r="202" spans="1:4" ht="15.75" customHeight="1" x14ac:dyDescent="0.2">
      <c r="A202" s="45"/>
      <c r="B202" s="21"/>
      <c r="C202" s="21"/>
      <c r="D202" s="92"/>
    </row>
    <row r="203" spans="1:4" ht="15.75" customHeight="1" x14ac:dyDescent="0.2">
      <c r="A203" s="45"/>
      <c r="B203" s="21"/>
      <c r="C203" s="21"/>
      <c r="D203" s="92"/>
    </row>
    <row r="204" spans="1:4" ht="15.75" customHeight="1" x14ac:dyDescent="0.2">
      <c r="A204" s="45"/>
      <c r="B204" s="21"/>
      <c r="C204" s="21"/>
      <c r="D204" s="92"/>
    </row>
    <row r="205" spans="1:4" ht="15.75" customHeight="1" x14ac:dyDescent="0.2">
      <c r="A205" s="45"/>
      <c r="B205" s="21"/>
      <c r="C205" s="21"/>
      <c r="D205" s="92"/>
    </row>
    <row r="206" spans="1:4" ht="15.75" customHeight="1" x14ac:dyDescent="0.2">
      <c r="A206" s="45"/>
      <c r="B206" s="21"/>
      <c r="C206" s="21"/>
      <c r="D206" s="92"/>
    </row>
    <row r="207" spans="1:4" ht="15.75" customHeight="1" x14ac:dyDescent="0.2">
      <c r="A207" s="45"/>
      <c r="B207" s="21"/>
      <c r="C207" s="21"/>
      <c r="D207" s="92"/>
    </row>
    <row r="208" spans="1:4" ht="15.75" customHeight="1" x14ac:dyDescent="0.2">
      <c r="A208" s="45"/>
      <c r="B208" s="21"/>
      <c r="C208" s="21"/>
      <c r="D208" s="92"/>
    </row>
    <row r="209" spans="1:4" ht="15.75" customHeight="1" x14ac:dyDescent="0.2">
      <c r="A209" s="45"/>
      <c r="B209" s="21"/>
      <c r="C209" s="21"/>
      <c r="D209" s="92"/>
    </row>
    <row r="210" spans="1:4" ht="15.75" customHeight="1" x14ac:dyDescent="0.2">
      <c r="A210" s="45"/>
      <c r="B210" s="21"/>
      <c r="C210" s="21"/>
      <c r="D210" s="92"/>
    </row>
    <row r="211" spans="1:4" ht="15.75" customHeight="1" x14ac:dyDescent="0.2">
      <c r="A211" s="45"/>
      <c r="B211" s="21"/>
      <c r="C211" s="21"/>
      <c r="D211" s="92"/>
    </row>
    <row r="212" spans="1:4" ht="15.75" customHeight="1" x14ac:dyDescent="0.2">
      <c r="A212" s="45"/>
      <c r="B212" s="21"/>
      <c r="C212" s="21"/>
      <c r="D212" s="92"/>
    </row>
    <row r="213" spans="1:4" ht="15.75" customHeight="1" x14ac:dyDescent="0.2">
      <c r="A213" s="45"/>
      <c r="B213" s="21"/>
      <c r="C213" s="21"/>
      <c r="D213" s="92"/>
    </row>
    <row r="214" spans="1:4" ht="15.75" customHeight="1" x14ac:dyDescent="0.2">
      <c r="A214" s="45"/>
      <c r="B214" s="21"/>
      <c r="C214" s="21"/>
      <c r="D214" s="92"/>
    </row>
    <row r="215" spans="1:4" ht="15.75" customHeight="1" x14ac:dyDescent="0.2">
      <c r="A215" s="45"/>
      <c r="B215" s="21"/>
      <c r="C215" s="21"/>
      <c r="D215" s="92"/>
    </row>
    <row r="216" spans="1:4" ht="15.75" customHeight="1" x14ac:dyDescent="0.2">
      <c r="A216" s="45"/>
      <c r="B216" s="21"/>
      <c r="C216" s="21"/>
      <c r="D216" s="92"/>
    </row>
    <row r="217" spans="1:4" ht="15.75" customHeight="1" x14ac:dyDescent="0.2">
      <c r="A217" s="45"/>
      <c r="B217" s="21"/>
      <c r="C217" s="21"/>
      <c r="D217" s="92"/>
    </row>
    <row r="218" spans="1:4" ht="15.75" customHeight="1" x14ac:dyDescent="0.2">
      <c r="A218" s="45"/>
      <c r="B218" s="21"/>
      <c r="C218" s="21"/>
      <c r="D218" s="92"/>
    </row>
    <row r="219" spans="1:4" ht="15.75" customHeight="1" x14ac:dyDescent="0.2">
      <c r="A219" s="45"/>
      <c r="B219" s="21"/>
      <c r="C219" s="21"/>
      <c r="D219" s="92"/>
    </row>
    <row r="220" spans="1:4" ht="15.75" customHeight="1" x14ac:dyDescent="0.2">
      <c r="A220" s="45"/>
      <c r="B220" s="21"/>
      <c r="C220" s="21"/>
      <c r="D220" s="92"/>
    </row>
    <row r="221" spans="1:4" ht="15.75" customHeight="1" x14ac:dyDescent="0.2">
      <c r="A221" s="45"/>
      <c r="B221" s="21"/>
      <c r="C221" s="21"/>
      <c r="D221" s="92"/>
    </row>
    <row r="222" spans="1:4" ht="15.75" customHeight="1" x14ac:dyDescent="0.2">
      <c r="A222" s="45"/>
      <c r="B222" s="21"/>
      <c r="C222" s="21"/>
      <c r="D222" s="92"/>
    </row>
    <row r="223" spans="1:4" ht="15.75" customHeight="1" x14ac:dyDescent="0.2">
      <c r="A223" s="45"/>
      <c r="B223" s="21"/>
      <c r="C223" s="21"/>
      <c r="D223" s="92"/>
    </row>
    <row r="224" spans="1:4" ht="15.75" customHeight="1" x14ac:dyDescent="0.2">
      <c r="A224" s="45"/>
      <c r="B224" s="21"/>
      <c r="C224" s="21"/>
      <c r="D224" s="92"/>
    </row>
    <row r="225" spans="1:4" ht="15.75" customHeight="1" x14ac:dyDescent="0.2">
      <c r="A225" s="45"/>
      <c r="B225" s="21"/>
      <c r="C225" s="21"/>
      <c r="D225" s="92"/>
    </row>
    <row r="226" spans="1:4" ht="15.75" customHeight="1" x14ac:dyDescent="0.2">
      <c r="A226" s="45"/>
      <c r="B226" s="21"/>
      <c r="C226" s="21"/>
      <c r="D226" s="92"/>
    </row>
    <row r="227" spans="1:4" ht="15.75" customHeight="1" x14ac:dyDescent="0.2">
      <c r="A227" s="45"/>
      <c r="B227" s="21"/>
      <c r="C227" s="21"/>
      <c r="D227" s="92"/>
    </row>
    <row r="228" spans="1:4" ht="15.75" customHeight="1" x14ac:dyDescent="0.2">
      <c r="A228" s="45"/>
      <c r="B228" s="21"/>
      <c r="C228" s="21"/>
      <c r="D228" s="92"/>
    </row>
    <row r="229" spans="1:4" ht="15.75" customHeight="1" x14ac:dyDescent="0.2">
      <c r="A229" s="45"/>
      <c r="B229" s="21"/>
      <c r="C229" s="21"/>
      <c r="D229" s="92"/>
    </row>
    <row r="230" spans="1:4" ht="15.75" customHeight="1" x14ac:dyDescent="0.2">
      <c r="A230" s="45"/>
      <c r="B230" s="21"/>
      <c r="C230" s="21"/>
      <c r="D230" s="92"/>
    </row>
    <row r="231" spans="1:4" ht="15.75" customHeight="1" x14ac:dyDescent="0.2">
      <c r="A231" s="45"/>
      <c r="B231" s="21"/>
      <c r="C231" s="21"/>
      <c r="D231" s="92"/>
    </row>
    <row r="232" spans="1:4" ht="15.75" customHeight="1" x14ac:dyDescent="0.2">
      <c r="A232" s="45"/>
      <c r="B232" s="21"/>
      <c r="C232" s="21"/>
      <c r="D232" s="92"/>
    </row>
    <row r="233" spans="1:4" ht="15.75" customHeight="1" x14ac:dyDescent="0.2">
      <c r="A233" s="45"/>
      <c r="B233" s="21"/>
      <c r="C233" s="21"/>
      <c r="D233" s="92"/>
    </row>
    <row r="234" spans="1:4" ht="15.75" customHeight="1" x14ac:dyDescent="0.2">
      <c r="A234" s="45"/>
      <c r="B234" s="21"/>
      <c r="C234" s="21"/>
      <c r="D234" s="92"/>
    </row>
    <row r="235" spans="1:4" ht="15.75" customHeight="1" x14ac:dyDescent="0.2">
      <c r="A235" s="45"/>
      <c r="B235" s="21"/>
      <c r="C235" s="21"/>
      <c r="D235" s="92"/>
    </row>
    <row r="236" spans="1:4" ht="15.75" customHeight="1" x14ac:dyDescent="0.2">
      <c r="A236" s="45"/>
      <c r="B236" s="21"/>
      <c r="C236" s="21"/>
      <c r="D236" s="92"/>
    </row>
    <row r="237" spans="1:4" ht="15.75" customHeight="1" x14ac:dyDescent="0.2">
      <c r="A237" s="45"/>
      <c r="B237" s="21"/>
      <c r="C237" s="21"/>
      <c r="D237" s="92"/>
    </row>
    <row r="238" spans="1:4" ht="15.75" customHeight="1" x14ac:dyDescent="0.2">
      <c r="A238" s="45"/>
      <c r="B238" s="21"/>
      <c r="C238" s="21"/>
      <c r="D238" s="92"/>
    </row>
    <row r="239" spans="1:4" ht="15.75" customHeight="1" x14ac:dyDescent="0.2">
      <c r="A239" s="45"/>
      <c r="B239" s="21"/>
      <c r="C239" s="21"/>
      <c r="D239" s="92"/>
    </row>
    <row r="240" spans="1:4" ht="15.75" customHeight="1" x14ac:dyDescent="0.2">
      <c r="A240" s="45"/>
      <c r="B240" s="21"/>
      <c r="C240" s="21"/>
      <c r="D240" s="92"/>
    </row>
    <row r="241" spans="1:4" ht="15.75" customHeight="1" x14ac:dyDescent="0.2">
      <c r="A241" s="45"/>
      <c r="B241" s="21"/>
      <c r="C241" s="21"/>
      <c r="D241" s="92"/>
    </row>
    <row r="242" spans="1:4" ht="15.75" customHeight="1" x14ac:dyDescent="0.2">
      <c r="A242" s="45"/>
      <c r="B242" s="21"/>
      <c r="C242" s="21"/>
      <c r="D242" s="92"/>
    </row>
    <row r="243" spans="1:4" ht="15.75" customHeight="1" x14ac:dyDescent="0.2">
      <c r="A243" s="45"/>
      <c r="B243" s="21"/>
      <c r="C243" s="21"/>
      <c r="D243" s="92"/>
    </row>
    <row r="244" spans="1:4" ht="15.75" customHeight="1" x14ac:dyDescent="0.2">
      <c r="A244" s="45"/>
      <c r="B244" s="21"/>
      <c r="C244" s="21"/>
      <c r="D244" s="92"/>
    </row>
    <row r="245" spans="1:4" ht="15.75" customHeight="1" x14ac:dyDescent="0.2">
      <c r="A245" s="45"/>
      <c r="B245" s="21"/>
      <c r="C245" s="21"/>
      <c r="D245" s="92"/>
    </row>
    <row r="246" spans="1:4" ht="15.75" customHeight="1" x14ac:dyDescent="0.2">
      <c r="A246" s="45"/>
      <c r="B246" s="21"/>
      <c r="C246" s="21"/>
      <c r="D246" s="92"/>
    </row>
    <row r="247" spans="1:4" ht="15.75" customHeight="1" x14ac:dyDescent="0.2">
      <c r="A247" s="45"/>
      <c r="B247" s="21"/>
      <c r="C247" s="21"/>
      <c r="D247" s="92"/>
    </row>
    <row r="248" spans="1:4" ht="15.75" customHeight="1" x14ac:dyDescent="0.2">
      <c r="A248" s="45"/>
      <c r="B248" s="21"/>
      <c r="C248" s="21"/>
      <c r="D248" s="92"/>
    </row>
    <row r="249" spans="1:4" ht="15.75" customHeight="1" x14ac:dyDescent="0.2">
      <c r="A249" s="45"/>
      <c r="B249" s="21"/>
      <c r="C249" s="21"/>
      <c r="D249" s="92"/>
    </row>
    <row r="250" spans="1:4" ht="15.75" customHeight="1" x14ac:dyDescent="0.2">
      <c r="A250" s="45"/>
      <c r="B250" s="21"/>
      <c r="C250" s="21"/>
      <c r="D250" s="92"/>
    </row>
    <row r="251" spans="1:4" ht="15.75" customHeight="1" x14ac:dyDescent="0.2">
      <c r="A251" s="45"/>
      <c r="B251" s="21"/>
      <c r="C251" s="21"/>
      <c r="D251" s="92"/>
    </row>
    <row r="252" spans="1:4" ht="15.75" customHeight="1" x14ac:dyDescent="0.2">
      <c r="A252" s="45"/>
      <c r="B252" s="21"/>
      <c r="C252" s="21"/>
      <c r="D252" s="92"/>
    </row>
    <row r="253" spans="1:4" ht="15.75" customHeight="1" x14ac:dyDescent="0.2">
      <c r="A253" s="45"/>
      <c r="B253" s="21"/>
      <c r="C253" s="21"/>
      <c r="D253" s="92"/>
    </row>
    <row r="254" spans="1:4" ht="15.75" customHeight="1" x14ac:dyDescent="0.2">
      <c r="A254" s="45"/>
      <c r="B254" s="21"/>
      <c r="C254" s="21"/>
      <c r="D254" s="92"/>
    </row>
    <row r="255" spans="1:4" ht="15.75" customHeight="1" x14ac:dyDescent="0.2">
      <c r="A255" s="45"/>
      <c r="B255" s="21"/>
      <c r="C255" s="21"/>
      <c r="D255" s="92"/>
    </row>
    <row r="256" spans="1:4" ht="15.75" customHeight="1" x14ac:dyDescent="0.2">
      <c r="A256" s="45"/>
      <c r="B256" s="21"/>
      <c r="C256" s="21"/>
      <c r="D256" s="92"/>
    </row>
    <row r="257" spans="1:4" ht="15.75" customHeight="1" x14ac:dyDescent="0.2">
      <c r="A257" s="45"/>
      <c r="B257" s="21"/>
      <c r="C257" s="21"/>
      <c r="D257" s="92"/>
    </row>
    <row r="258" spans="1:4" ht="15.75" customHeight="1" x14ac:dyDescent="0.2">
      <c r="A258" s="45"/>
      <c r="B258" s="21"/>
      <c r="C258" s="21"/>
      <c r="D258" s="92"/>
    </row>
    <row r="259" spans="1:4" ht="15.75" customHeight="1" x14ac:dyDescent="0.2">
      <c r="A259" s="45"/>
      <c r="B259" s="21"/>
      <c r="C259" s="21"/>
      <c r="D259" s="92"/>
    </row>
    <row r="260" spans="1:4" ht="15.75" customHeight="1" x14ac:dyDescent="0.2">
      <c r="A260" s="45"/>
      <c r="B260" s="21"/>
      <c r="C260" s="21"/>
      <c r="D260" s="92"/>
    </row>
    <row r="261" spans="1:4" ht="15.75" customHeight="1" x14ac:dyDescent="0.2">
      <c r="A261" s="45"/>
      <c r="B261" s="21"/>
      <c r="C261" s="21"/>
      <c r="D261" s="92"/>
    </row>
    <row r="262" spans="1:4" ht="15.75" customHeight="1" x14ac:dyDescent="0.2">
      <c r="A262" s="45"/>
      <c r="B262" s="21"/>
      <c r="C262" s="21"/>
      <c r="D262" s="92"/>
    </row>
    <row r="263" spans="1:4" ht="15.75" customHeight="1" x14ac:dyDescent="0.2">
      <c r="A263" s="45"/>
      <c r="B263" s="21"/>
      <c r="C263" s="21"/>
      <c r="D263" s="92"/>
    </row>
    <row r="264" spans="1:4" ht="15.75" customHeight="1" x14ac:dyDescent="0.2">
      <c r="A264" s="45"/>
      <c r="B264" s="21"/>
      <c r="C264" s="21"/>
      <c r="D264" s="92"/>
    </row>
    <row r="265" spans="1:4" ht="15.75" customHeight="1" x14ac:dyDescent="0.2">
      <c r="A265" s="45"/>
      <c r="B265" s="21"/>
      <c r="C265" s="21"/>
      <c r="D265" s="92"/>
    </row>
    <row r="266" spans="1:4" ht="15.75" customHeight="1" x14ac:dyDescent="0.2">
      <c r="A266" s="45"/>
      <c r="B266" s="21"/>
      <c r="C266" s="21"/>
      <c r="D266" s="92"/>
    </row>
    <row r="267" spans="1:4" ht="15.75" customHeight="1" x14ac:dyDescent="0.2">
      <c r="A267" s="45"/>
      <c r="B267" s="21"/>
      <c r="C267" s="21"/>
      <c r="D267" s="92"/>
    </row>
    <row r="268" spans="1:4" ht="15.75" customHeight="1" x14ac:dyDescent="0.2">
      <c r="A268" s="45"/>
      <c r="B268" s="21"/>
      <c r="C268" s="21"/>
      <c r="D268" s="92"/>
    </row>
    <row r="269" spans="1:4" ht="15.75" customHeight="1" x14ac:dyDescent="0.2">
      <c r="A269" s="45"/>
      <c r="B269" s="21"/>
      <c r="C269" s="21"/>
      <c r="D269" s="92"/>
    </row>
    <row r="270" spans="1:4" ht="15.75" customHeight="1" x14ac:dyDescent="0.2">
      <c r="A270" s="45"/>
      <c r="B270" s="21"/>
      <c r="C270" s="21"/>
      <c r="D270" s="92"/>
    </row>
    <row r="271" spans="1:4" ht="15.75" customHeight="1" x14ac:dyDescent="0.2">
      <c r="A271" s="45"/>
      <c r="B271" s="21"/>
      <c r="C271" s="21"/>
      <c r="D271" s="92"/>
    </row>
    <row r="272" spans="1:4" ht="15.75" customHeight="1" x14ac:dyDescent="0.2">
      <c r="A272" s="45"/>
      <c r="B272" s="21"/>
      <c r="C272" s="21"/>
      <c r="D272" s="92"/>
    </row>
    <row r="273" spans="1:4" ht="15.75" customHeight="1" x14ac:dyDescent="0.2">
      <c r="A273" s="45"/>
      <c r="B273" s="21"/>
      <c r="C273" s="21"/>
      <c r="D273" s="92"/>
    </row>
    <row r="274" spans="1:4" ht="15.75" customHeight="1" x14ac:dyDescent="0.2">
      <c r="A274" s="45"/>
      <c r="B274" s="21"/>
      <c r="C274" s="21"/>
      <c r="D274" s="92"/>
    </row>
    <row r="275" spans="1:4" ht="15.75" customHeight="1" x14ac:dyDescent="0.2">
      <c r="A275" s="45"/>
      <c r="B275" s="21"/>
      <c r="C275" s="21"/>
      <c r="D275" s="92"/>
    </row>
    <row r="276" spans="1:4" ht="15.75" customHeight="1" x14ac:dyDescent="0.2">
      <c r="A276" s="45"/>
      <c r="B276" s="21"/>
      <c r="C276" s="21"/>
      <c r="D276" s="92"/>
    </row>
    <row r="277" spans="1:4" ht="15.75" customHeight="1" x14ac:dyDescent="0.2">
      <c r="A277" s="45"/>
      <c r="B277" s="21"/>
      <c r="C277" s="21"/>
      <c r="D277" s="92"/>
    </row>
    <row r="278" spans="1:4" ht="15.75" customHeight="1" x14ac:dyDescent="0.2">
      <c r="A278" s="45"/>
      <c r="B278" s="21"/>
      <c r="C278" s="21"/>
      <c r="D278" s="92"/>
    </row>
    <row r="279" spans="1:4" ht="15.75" customHeight="1" x14ac:dyDescent="0.2">
      <c r="A279" s="45"/>
      <c r="B279" s="21"/>
      <c r="C279" s="21"/>
      <c r="D279" s="92"/>
    </row>
    <row r="280" spans="1:4" ht="15.75" customHeight="1" x14ac:dyDescent="0.2">
      <c r="A280" s="45"/>
      <c r="B280" s="21"/>
      <c r="C280" s="21"/>
      <c r="D280" s="92"/>
    </row>
    <row r="281" spans="1:4" ht="15.75" customHeight="1" x14ac:dyDescent="0.2">
      <c r="A281" s="45"/>
      <c r="B281" s="21"/>
      <c r="C281" s="21"/>
      <c r="D281" s="92"/>
    </row>
    <row r="282" spans="1:4" ht="15.75" customHeight="1" x14ac:dyDescent="0.2">
      <c r="A282" s="45"/>
      <c r="B282" s="21"/>
      <c r="C282" s="21"/>
      <c r="D282" s="92"/>
    </row>
    <row r="283" spans="1:4" ht="15.75" customHeight="1" x14ac:dyDescent="0.2">
      <c r="A283" s="45"/>
      <c r="B283" s="21"/>
      <c r="C283" s="21"/>
      <c r="D283" s="92"/>
    </row>
    <row r="284" spans="1:4" ht="15.75" customHeight="1" x14ac:dyDescent="0.2">
      <c r="A284" s="45"/>
      <c r="B284" s="21"/>
      <c r="C284" s="21"/>
      <c r="D284" s="92"/>
    </row>
    <row r="285" spans="1:4" ht="15.75" customHeight="1" x14ac:dyDescent="0.2">
      <c r="A285" s="45"/>
      <c r="B285" s="21"/>
      <c r="C285" s="21"/>
      <c r="D285" s="92"/>
    </row>
    <row r="286" spans="1:4" ht="15.75" customHeight="1" x14ac:dyDescent="0.2">
      <c r="A286" s="45"/>
      <c r="B286" s="21"/>
      <c r="C286" s="21"/>
      <c r="D286" s="92"/>
    </row>
    <row r="287" spans="1:4" ht="15.75" customHeight="1" x14ac:dyDescent="0.2">
      <c r="A287" s="45"/>
      <c r="B287" s="21"/>
      <c r="C287" s="21"/>
      <c r="D287" s="92"/>
    </row>
    <row r="288" spans="1:4" ht="15.75" customHeight="1" x14ac:dyDescent="0.2">
      <c r="A288" s="45"/>
      <c r="B288" s="21"/>
      <c r="C288" s="21"/>
      <c r="D288" s="92"/>
    </row>
    <row r="289" spans="1:4" ht="15.75" customHeight="1" x14ac:dyDescent="0.2">
      <c r="A289" s="45"/>
      <c r="B289" s="21"/>
      <c r="C289" s="21"/>
      <c r="D289" s="92"/>
    </row>
    <row r="290" spans="1:4" ht="15.75" customHeight="1" x14ac:dyDescent="0.2">
      <c r="A290" s="45"/>
      <c r="B290" s="21"/>
      <c r="C290" s="21"/>
      <c r="D290" s="92"/>
    </row>
    <row r="291" spans="1:4" ht="15.75" customHeight="1" x14ac:dyDescent="0.2">
      <c r="A291" s="45"/>
      <c r="B291" s="21"/>
      <c r="C291" s="21"/>
      <c r="D291" s="92"/>
    </row>
    <row r="292" spans="1:4" ht="15.75" customHeight="1" x14ac:dyDescent="0.2">
      <c r="A292" s="45"/>
      <c r="B292" s="21"/>
      <c r="C292" s="21"/>
      <c r="D292" s="92"/>
    </row>
    <row r="293" spans="1:4" ht="15.75" customHeight="1" x14ac:dyDescent="0.2">
      <c r="A293" s="45"/>
      <c r="B293" s="21"/>
      <c r="C293" s="21"/>
      <c r="D293" s="92"/>
    </row>
    <row r="294" spans="1:4" ht="15.75" customHeight="1" x14ac:dyDescent="0.2">
      <c r="A294" s="45"/>
      <c r="B294" s="21"/>
      <c r="C294" s="21"/>
      <c r="D294" s="92"/>
    </row>
    <row r="295" spans="1:4" ht="15.75" customHeight="1" x14ac:dyDescent="0.2">
      <c r="A295" s="45"/>
      <c r="B295" s="21"/>
      <c r="C295" s="21"/>
      <c r="D295" s="92"/>
    </row>
    <row r="296" spans="1:4" ht="15.75" customHeight="1" x14ac:dyDescent="0.2">
      <c r="A296" s="45"/>
      <c r="B296" s="21"/>
      <c r="C296" s="21"/>
      <c r="D296" s="92"/>
    </row>
    <row r="297" spans="1:4" ht="15.75" customHeight="1" x14ac:dyDescent="0.2">
      <c r="A297" s="45"/>
      <c r="B297" s="21"/>
      <c r="C297" s="21"/>
      <c r="D297" s="92"/>
    </row>
    <row r="298" spans="1:4" ht="15.75" customHeight="1" x14ac:dyDescent="0.2">
      <c r="A298" s="45"/>
      <c r="B298" s="21"/>
      <c r="C298" s="21"/>
      <c r="D298" s="92"/>
    </row>
    <row r="299" spans="1:4" ht="15.75" customHeight="1" x14ac:dyDescent="0.2">
      <c r="A299" s="45"/>
      <c r="B299" s="21"/>
      <c r="C299" s="21"/>
      <c r="D299" s="92"/>
    </row>
    <row r="300" spans="1:4" ht="15.75" customHeight="1" x14ac:dyDescent="0.2">
      <c r="A300" s="45"/>
      <c r="B300" s="21"/>
      <c r="C300" s="21"/>
      <c r="D300" s="92"/>
    </row>
    <row r="301" spans="1:4" ht="15.75" customHeight="1" x14ac:dyDescent="0.2">
      <c r="A301" s="45"/>
      <c r="B301" s="21"/>
      <c r="C301" s="21"/>
      <c r="D301" s="92"/>
    </row>
    <row r="302" spans="1:4" ht="15.75" customHeight="1" x14ac:dyDescent="0.2">
      <c r="A302" s="45"/>
      <c r="B302" s="21"/>
      <c r="C302" s="21"/>
      <c r="D302" s="92"/>
    </row>
    <row r="303" spans="1:4" ht="15.75" customHeight="1" x14ac:dyDescent="0.2">
      <c r="A303" s="45"/>
      <c r="B303" s="21"/>
      <c r="C303" s="21"/>
      <c r="D303" s="92"/>
    </row>
    <row r="304" spans="1:4" ht="15.75" customHeight="1" x14ac:dyDescent="0.2">
      <c r="A304" s="45"/>
      <c r="B304" s="21"/>
      <c r="C304" s="21"/>
      <c r="D304" s="92"/>
    </row>
    <row r="305" spans="1:4" ht="15.75" customHeight="1" x14ac:dyDescent="0.2">
      <c r="A305" s="45"/>
      <c r="B305" s="21"/>
      <c r="C305" s="21"/>
      <c r="D305" s="92"/>
    </row>
    <row r="306" spans="1:4" ht="15.75" customHeight="1" x14ac:dyDescent="0.2">
      <c r="A306" s="45"/>
      <c r="B306" s="21"/>
      <c r="C306" s="21"/>
      <c r="D306" s="92"/>
    </row>
    <row r="307" spans="1:4" ht="15.75" customHeight="1" x14ac:dyDescent="0.2">
      <c r="A307" s="45"/>
      <c r="B307" s="21"/>
      <c r="C307" s="21"/>
      <c r="D307" s="92"/>
    </row>
    <row r="308" spans="1:4" ht="15.75" customHeight="1" x14ac:dyDescent="0.2">
      <c r="A308" s="45"/>
      <c r="B308" s="21"/>
      <c r="C308" s="21"/>
      <c r="D308" s="92"/>
    </row>
    <row r="309" spans="1:4" ht="15.75" customHeight="1" x14ac:dyDescent="0.2">
      <c r="A309" s="45"/>
      <c r="B309" s="21"/>
      <c r="C309" s="21"/>
      <c r="D309" s="92"/>
    </row>
    <row r="310" spans="1:4" ht="15.75" customHeight="1" x14ac:dyDescent="0.2">
      <c r="A310" s="45"/>
      <c r="B310" s="21"/>
      <c r="C310" s="21"/>
      <c r="D310" s="92"/>
    </row>
    <row r="311" spans="1:4" ht="15.75" customHeight="1" x14ac:dyDescent="0.2">
      <c r="A311" s="45"/>
      <c r="B311" s="21"/>
      <c r="C311" s="21"/>
      <c r="D311" s="92"/>
    </row>
    <row r="312" spans="1:4" ht="15.75" customHeight="1" x14ac:dyDescent="0.2">
      <c r="A312" s="45"/>
      <c r="B312" s="21"/>
      <c r="C312" s="21"/>
      <c r="D312" s="92"/>
    </row>
    <row r="313" spans="1:4" ht="15.75" customHeight="1" x14ac:dyDescent="0.2">
      <c r="A313" s="45"/>
      <c r="B313" s="21"/>
      <c r="C313" s="21"/>
      <c r="D313" s="92"/>
    </row>
    <row r="314" spans="1:4" ht="15.75" customHeight="1" x14ac:dyDescent="0.2">
      <c r="A314" s="45"/>
      <c r="B314" s="21"/>
      <c r="C314" s="21"/>
      <c r="D314" s="92"/>
    </row>
    <row r="315" spans="1:4" ht="15.75" customHeight="1" x14ac:dyDescent="0.2">
      <c r="A315" s="45"/>
      <c r="B315" s="21"/>
      <c r="C315" s="21"/>
      <c r="D315" s="92"/>
    </row>
    <row r="316" spans="1:4" ht="15.75" customHeight="1" x14ac:dyDescent="0.2">
      <c r="A316" s="45"/>
      <c r="B316" s="21"/>
      <c r="C316" s="21"/>
      <c r="D316" s="92"/>
    </row>
    <row r="317" spans="1:4" ht="15.75" customHeight="1" x14ac:dyDescent="0.2">
      <c r="A317" s="45"/>
      <c r="B317" s="21"/>
      <c r="C317" s="21"/>
      <c r="D317" s="92"/>
    </row>
    <row r="318" spans="1:4" ht="15.75" customHeight="1" x14ac:dyDescent="0.2">
      <c r="A318" s="45"/>
      <c r="B318" s="21"/>
      <c r="C318" s="21"/>
      <c r="D318" s="92"/>
    </row>
    <row r="319" spans="1:4" ht="15.75" customHeight="1" x14ac:dyDescent="0.2">
      <c r="A319" s="45"/>
      <c r="B319" s="21"/>
      <c r="C319" s="21"/>
      <c r="D319" s="92"/>
    </row>
    <row r="320" spans="1:4" ht="15.75" customHeight="1" x14ac:dyDescent="0.2">
      <c r="A320" s="45"/>
      <c r="B320" s="21"/>
      <c r="C320" s="21"/>
      <c r="D320" s="92"/>
    </row>
    <row r="321" spans="1:4" ht="15.75" customHeight="1" x14ac:dyDescent="0.2">
      <c r="A321" s="45"/>
      <c r="B321" s="21"/>
      <c r="C321" s="21"/>
      <c r="D321" s="92"/>
    </row>
    <row r="322" spans="1:4" ht="15.75" customHeight="1" x14ac:dyDescent="0.2">
      <c r="A322" s="45"/>
      <c r="B322" s="21"/>
      <c r="C322" s="21"/>
      <c r="D322" s="92"/>
    </row>
    <row r="323" spans="1:4" ht="15.75" customHeight="1" x14ac:dyDescent="0.2">
      <c r="A323" s="45"/>
      <c r="B323" s="21"/>
      <c r="C323" s="21"/>
      <c r="D323" s="92"/>
    </row>
    <row r="324" spans="1:4" ht="15.75" customHeight="1" x14ac:dyDescent="0.2">
      <c r="A324" s="45"/>
      <c r="B324" s="21"/>
      <c r="C324" s="21"/>
      <c r="D324" s="92"/>
    </row>
    <row r="325" spans="1:4" ht="15.75" customHeight="1" x14ac:dyDescent="0.2">
      <c r="A325" s="45"/>
      <c r="B325" s="21"/>
      <c r="C325" s="21"/>
      <c r="D325" s="92"/>
    </row>
    <row r="326" spans="1:4" ht="15.75" customHeight="1" x14ac:dyDescent="0.2">
      <c r="A326" s="45"/>
      <c r="B326" s="21"/>
      <c r="C326" s="21"/>
      <c r="D326" s="92"/>
    </row>
    <row r="327" spans="1:4" ht="15.75" customHeight="1" x14ac:dyDescent="0.2">
      <c r="A327" s="45"/>
      <c r="B327" s="21"/>
      <c r="C327" s="21"/>
      <c r="D327" s="92"/>
    </row>
    <row r="328" spans="1:4" ht="15.75" customHeight="1" x14ac:dyDescent="0.2">
      <c r="A328" s="45"/>
      <c r="B328" s="21"/>
      <c r="C328" s="21"/>
      <c r="D328" s="92"/>
    </row>
    <row r="329" spans="1:4" ht="15.75" customHeight="1" x14ac:dyDescent="0.2">
      <c r="A329" s="45"/>
      <c r="B329" s="21"/>
      <c r="C329" s="21"/>
      <c r="D329" s="92"/>
    </row>
    <row r="330" spans="1:4" ht="15.75" customHeight="1" x14ac:dyDescent="0.2">
      <c r="A330" s="45"/>
      <c r="B330" s="21"/>
      <c r="C330" s="21"/>
      <c r="D330" s="92"/>
    </row>
    <row r="331" spans="1:4" ht="15.75" customHeight="1" x14ac:dyDescent="0.2">
      <c r="A331" s="45"/>
      <c r="B331" s="21"/>
      <c r="C331" s="21"/>
      <c r="D331" s="92"/>
    </row>
    <row r="332" spans="1:4" ht="15.75" customHeight="1" x14ac:dyDescent="0.2">
      <c r="A332" s="45"/>
      <c r="B332" s="21"/>
      <c r="C332" s="21"/>
      <c r="D332" s="92"/>
    </row>
    <row r="333" spans="1:4" ht="15.75" customHeight="1" x14ac:dyDescent="0.2">
      <c r="A333" s="45"/>
      <c r="B333" s="21"/>
      <c r="C333" s="21"/>
      <c r="D333" s="92"/>
    </row>
    <row r="334" spans="1:4" ht="15.75" customHeight="1" x14ac:dyDescent="0.2">
      <c r="A334" s="45"/>
      <c r="B334" s="21"/>
      <c r="C334" s="21"/>
      <c r="D334" s="92"/>
    </row>
    <row r="335" spans="1:4" ht="15.75" customHeight="1" x14ac:dyDescent="0.2">
      <c r="A335" s="45"/>
      <c r="B335" s="21"/>
      <c r="C335" s="21"/>
      <c r="D335" s="92"/>
    </row>
    <row r="336" spans="1:4" ht="15.75" customHeight="1" x14ac:dyDescent="0.2">
      <c r="A336" s="45"/>
      <c r="B336" s="21"/>
      <c r="C336" s="21"/>
      <c r="D336" s="92"/>
    </row>
    <row r="337" spans="1:4" ht="15.75" customHeight="1" x14ac:dyDescent="0.2">
      <c r="A337" s="45"/>
      <c r="B337" s="21"/>
      <c r="C337" s="21"/>
      <c r="D337" s="92"/>
    </row>
    <row r="338" spans="1:4" ht="15.75" customHeight="1" x14ac:dyDescent="0.2">
      <c r="A338" s="45"/>
      <c r="B338" s="21"/>
      <c r="C338" s="21"/>
      <c r="D338" s="92"/>
    </row>
    <row r="339" spans="1:4" ht="15.75" customHeight="1" x14ac:dyDescent="0.2">
      <c r="A339" s="45"/>
      <c r="B339" s="21"/>
      <c r="C339" s="21"/>
      <c r="D339" s="92"/>
    </row>
    <row r="340" spans="1:4" ht="15.75" customHeight="1" x14ac:dyDescent="0.2">
      <c r="A340" s="45"/>
      <c r="B340" s="21"/>
      <c r="C340" s="21"/>
      <c r="D340" s="92"/>
    </row>
    <row r="341" spans="1:4" ht="15.75" customHeight="1" x14ac:dyDescent="0.2">
      <c r="A341" s="45"/>
      <c r="B341" s="21"/>
      <c r="C341" s="21"/>
      <c r="D341" s="92"/>
    </row>
    <row r="342" spans="1:4" ht="15.75" customHeight="1" x14ac:dyDescent="0.2">
      <c r="A342" s="45"/>
      <c r="B342" s="21"/>
      <c r="C342" s="21"/>
      <c r="D342" s="92"/>
    </row>
    <row r="343" spans="1:4" ht="15.75" customHeight="1" x14ac:dyDescent="0.2">
      <c r="A343" s="45"/>
      <c r="B343" s="21"/>
      <c r="C343" s="21"/>
      <c r="D343" s="92"/>
    </row>
    <row r="344" spans="1:4" ht="15.75" customHeight="1" x14ac:dyDescent="0.2">
      <c r="A344" s="45"/>
      <c r="B344" s="21"/>
      <c r="C344" s="21"/>
      <c r="D344" s="92"/>
    </row>
    <row r="345" spans="1:4" ht="15.75" customHeight="1" x14ac:dyDescent="0.2">
      <c r="A345" s="45"/>
      <c r="B345" s="21"/>
      <c r="C345" s="21"/>
      <c r="D345" s="92"/>
    </row>
    <row r="346" spans="1:4" ht="15.75" customHeight="1" x14ac:dyDescent="0.2">
      <c r="A346" s="45"/>
      <c r="B346" s="21"/>
      <c r="C346" s="21"/>
      <c r="D346" s="92"/>
    </row>
    <row r="347" spans="1:4" ht="15.75" customHeight="1" x14ac:dyDescent="0.2">
      <c r="A347" s="45"/>
      <c r="B347" s="21"/>
      <c r="C347" s="21"/>
      <c r="D347" s="92"/>
    </row>
    <row r="348" spans="1:4" ht="15.75" customHeight="1" x14ac:dyDescent="0.2">
      <c r="A348" s="45"/>
      <c r="B348" s="21"/>
      <c r="C348" s="21"/>
      <c r="D348" s="92"/>
    </row>
    <row r="349" spans="1:4" ht="15.75" customHeight="1" x14ac:dyDescent="0.2">
      <c r="A349" s="45"/>
      <c r="B349" s="21"/>
      <c r="C349" s="21"/>
      <c r="D349" s="92"/>
    </row>
    <row r="350" spans="1:4" ht="15.75" customHeight="1" x14ac:dyDescent="0.2">
      <c r="A350" s="45"/>
      <c r="B350" s="21"/>
      <c r="C350" s="21"/>
      <c r="D350" s="92"/>
    </row>
    <row r="351" spans="1:4" ht="15.75" customHeight="1" x14ac:dyDescent="0.2">
      <c r="A351" s="45"/>
      <c r="B351" s="21"/>
      <c r="C351" s="21"/>
      <c r="D351" s="92"/>
    </row>
    <row r="352" spans="1:4" ht="15.75" customHeight="1" x14ac:dyDescent="0.2">
      <c r="A352" s="45"/>
      <c r="B352" s="21"/>
      <c r="C352" s="21"/>
      <c r="D352" s="92"/>
    </row>
    <row r="353" spans="1:4" ht="15.75" customHeight="1" x14ac:dyDescent="0.2">
      <c r="A353" s="45"/>
      <c r="B353" s="21"/>
      <c r="C353" s="21"/>
      <c r="D353" s="92"/>
    </row>
    <row r="354" spans="1:4" ht="15.75" customHeight="1" x14ac:dyDescent="0.2">
      <c r="A354" s="45"/>
      <c r="B354" s="21"/>
      <c r="C354" s="21"/>
      <c r="D354" s="92"/>
    </row>
    <row r="355" spans="1:4" ht="15.75" customHeight="1" x14ac:dyDescent="0.2">
      <c r="A355" s="45"/>
      <c r="B355" s="21"/>
      <c r="C355" s="21"/>
      <c r="D355" s="92"/>
    </row>
    <row r="356" spans="1:4" ht="15.75" customHeight="1" x14ac:dyDescent="0.2">
      <c r="A356" s="45"/>
      <c r="B356" s="21"/>
      <c r="C356" s="21"/>
      <c r="D356" s="92"/>
    </row>
    <row r="357" spans="1:4" ht="15.75" customHeight="1" x14ac:dyDescent="0.2">
      <c r="A357" s="45"/>
      <c r="B357" s="21"/>
      <c r="C357" s="21"/>
      <c r="D357" s="92"/>
    </row>
    <row r="358" spans="1:4" ht="15.75" customHeight="1" x14ac:dyDescent="0.2">
      <c r="A358" s="45"/>
      <c r="B358" s="21"/>
      <c r="C358" s="21"/>
      <c r="D358" s="92"/>
    </row>
    <row r="359" spans="1:4" ht="15.75" customHeight="1" x14ac:dyDescent="0.2">
      <c r="A359" s="45"/>
      <c r="B359" s="21"/>
      <c r="C359" s="21"/>
      <c r="D359" s="92"/>
    </row>
    <row r="360" spans="1:4" ht="15.75" customHeight="1" x14ac:dyDescent="0.2">
      <c r="A360" s="45"/>
      <c r="B360" s="21"/>
      <c r="C360" s="21"/>
      <c r="D360" s="92"/>
    </row>
    <row r="361" spans="1:4" ht="15.75" customHeight="1" x14ac:dyDescent="0.2">
      <c r="A361" s="45"/>
      <c r="B361" s="21"/>
      <c r="C361" s="21"/>
      <c r="D361" s="92"/>
    </row>
    <row r="362" spans="1:4" ht="15.75" customHeight="1" x14ac:dyDescent="0.2">
      <c r="A362" s="45"/>
      <c r="B362" s="21"/>
      <c r="C362" s="21"/>
      <c r="D362" s="92"/>
    </row>
    <row r="363" spans="1:4" ht="15.75" customHeight="1" x14ac:dyDescent="0.2">
      <c r="A363" s="45"/>
      <c r="B363" s="21"/>
      <c r="C363" s="21"/>
      <c r="D363" s="92"/>
    </row>
    <row r="364" spans="1:4" ht="15.75" customHeight="1" x14ac:dyDescent="0.2">
      <c r="A364" s="45"/>
      <c r="B364" s="21"/>
      <c r="C364" s="21"/>
      <c r="D364" s="92"/>
    </row>
    <row r="365" spans="1:4" ht="15.75" customHeight="1" x14ac:dyDescent="0.2">
      <c r="A365" s="45"/>
      <c r="B365" s="21"/>
      <c r="C365" s="21"/>
      <c r="D365" s="92"/>
    </row>
    <row r="366" spans="1:4" ht="15.75" customHeight="1" x14ac:dyDescent="0.2">
      <c r="A366" s="45"/>
      <c r="B366" s="21"/>
      <c r="C366" s="21"/>
      <c r="D366" s="92"/>
    </row>
    <row r="367" spans="1:4" ht="15.75" customHeight="1" x14ac:dyDescent="0.2">
      <c r="A367" s="45"/>
      <c r="B367" s="21"/>
      <c r="C367" s="21"/>
      <c r="D367" s="92"/>
    </row>
    <row r="368" spans="1:4" ht="15.75" customHeight="1" x14ac:dyDescent="0.2">
      <c r="A368" s="45"/>
      <c r="B368" s="21"/>
      <c r="C368" s="21"/>
      <c r="D368" s="92"/>
    </row>
    <row r="369" spans="1:4" ht="15.75" customHeight="1" x14ac:dyDescent="0.2">
      <c r="A369" s="45"/>
      <c r="B369" s="21"/>
      <c r="C369" s="21"/>
      <c r="D369" s="92"/>
    </row>
    <row r="370" spans="1:4" ht="15.75" customHeight="1" x14ac:dyDescent="0.2">
      <c r="A370" s="45"/>
      <c r="B370" s="21"/>
      <c r="C370" s="21"/>
      <c r="D370" s="92"/>
    </row>
    <row r="371" spans="1:4" ht="15.75" customHeight="1" x14ac:dyDescent="0.2">
      <c r="A371" s="45"/>
      <c r="B371" s="21"/>
      <c r="C371" s="21"/>
      <c r="D371" s="92"/>
    </row>
    <row r="372" spans="1:4" ht="15.75" customHeight="1" x14ac:dyDescent="0.2">
      <c r="A372" s="45"/>
      <c r="B372" s="21"/>
      <c r="C372" s="21"/>
      <c r="D372" s="92"/>
    </row>
    <row r="373" spans="1:4" ht="15.75" customHeight="1" x14ac:dyDescent="0.2">
      <c r="A373" s="45"/>
      <c r="B373" s="21"/>
      <c r="C373" s="21"/>
      <c r="D373" s="92"/>
    </row>
    <row r="374" spans="1:4" ht="15.75" customHeight="1" x14ac:dyDescent="0.2">
      <c r="A374" s="45"/>
      <c r="B374" s="21"/>
      <c r="C374" s="21"/>
      <c r="D374" s="92"/>
    </row>
    <row r="375" spans="1:4" ht="15.75" customHeight="1" x14ac:dyDescent="0.2">
      <c r="A375" s="45"/>
      <c r="B375" s="21"/>
      <c r="C375" s="21"/>
      <c r="D375" s="92"/>
    </row>
    <row r="376" spans="1:4" ht="15.75" customHeight="1" x14ac:dyDescent="0.2">
      <c r="A376" s="45"/>
      <c r="B376" s="21"/>
      <c r="C376" s="21"/>
      <c r="D376" s="92"/>
    </row>
    <row r="377" spans="1:4" ht="15.75" customHeight="1" x14ac:dyDescent="0.2">
      <c r="A377" s="45"/>
      <c r="B377" s="21"/>
      <c r="C377" s="21"/>
      <c r="D377" s="92"/>
    </row>
    <row r="378" spans="1:4" ht="15.75" customHeight="1" x14ac:dyDescent="0.2">
      <c r="A378" s="45"/>
      <c r="B378" s="21"/>
      <c r="C378" s="21"/>
      <c r="D378" s="92"/>
    </row>
    <row r="379" spans="1:4" ht="15.75" customHeight="1" x14ac:dyDescent="0.2">
      <c r="A379" s="45"/>
      <c r="B379" s="21"/>
      <c r="C379" s="21"/>
      <c r="D379" s="92"/>
    </row>
    <row r="380" spans="1:4" ht="15.75" customHeight="1" x14ac:dyDescent="0.2">
      <c r="A380" s="45"/>
      <c r="B380" s="21"/>
      <c r="C380" s="21"/>
      <c r="D380" s="92"/>
    </row>
    <row r="381" spans="1:4" ht="15.75" customHeight="1" x14ac:dyDescent="0.2">
      <c r="A381" s="45"/>
      <c r="B381" s="21"/>
      <c r="C381" s="21"/>
      <c r="D381" s="92"/>
    </row>
    <row r="382" spans="1:4" ht="15.75" customHeight="1" x14ac:dyDescent="0.2">
      <c r="A382" s="45"/>
      <c r="B382" s="21"/>
      <c r="C382" s="21"/>
      <c r="D382" s="92"/>
    </row>
    <row r="383" spans="1:4" ht="15.75" customHeight="1" x14ac:dyDescent="0.2">
      <c r="A383" s="45"/>
      <c r="B383" s="21"/>
      <c r="C383" s="21"/>
      <c r="D383" s="92"/>
    </row>
    <row r="384" spans="1:4" ht="15.75" customHeight="1" x14ac:dyDescent="0.2">
      <c r="A384" s="45"/>
      <c r="B384" s="21"/>
      <c r="C384" s="21"/>
      <c r="D384" s="92"/>
    </row>
    <row r="385" spans="1:4" ht="15.75" customHeight="1" x14ac:dyDescent="0.2">
      <c r="A385" s="45"/>
      <c r="B385" s="21"/>
      <c r="C385" s="21"/>
      <c r="D385" s="92"/>
    </row>
    <row r="386" spans="1:4" ht="15.75" customHeight="1" x14ac:dyDescent="0.2">
      <c r="A386" s="45"/>
      <c r="B386" s="21"/>
      <c r="C386" s="21"/>
      <c r="D386" s="92"/>
    </row>
    <row r="387" spans="1:4" ht="15.75" customHeight="1" x14ac:dyDescent="0.2">
      <c r="A387" s="45"/>
      <c r="B387" s="21"/>
      <c r="C387" s="21"/>
      <c r="D387" s="92"/>
    </row>
    <row r="388" spans="1:4" ht="15.75" customHeight="1" x14ac:dyDescent="0.2">
      <c r="A388" s="45"/>
      <c r="B388" s="21"/>
      <c r="C388" s="21"/>
      <c r="D388" s="92"/>
    </row>
    <row r="389" spans="1:4" ht="15.75" customHeight="1" x14ac:dyDescent="0.2">
      <c r="A389" s="45"/>
      <c r="B389" s="21"/>
      <c r="C389" s="21"/>
      <c r="D389" s="92"/>
    </row>
    <row r="390" spans="1:4" ht="15.75" customHeight="1" x14ac:dyDescent="0.2">
      <c r="A390" s="45"/>
      <c r="B390" s="21"/>
      <c r="C390" s="21"/>
      <c r="D390" s="92"/>
    </row>
    <row r="391" spans="1:4" ht="15.75" customHeight="1" x14ac:dyDescent="0.2">
      <c r="A391" s="45"/>
      <c r="B391" s="21"/>
      <c r="C391" s="21"/>
      <c r="D391" s="92"/>
    </row>
    <row r="392" spans="1:4" ht="15.75" customHeight="1" x14ac:dyDescent="0.2">
      <c r="A392" s="45"/>
      <c r="B392" s="21"/>
      <c r="C392" s="21"/>
      <c r="D392" s="92"/>
    </row>
    <row r="393" spans="1:4" ht="15.75" customHeight="1" x14ac:dyDescent="0.2">
      <c r="A393" s="45"/>
      <c r="B393" s="21"/>
      <c r="C393" s="21"/>
      <c r="D393" s="92"/>
    </row>
    <row r="394" spans="1:4" ht="15.75" customHeight="1" x14ac:dyDescent="0.2">
      <c r="A394" s="45"/>
      <c r="B394" s="21"/>
      <c r="C394" s="21"/>
      <c r="D394" s="92"/>
    </row>
    <row r="395" spans="1:4" ht="15.75" customHeight="1" x14ac:dyDescent="0.2">
      <c r="A395" s="45"/>
      <c r="B395" s="21"/>
      <c r="C395" s="21"/>
      <c r="D395" s="92"/>
    </row>
    <row r="396" spans="1:4" ht="15.75" customHeight="1" x14ac:dyDescent="0.2">
      <c r="A396" s="45"/>
      <c r="B396" s="21"/>
      <c r="C396" s="21"/>
      <c r="D396" s="92"/>
    </row>
    <row r="397" spans="1:4" ht="15.75" customHeight="1" x14ac:dyDescent="0.2">
      <c r="A397" s="45"/>
      <c r="B397" s="21"/>
      <c r="C397" s="21"/>
      <c r="D397" s="92"/>
    </row>
    <row r="398" spans="1:4" ht="15.75" customHeight="1" x14ac:dyDescent="0.2">
      <c r="A398" s="45"/>
      <c r="B398" s="21"/>
      <c r="C398" s="21"/>
      <c r="D398" s="92"/>
    </row>
    <row r="399" spans="1:4" ht="15.75" customHeight="1" x14ac:dyDescent="0.2">
      <c r="A399" s="45"/>
      <c r="B399" s="21"/>
      <c r="C399" s="21"/>
      <c r="D399" s="92"/>
    </row>
    <row r="400" spans="1:4" ht="15.75" customHeight="1" x14ac:dyDescent="0.2">
      <c r="A400" s="45"/>
      <c r="B400" s="21"/>
      <c r="C400" s="21"/>
      <c r="D400" s="92"/>
    </row>
    <row r="401" spans="1:4" ht="15.75" customHeight="1" x14ac:dyDescent="0.2">
      <c r="A401" s="45"/>
      <c r="B401" s="21"/>
      <c r="C401" s="21"/>
      <c r="D401" s="92"/>
    </row>
    <row r="402" spans="1:4" ht="15.75" customHeight="1" x14ac:dyDescent="0.2">
      <c r="A402" s="45"/>
      <c r="B402" s="21"/>
      <c r="C402" s="21"/>
      <c r="D402" s="92"/>
    </row>
    <row r="403" spans="1:4" ht="15.75" customHeight="1" x14ac:dyDescent="0.2">
      <c r="A403" s="45"/>
      <c r="B403" s="21"/>
      <c r="C403" s="21"/>
      <c r="D403" s="92"/>
    </row>
    <row r="404" spans="1:4" ht="15.75" customHeight="1" x14ac:dyDescent="0.2">
      <c r="A404" s="45"/>
      <c r="B404" s="21"/>
      <c r="C404" s="21"/>
      <c r="D404" s="92"/>
    </row>
    <row r="405" spans="1:4" ht="15.75" customHeight="1" x14ac:dyDescent="0.2">
      <c r="A405" s="45"/>
      <c r="B405" s="21"/>
      <c r="C405" s="21"/>
      <c r="D405" s="92"/>
    </row>
    <row r="406" spans="1:4" ht="15.75" customHeight="1" x14ac:dyDescent="0.2">
      <c r="A406" s="45"/>
      <c r="B406" s="21"/>
      <c r="C406" s="21"/>
      <c r="D406" s="92"/>
    </row>
    <row r="407" spans="1:4" ht="15.75" customHeight="1" x14ac:dyDescent="0.2">
      <c r="A407" s="45"/>
      <c r="B407" s="21"/>
      <c r="C407" s="21"/>
      <c r="D407" s="92"/>
    </row>
    <row r="408" spans="1:4" ht="15.75" customHeight="1" x14ac:dyDescent="0.2">
      <c r="A408" s="45"/>
      <c r="B408" s="21"/>
      <c r="C408" s="21"/>
      <c r="D408" s="92"/>
    </row>
    <row r="409" spans="1:4" ht="15.75" customHeight="1" x14ac:dyDescent="0.2">
      <c r="A409" s="45"/>
      <c r="B409" s="21"/>
      <c r="C409" s="21"/>
      <c r="D409" s="92"/>
    </row>
  </sheetData>
  <autoFilter ref="A1:D150" xr:uid="{00000000-0009-0000-0000-000002000000}">
    <sortState xmlns:xlrd2="http://schemas.microsoft.com/office/spreadsheetml/2017/richdata2" ref="A2:D150">
      <sortCondition ref="A1:A150"/>
    </sortState>
  </autoFilter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X171"/>
  <sheetViews>
    <sheetView workbookViewId="0">
      <selection activeCell="B10" sqref="B10"/>
    </sheetView>
  </sheetViews>
  <sheetFormatPr defaultColWidth="14.42578125" defaultRowHeight="15.75" customHeight="1" x14ac:dyDescent="0.2"/>
  <cols>
    <col min="2" max="2" width="27" customWidth="1"/>
    <col min="3" max="3" width="25.5703125" bestFit="1" customWidth="1"/>
    <col min="4" max="6" width="14.42578125" customWidth="1"/>
    <col min="8" max="8" width="31.5703125" customWidth="1"/>
    <col min="9" max="11" width="14.42578125" customWidth="1"/>
    <col min="12" max="12" width="14.42578125" bestFit="1" customWidth="1"/>
    <col min="13" max="13" width="11.5703125" customWidth="1"/>
    <col min="14" max="50" width="14.42578125" style="21"/>
  </cols>
  <sheetData>
    <row r="1" spans="1:50" s="32" customFormat="1" ht="15.75" customHeight="1" x14ac:dyDescent="0.25">
      <c r="A1" s="159" t="s">
        <v>338</v>
      </c>
      <c r="B1" s="160"/>
      <c r="C1" s="160"/>
      <c r="D1" s="160"/>
      <c r="E1" s="160"/>
      <c r="F1" s="160"/>
      <c r="G1" s="160" t="s">
        <v>339</v>
      </c>
      <c r="H1" s="160"/>
      <c r="I1" s="160"/>
      <c r="J1" s="160"/>
      <c r="K1" s="160"/>
      <c r="L1" s="160"/>
      <c r="M1" s="91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</row>
    <row r="2" spans="1:50" ht="45" x14ac:dyDescent="0.25">
      <c r="A2" s="8" t="s">
        <v>340</v>
      </c>
      <c r="B2" s="55" t="s">
        <v>341</v>
      </c>
      <c r="C2" s="55" t="s">
        <v>342</v>
      </c>
      <c r="D2" s="55" t="s">
        <v>343</v>
      </c>
      <c r="E2" s="55" t="s">
        <v>344</v>
      </c>
      <c r="F2" s="55" t="s">
        <v>345</v>
      </c>
      <c r="G2" s="9" t="s">
        <v>346</v>
      </c>
      <c r="H2" s="56" t="s">
        <v>347</v>
      </c>
      <c r="I2" s="7" t="s">
        <v>348</v>
      </c>
      <c r="J2" s="6" t="s">
        <v>349</v>
      </c>
      <c r="K2" s="6" t="s">
        <v>350</v>
      </c>
      <c r="L2" s="6" t="s">
        <v>351</v>
      </c>
      <c r="M2" s="60" t="s">
        <v>352</v>
      </c>
      <c r="N2" s="18"/>
      <c r="O2" s="18"/>
      <c r="P2" s="18"/>
    </row>
    <row r="3" spans="1:50" ht="15" x14ac:dyDescent="0.25">
      <c r="A3" s="40">
        <v>15</v>
      </c>
      <c r="B3" s="1" t="s">
        <v>25</v>
      </c>
      <c r="C3" s="57" t="s">
        <v>353</v>
      </c>
      <c r="D3" s="64">
        <v>0</v>
      </c>
      <c r="E3" s="12">
        <v>124999</v>
      </c>
      <c r="F3" s="12">
        <v>124999</v>
      </c>
      <c r="G3" s="58">
        <v>317</v>
      </c>
      <c r="H3" s="49" t="s">
        <v>306</v>
      </c>
      <c r="I3" s="13">
        <v>164477</v>
      </c>
      <c r="J3" s="12">
        <v>8651</v>
      </c>
      <c r="K3" s="12">
        <v>1500994</v>
      </c>
      <c r="L3" s="12">
        <v>1492343</v>
      </c>
      <c r="M3" s="48">
        <v>13777</v>
      </c>
      <c r="N3" s="18"/>
      <c r="O3" s="18"/>
      <c r="P3" s="18"/>
    </row>
    <row r="4" spans="1:50" ht="15" x14ac:dyDescent="0.25">
      <c r="A4" s="40">
        <v>27</v>
      </c>
      <c r="B4" s="1" t="s">
        <v>31</v>
      </c>
      <c r="C4" s="57" t="s">
        <v>354</v>
      </c>
      <c r="D4" s="64">
        <v>0</v>
      </c>
      <c r="E4" s="12">
        <v>90891</v>
      </c>
      <c r="F4" s="12">
        <v>90891</v>
      </c>
      <c r="G4" s="58">
        <v>296</v>
      </c>
      <c r="H4" s="49" t="s">
        <v>307</v>
      </c>
      <c r="I4" s="13">
        <v>414009</v>
      </c>
      <c r="J4" s="12">
        <v>71375</v>
      </c>
      <c r="K4" s="12">
        <v>1689122</v>
      </c>
      <c r="L4" s="12">
        <v>1617747</v>
      </c>
      <c r="M4" s="48">
        <v>23261</v>
      </c>
      <c r="N4" s="18"/>
      <c r="O4" s="18"/>
      <c r="P4" s="18"/>
    </row>
    <row r="5" spans="1:50" ht="15" x14ac:dyDescent="0.25">
      <c r="A5" s="40">
        <v>27</v>
      </c>
      <c r="B5" s="1" t="s">
        <v>31</v>
      </c>
      <c r="C5" s="57" t="s">
        <v>354</v>
      </c>
      <c r="D5" s="64">
        <v>0</v>
      </c>
      <c r="E5" s="12">
        <v>265885</v>
      </c>
      <c r="F5" s="12">
        <v>265885</v>
      </c>
      <c r="G5" s="58">
        <v>310</v>
      </c>
      <c r="H5" s="49" t="s">
        <v>308</v>
      </c>
      <c r="I5" s="13">
        <v>281357</v>
      </c>
      <c r="J5" s="12">
        <v>83223</v>
      </c>
      <c r="K5" s="12">
        <v>1297696</v>
      </c>
      <c r="L5" s="12">
        <v>1214473</v>
      </c>
      <c r="M5" s="48">
        <v>61598</v>
      </c>
      <c r="N5" s="18"/>
      <c r="O5" s="18"/>
      <c r="P5" s="18"/>
    </row>
    <row r="6" spans="1:50" ht="15" x14ac:dyDescent="0.25">
      <c r="A6" s="40">
        <v>75</v>
      </c>
      <c r="B6" s="1" t="s">
        <v>44</v>
      </c>
      <c r="C6" s="57" t="s">
        <v>355</v>
      </c>
      <c r="D6" s="64">
        <v>0</v>
      </c>
      <c r="E6" s="12">
        <v>263941</v>
      </c>
      <c r="F6" s="12">
        <v>263941</v>
      </c>
      <c r="G6" s="58">
        <v>296</v>
      </c>
      <c r="H6" s="49" t="s">
        <v>307</v>
      </c>
      <c r="I6" s="13">
        <v>335819</v>
      </c>
      <c r="J6" s="12">
        <v>101090</v>
      </c>
      <c r="K6" s="12">
        <v>1014645</v>
      </c>
      <c r="L6" s="12">
        <v>913555</v>
      </c>
      <c r="M6" s="48">
        <v>97024</v>
      </c>
      <c r="N6" s="18"/>
      <c r="O6" s="18"/>
      <c r="P6" s="18"/>
    </row>
    <row r="7" spans="1:50" ht="15" x14ac:dyDescent="0.25">
      <c r="A7" s="40">
        <v>75</v>
      </c>
      <c r="B7" s="1" t="s">
        <v>44</v>
      </c>
      <c r="C7" s="57" t="s">
        <v>356</v>
      </c>
      <c r="D7" s="64">
        <v>0</v>
      </c>
      <c r="E7" s="12">
        <v>72935</v>
      </c>
      <c r="F7" s="12">
        <v>72935</v>
      </c>
      <c r="G7" s="58">
        <v>321</v>
      </c>
      <c r="H7" s="49" t="s">
        <v>309</v>
      </c>
      <c r="I7" s="13">
        <v>425257</v>
      </c>
      <c r="J7" s="12">
        <v>0</v>
      </c>
      <c r="K7" s="12">
        <v>1781441</v>
      </c>
      <c r="L7" s="12">
        <v>1781441</v>
      </c>
      <c r="M7" s="48">
        <v>17411</v>
      </c>
      <c r="N7" s="18"/>
      <c r="O7" s="18"/>
      <c r="P7" s="18"/>
    </row>
    <row r="8" spans="1:50" ht="15" x14ac:dyDescent="0.25">
      <c r="A8" s="40">
        <v>223</v>
      </c>
      <c r="B8" s="1" t="s">
        <v>65</v>
      </c>
      <c r="C8" s="57" t="s">
        <v>354</v>
      </c>
      <c r="D8" s="64">
        <v>0</v>
      </c>
      <c r="E8" s="12">
        <v>91321</v>
      </c>
      <c r="F8" s="12">
        <v>91321</v>
      </c>
      <c r="G8" s="58">
        <v>303</v>
      </c>
      <c r="H8" s="49" t="s">
        <v>310</v>
      </c>
      <c r="I8" s="13">
        <v>1155598</v>
      </c>
      <c r="J8" s="12">
        <v>588766</v>
      </c>
      <c r="K8" s="12">
        <v>9052729</v>
      </c>
      <c r="L8" s="12">
        <v>8463963</v>
      </c>
      <c r="M8" s="48">
        <v>12468</v>
      </c>
      <c r="N8" s="18"/>
      <c r="O8" s="18"/>
      <c r="P8" s="18"/>
    </row>
    <row r="9" spans="1:50" ht="15" x14ac:dyDescent="0.25">
      <c r="A9" s="40">
        <v>231</v>
      </c>
      <c r="B9" s="1" t="s">
        <v>67</v>
      </c>
      <c r="C9" s="57" t="s">
        <v>357</v>
      </c>
      <c r="D9" s="64">
        <v>0</v>
      </c>
      <c r="E9" s="12">
        <v>191620</v>
      </c>
      <c r="F9" s="12">
        <v>191620</v>
      </c>
      <c r="G9" s="58">
        <v>57</v>
      </c>
      <c r="H9" s="49" t="s">
        <v>311</v>
      </c>
      <c r="I9" s="13">
        <v>550595</v>
      </c>
      <c r="J9" s="12">
        <v>157550</v>
      </c>
      <c r="K9" s="12">
        <v>3107673</v>
      </c>
      <c r="L9" s="12">
        <v>2950123</v>
      </c>
      <c r="M9" s="48">
        <v>35763</v>
      </c>
      <c r="N9" s="18"/>
      <c r="O9" s="18"/>
      <c r="P9" s="18"/>
    </row>
    <row r="10" spans="1:50" ht="15" x14ac:dyDescent="0.25">
      <c r="A10" s="11">
        <v>22929</v>
      </c>
      <c r="B10" s="1" t="s">
        <v>107</v>
      </c>
      <c r="C10" s="57" t="s">
        <v>354</v>
      </c>
      <c r="D10" s="64">
        <v>0</v>
      </c>
      <c r="E10" s="12">
        <v>4829</v>
      </c>
      <c r="F10" s="12">
        <v>4829</v>
      </c>
      <c r="G10" s="58">
        <v>20975</v>
      </c>
      <c r="H10" s="49" t="s">
        <v>312</v>
      </c>
      <c r="I10" s="13">
        <v>172983</v>
      </c>
      <c r="J10" s="12">
        <v>16847</v>
      </c>
      <c r="K10" s="12">
        <v>881918</v>
      </c>
      <c r="L10" s="12">
        <v>865071</v>
      </c>
      <c r="M10" s="48">
        <v>966</v>
      </c>
      <c r="N10" s="18"/>
      <c r="O10" s="18"/>
      <c r="P10" s="18"/>
    </row>
    <row r="11" spans="1:50" ht="15" x14ac:dyDescent="0.25">
      <c r="A11" s="11">
        <v>50013</v>
      </c>
      <c r="B11" s="1" t="s">
        <v>123</v>
      </c>
      <c r="C11" s="57" t="s">
        <v>353</v>
      </c>
      <c r="D11" s="64">
        <v>14684</v>
      </c>
      <c r="E11" s="12">
        <v>30534</v>
      </c>
      <c r="F11" s="12">
        <v>15850</v>
      </c>
      <c r="G11" s="58">
        <v>50401</v>
      </c>
      <c r="H11" s="49" t="s">
        <v>313</v>
      </c>
      <c r="I11" s="13">
        <v>253273</v>
      </c>
      <c r="J11" s="12">
        <v>46392</v>
      </c>
      <c r="K11" s="12">
        <v>683820</v>
      </c>
      <c r="L11" s="12">
        <v>637428</v>
      </c>
      <c r="M11" s="48">
        <v>6298</v>
      </c>
      <c r="N11" s="18"/>
      <c r="O11" s="18"/>
      <c r="P11" s="18"/>
    </row>
    <row r="12" spans="1:50" ht="15" x14ac:dyDescent="0.25">
      <c r="A12" s="11">
        <v>50523</v>
      </c>
      <c r="B12" s="1" t="s">
        <v>314</v>
      </c>
      <c r="C12" s="57" t="s">
        <v>353</v>
      </c>
      <c r="D12" s="64">
        <v>0</v>
      </c>
      <c r="E12" s="12">
        <v>67808</v>
      </c>
      <c r="F12" s="12">
        <v>67808</v>
      </c>
      <c r="G12" s="58">
        <v>50240</v>
      </c>
      <c r="H12" s="49" t="s">
        <v>315</v>
      </c>
      <c r="I12" s="13">
        <v>243768</v>
      </c>
      <c r="J12" s="12">
        <v>54995</v>
      </c>
      <c r="K12" s="12">
        <v>1011419</v>
      </c>
      <c r="L12" s="12">
        <v>956424</v>
      </c>
      <c r="M12" s="48">
        <v>17283</v>
      </c>
      <c r="N12" s="18"/>
      <c r="O12" s="18"/>
      <c r="P12" s="18"/>
    </row>
    <row r="13" spans="1:50" ht="15" x14ac:dyDescent="0.25">
      <c r="A13" s="11">
        <v>50523</v>
      </c>
      <c r="B13" s="1" t="s">
        <v>314</v>
      </c>
      <c r="C13" s="57" t="s">
        <v>354</v>
      </c>
      <c r="D13" s="64">
        <v>0</v>
      </c>
      <c r="E13" s="12">
        <v>42670</v>
      </c>
      <c r="F13" s="12">
        <v>42670</v>
      </c>
      <c r="G13" s="58">
        <v>50241</v>
      </c>
      <c r="H13" s="49" t="s">
        <v>316</v>
      </c>
      <c r="I13" s="13">
        <v>220948</v>
      </c>
      <c r="J13" s="12">
        <v>49267</v>
      </c>
      <c r="K13" s="12">
        <v>508360</v>
      </c>
      <c r="L13" s="12">
        <v>459093</v>
      </c>
      <c r="M13" s="48">
        <v>20536</v>
      </c>
      <c r="N13" s="18"/>
      <c r="O13" s="18"/>
      <c r="P13" s="18"/>
    </row>
    <row r="14" spans="1:50" ht="15" x14ac:dyDescent="0.25">
      <c r="A14" s="11">
        <v>55240</v>
      </c>
      <c r="B14" s="1" t="s">
        <v>136</v>
      </c>
      <c r="C14" s="1" t="s">
        <v>353</v>
      </c>
      <c r="D14" s="64">
        <v>0</v>
      </c>
      <c r="E14" s="59">
        <v>106407</v>
      </c>
      <c r="F14" s="14">
        <v>106407</v>
      </c>
      <c r="G14" s="3">
        <v>50507</v>
      </c>
      <c r="H14" s="49" t="s">
        <v>317</v>
      </c>
      <c r="I14" s="16">
        <v>596545</v>
      </c>
      <c r="J14" s="14">
        <v>294825</v>
      </c>
      <c r="K14" s="14">
        <v>1728637</v>
      </c>
      <c r="L14" s="14">
        <v>1433812</v>
      </c>
      <c r="M14" s="61">
        <v>44271</v>
      </c>
      <c r="N14" s="18"/>
      <c r="O14" s="18"/>
      <c r="P14" s="18"/>
    </row>
    <row r="15" spans="1:50" ht="15" x14ac:dyDescent="0.25">
      <c r="A15" s="11">
        <v>55282</v>
      </c>
      <c r="B15" s="1" t="s">
        <v>147</v>
      </c>
      <c r="C15" s="1" t="s">
        <v>354</v>
      </c>
      <c r="D15" s="64">
        <v>0</v>
      </c>
      <c r="E15" s="59">
        <v>15850</v>
      </c>
      <c r="F15" s="14">
        <v>15850</v>
      </c>
      <c r="G15" s="3">
        <v>50401</v>
      </c>
      <c r="H15" s="49" t="s">
        <v>313</v>
      </c>
      <c r="I15" s="16">
        <v>610931</v>
      </c>
      <c r="J15" s="14">
        <v>113231</v>
      </c>
      <c r="K15" s="14">
        <v>1397836</v>
      </c>
      <c r="L15" s="14">
        <v>1284605</v>
      </c>
      <c r="M15" s="61">
        <v>7538</v>
      </c>
      <c r="N15" s="18"/>
      <c r="O15" s="18"/>
      <c r="P15" s="18"/>
    </row>
    <row r="16" spans="1:50" ht="15" x14ac:dyDescent="0.25">
      <c r="A16" s="11">
        <v>60272</v>
      </c>
      <c r="B16" s="1" t="s">
        <v>159</v>
      </c>
      <c r="C16" s="57" t="s">
        <v>354</v>
      </c>
      <c r="D16" s="64">
        <v>0</v>
      </c>
      <c r="E16" s="12">
        <v>122704</v>
      </c>
      <c r="F16" s="12">
        <v>122704</v>
      </c>
      <c r="G16" s="58">
        <v>60138</v>
      </c>
      <c r="H16" s="49" t="s">
        <v>319</v>
      </c>
      <c r="I16" s="13">
        <v>885022</v>
      </c>
      <c r="J16" s="12">
        <v>0</v>
      </c>
      <c r="K16" s="12">
        <v>4386749</v>
      </c>
      <c r="L16" s="12">
        <v>4386749</v>
      </c>
      <c r="M16" s="48">
        <v>24755</v>
      </c>
      <c r="N16" s="18"/>
      <c r="O16" s="18"/>
      <c r="P16" s="18"/>
    </row>
    <row r="17" spans="1:16" ht="15" x14ac:dyDescent="0.25">
      <c r="A17" s="11">
        <v>66000</v>
      </c>
      <c r="B17" s="1" t="s">
        <v>163</v>
      </c>
      <c r="C17" s="57" t="s">
        <v>358</v>
      </c>
      <c r="D17" s="64">
        <v>0</v>
      </c>
      <c r="E17" s="12">
        <v>63532</v>
      </c>
      <c r="F17" s="12">
        <v>63532</v>
      </c>
      <c r="G17" s="58">
        <v>60111</v>
      </c>
      <c r="H17" s="49" t="s">
        <v>320</v>
      </c>
      <c r="I17" s="13">
        <v>516294</v>
      </c>
      <c r="J17" s="12">
        <v>0</v>
      </c>
      <c r="K17" s="12">
        <v>3704169</v>
      </c>
      <c r="L17" s="12">
        <v>3704169</v>
      </c>
      <c r="M17" s="48">
        <v>8855</v>
      </c>
      <c r="N17" s="18"/>
      <c r="O17" s="18"/>
      <c r="P17" s="18"/>
    </row>
    <row r="18" spans="1:16" ht="15" x14ac:dyDescent="0.25">
      <c r="A18" s="11">
        <v>66140</v>
      </c>
      <c r="B18" s="1" t="s">
        <v>302</v>
      </c>
      <c r="C18" s="57" t="s">
        <v>353</v>
      </c>
      <c r="D18" s="64">
        <v>1224</v>
      </c>
      <c r="E18" s="12">
        <v>26071</v>
      </c>
      <c r="F18" s="12">
        <v>24847</v>
      </c>
      <c r="G18" s="58">
        <v>60146</v>
      </c>
      <c r="H18" s="49" t="s">
        <v>321</v>
      </c>
      <c r="I18" s="13">
        <v>1097899</v>
      </c>
      <c r="J18" s="12">
        <v>103491</v>
      </c>
      <c r="K18" s="12">
        <v>2317920</v>
      </c>
      <c r="L18" s="12">
        <v>2214429</v>
      </c>
      <c r="M18" s="48">
        <v>12319</v>
      </c>
      <c r="N18" s="18"/>
      <c r="O18" s="18"/>
      <c r="P18" s="18"/>
    </row>
    <row r="19" spans="1:16" ht="15" x14ac:dyDescent="0.25">
      <c r="A19" s="11">
        <v>66140</v>
      </c>
      <c r="B19" s="1" t="s">
        <v>302</v>
      </c>
      <c r="C19" s="57" t="s">
        <v>353</v>
      </c>
      <c r="D19" s="64">
        <v>41910</v>
      </c>
      <c r="E19" s="14">
        <v>667658</v>
      </c>
      <c r="F19" s="14">
        <v>625748</v>
      </c>
      <c r="G19" s="58">
        <v>60172</v>
      </c>
      <c r="H19" s="49" t="s">
        <v>322</v>
      </c>
      <c r="I19" s="15">
        <v>3998014</v>
      </c>
      <c r="J19" s="14">
        <v>399420</v>
      </c>
      <c r="K19" s="14">
        <v>10845170</v>
      </c>
      <c r="L19" s="14">
        <v>10445750</v>
      </c>
      <c r="M19" s="61">
        <v>239499</v>
      </c>
      <c r="N19" s="18"/>
      <c r="O19" s="18"/>
      <c r="P19" s="18"/>
    </row>
    <row r="20" spans="1:16" ht="15" x14ac:dyDescent="0.25">
      <c r="A20" s="62">
        <v>66140</v>
      </c>
      <c r="B20" s="2" t="s">
        <v>302</v>
      </c>
      <c r="C20" s="63" t="s">
        <v>353</v>
      </c>
      <c r="D20" s="64">
        <v>521</v>
      </c>
      <c r="E20" s="64">
        <v>58472</v>
      </c>
      <c r="F20" s="64">
        <v>57951</v>
      </c>
      <c r="G20" s="5">
        <v>60203</v>
      </c>
      <c r="H20" s="4" t="s">
        <v>323</v>
      </c>
      <c r="I20" s="65">
        <v>281768</v>
      </c>
      <c r="J20" s="64">
        <v>42060</v>
      </c>
      <c r="K20" s="64">
        <v>1083193</v>
      </c>
      <c r="L20" s="14">
        <v>1041133</v>
      </c>
      <c r="M20" s="61">
        <v>15684</v>
      </c>
      <c r="N20" s="18"/>
      <c r="O20" s="18"/>
      <c r="P20" s="18"/>
    </row>
    <row r="21" spans="1:16" ht="15" x14ac:dyDescent="0.25">
      <c r="A21" s="62">
        <v>66140</v>
      </c>
      <c r="B21" s="2" t="s">
        <v>302</v>
      </c>
      <c r="C21" s="63" t="s">
        <v>353</v>
      </c>
      <c r="D21" s="64">
        <v>5571</v>
      </c>
      <c r="E21" s="64">
        <v>432041</v>
      </c>
      <c r="F21" s="64">
        <v>426470</v>
      </c>
      <c r="G21" s="5">
        <v>60266</v>
      </c>
      <c r="H21" s="4" t="s">
        <v>324</v>
      </c>
      <c r="I21" s="65">
        <v>538836</v>
      </c>
      <c r="J21" s="64">
        <v>38659</v>
      </c>
      <c r="K21" s="64">
        <v>1921680</v>
      </c>
      <c r="L21" s="14">
        <v>1883021</v>
      </c>
      <c r="M21" s="61">
        <v>122037</v>
      </c>
      <c r="N21" s="18"/>
      <c r="O21" s="18"/>
      <c r="P21" s="18"/>
    </row>
    <row r="22" spans="1:16" ht="15" x14ac:dyDescent="0.25">
      <c r="A22" s="62">
        <v>66170</v>
      </c>
      <c r="B22" s="2" t="s">
        <v>171</v>
      </c>
      <c r="C22" s="63" t="s">
        <v>353</v>
      </c>
      <c r="D22" s="64">
        <v>11037</v>
      </c>
      <c r="E22" s="64">
        <v>212019</v>
      </c>
      <c r="F22" s="64">
        <v>200982</v>
      </c>
      <c r="G22" s="5">
        <v>60172</v>
      </c>
      <c r="H22" s="4" t="s">
        <v>322</v>
      </c>
      <c r="I22" s="65">
        <v>3998014</v>
      </c>
      <c r="J22" s="64">
        <v>399420</v>
      </c>
      <c r="K22" s="64">
        <v>10845170</v>
      </c>
      <c r="L22" s="14">
        <v>10445750</v>
      </c>
      <c r="M22" s="61">
        <v>76924</v>
      </c>
      <c r="N22" s="18"/>
      <c r="O22" s="18"/>
      <c r="P22" s="18"/>
    </row>
    <row r="23" spans="1:16" ht="15" x14ac:dyDescent="0.25">
      <c r="A23" s="62">
        <v>66182</v>
      </c>
      <c r="B23" s="2" t="s">
        <v>173</v>
      </c>
      <c r="C23" s="63" t="s">
        <v>353</v>
      </c>
      <c r="D23" s="64">
        <v>0</v>
      </c>
      <c r="E23" s="64">
        <v>277255</v>
      </c>
      <c r="F23" s="64">
        <v>277255</v>
      </c>
      <c r="G23" s="5">
        <v>60266</v>
      </c>
      <c r="H23" s="4" t="s">
        <v>324</v>
      </c>
      <c r="I23" s="65">
        <v>538836</v>
      </c>
      <c r="J23" s="64">
        <v>38659</v>
      </c>
      <c r="K23" s="64">
        <v>1921680</v>
      </c>
      <c r="L23" s="14">
        <v>1883021</v>
      </c>
      <c r="M23" s="61">
        <v>79338</v>
      </c>
      <c r="N23" s="18"/>
      <c r="O23" s="18"/>
      <c r="P23" s="18"/>
    </row>
    <row r="24" spans="1:16" ht="15" x14ac:dyDescent="0.25">
      <c r="A24" s="62">
        <v>66206</v>
      </c>
      <c r="B24" s="2" t="s">
        <v>179</v>
      </c>
      <c r="C24" s="63" t="s">
        <v>354</v>
      </c>
      <c r="D24" s="64">
        <v>0</v>
      </c>
      <c r="E24" s="64">
        <v>53544</v>
      </c>
      <c r="F24" s="64">
        <v>53544</v>
      </c>
      <c r="G24" s="5">
        <v>60138</v>
      </c>
      <c r="H24" s="4" t="s">
        <v>319</v>
      </c>
      <c r="I24" s="65">
        <v>885022</v>
      </c>
      <c r="J24" s="64">
        <v>0</v>
      </c>
      <c r="K24" s="64">
        <v>4386749</v>
      </c>
      <c r="L24" s="14">
        <v>4386749</v>
      </c>
      <c r="M24" s="61">
        <v>10802</v>
      </c>
      <c r="N24" s="18"/>
      <c r="O24" s="18"/>
      <c r="P24" s="18"/>
    </row>
    <row r="25" spans="1:16" ht="15" x14ac:dyDescent="0.25">
      <c r="A25" s="62">
        <v>66218</v>
      </c>
      <c r="B25" s="2" t="s">
        <v>181</v>
      </c>
      <c r="C25" s="63" t="s">
        <v>354</v>
      </c>
      <c r="D25" s="64">
        <v>0</v>
      </c>
      <c r="E25" s="64">
        <v>45765</v>
      </c>
      <c r="F25" s="64">
        <v>45765</v>
      </c>
      <c r="G25" s="5">
        <v>60138</v>
      </c>
      <c r="H25" s="4" t="s">
        <v>319</v>
      </c>
      <c r="I25" s="65">
        <v>885022</v>
      </c>
      <c r="J25" s="64">
        <v>0</v>
      </c>
      <c r="K25" s="64">
        <v>4386749</v>
      </c>
      <c r="L25" s="14">
        <v>4386749</v>
      </c>
      <c r="M25" s="61">
        <v>9233</v>
      </c>
      <c r="N25" s="18"/>
      <c r="O25" s="18"/>
      <c r="P25" s="18"/>
    </row>
    <row r="26" spans="1:16" ht="15" x14ac:dyDescent="0.25">
      <c r="A26" s="62">
        <v>66224</v>
      </c>
      <c r="B26" s="2" t="s">
        <v>183</v>
      </c>
      <c r="C26" s="63" t="s">
        <v>354</v>
      </c>
      <c r="D26" s="64">
        <v>0</v>
      </c>
      <c r="E26" s="64">
        <v>274089</v>
      </c>
      <c r="F26" s="64">
        <v>274089</v>
      </c>
      <c r="G26" s="5">
        <v>60138</v>
      </c>
      <c r="H26" s="4" t="s">
        <v>319</v>
      </c>
      <c r="I26" s="65">
        <v>885022</v>
      </c>
      <c r="J26" s="64">
        <v>0</v>
      </c>
      <c r="K26" s="64">
        <v>4386749</v>
      </c>
      <c r="L26" s="14">
        <v>4386749</v>
      </c>
      <c r="M26" s="61">
        <v>55297</v>
      </c>
      <c r="N26" s="18"/>
      <c r="O26" s="18"/>
      <c r="P26" s="18"/>
    </row>
    <row r="27" spans="1:16" ht="15" x14ac:dyDescent="0.25">
      <c r="A27" s="62">
        <v>66236</v>
      </c>
      <c r="B27" s="2" t="s">
        <v>185</v>
      </c>
      <c r="C27" s="63" t="s">
        <v>353</v>
      </c>
      <c r="D27" s="64">
        <v>0</v>
      </c>
      <c r="E27" s="64">
        <v>9992</v>
      </c>
      <c r="F27" s="64">
        <v>9992</v>
      </c>
      <c r="G27" s="5">
        <v>60138</v>
      </c>
      <c r="H27" s="4" t="s">
        <v>319</v>
      </c>
      <c r="I27" s="65">
        <v>108800</v>
      </c>
      <c r="J27" s="64">
        <v>9592</v>
      </c>
      <c r="K27" s="64">
        <v>612395</v>
      </c>
      <c r="L27" s="14">
        <v>602803</v>
      </c>
      <c r="M27" s="61">
        <v>1803</v>
      </c>
      <c r="N27" s="18"/>
      <c r="O27" s="18"/>
      <c r="P27" s="18"/>
    </row>
    <row r="28" spans="1:16" ht="15" x14ac:dyDescent="0.25">
      <c r="A28" s="62">
        <v>66248</v>
      </c>
      <c r="B28" s="2" t="s">
        <v>188</v>
      </c>
      <c r="C28" s="63" t="s">
        <v>353</v>
      </c>
      <c r="D28" s="64">
        <v>0</v>
      </c>
      <c r="E28" s="64">
        <v>9992</v>
      </c>
      <c r="F28" s="64">
        <v>9992</v>
      </c>
      <c r="G28" s="5">
        <v>60138</v>
      </c>
      <c r="H28" s="4" t="s">
        <v>319</v>
      </c>
      <c r="I28" s="65">
        <v>108800</v>
      </c>
      <c r="J28" s="64">
        <v>9592</v>
      </c>
      <c r="K28" s="64">
        <v>612395</v>
      </c>
      <c r="L28" s="14">
        <v>602803</v>
      </c>
      <c r="M28" s="61">
        <v>1803</v>
      </c>
      <c r="N28" s="18"/>
      <c r="O28" s="18"/>
      <c r="P28" s="18"/>
    </row>
    <row r="29" spans="1:16" ht="15" x14ac:dyDescent="0.25">
      <c r="A29" s="62">
        <v>66338</v>
      </c>
      <c r="B29" s="2" t="s">
        <v>190</v>
      </c>
      <c r="C29" s="63" t="s">
        <v>354</v>
      </c>
      <c r="D29" s="64">
        <v>21318</v>
      </c>
      <c r="E29" s="64">
        <v>691070</v>
      </c>
      <c r="F29" s="64">
        <v>669752</v>
      </c>
      <c r="G29" s="5">
        <v>60206</v>
      </c>
      <c r="H29" s="4" t="s">
        <v>327</v>
      </c>
      <c r="I29" s="65">
        <v>470086</v>
      </c>
      <c r="J29" s="64">
        <v>46052</v>
      </c>
      <c r="K29" s="64">
        <v>1332398</v>
      </c>
      <c r="L29" s="14">
        <v>1286346</v>
      </c>
      <c r="M29" s="61">
        <v>244756</v>
      </c>
      <c r="N29" s="18"/>
      <c r="O29" s="18"/>
      <c r="P29" s="18"/>
    </row>
    <row r="30" spans="1:16" ht="15" x14ac:dyDescent="0.25">
      <c r="A30" s="62">
        <v>66345</v>
      </c>
      <c r="B30" s="2" t="s">
        <v>192</v>
      </c>
      <c r="C30" s="63" t="s">
        <v>354</v>
      </c>
      <c r="D30" s="64">
        <v>0</v>
      </c>
      <c r="E30" s="64">
        <v>71747</v>
      </c>
      <c r="F30" s="64">
        <v>71747</v>
      </c>
      <c r="G30" s="5">
        <v>60138</v>
      </c>
      <c r="H30" s="4" t="s">
        <v>319</v>
      </c>
      <c r="I30" s="65">
        <v>885022</v>
      </c>
      <c r="J30" s="64">
        <v>0</v>
      </c>
      <c r="K30" s="64">
        <v>4386749</v>
      </c>
      <c r="L30" s="14">
        <v>4386749</v>
      </c>
      <c r="M30" s="61">
        <v>14475</v>
      </c>
      <c r="N30" s="18"/>
      <c r="O30" s="18"/>
      <c r="P30" s="18"/>
    </row>
    <row r="31" spans="1:16" ht="15" x14ac:dyDescent="0.25">
      <c r="A31" s="11">
        <v>80017</v>
      </c>
      <c r="B31" s="1" t="s">
        <v>208</v>
      </c>
      <c r="C31" s="57" t="s">
        <v>353</v>
      </c>
      <c r="D31" s="64">
        <v>0</v>
      </c>
      <c r="E31" s="66">
        <v>128800</v>
      </c>
      <c r="F31" s="66">
        <v>128800</v>
      </c>
      <c r="G31" s="58">
        <v>80189</v>
      </c>
      <c r="H31" s="49" t="s">
        <v>330</v>
      </c>
      <c r="I31" s="16">
        <v>65204</v>
      </c>
      <c r="J31" s="14">
        <v>11004</v>
      </c>
      <c r="K31" s="14">
        <v>379313</v>
      </c>
      <c r="L31" s="14">
        <v>368309</v>
      </c>
      <c r="M31" s="61">
        <v>22802</v>
      </c>
      <c r="N31" s="18"/>
      <c r="O31" s="18"/>
      <c r="P31" s="18"/>
    </row>
    <row r="32" spans="1:16" ht="15" x14ac:dyDescent="0.25">
      <c r="A32" s="11">
        <v>99250</v>
      </c>
      <c r="B32" s="1" t="s">
        <v>249</v>
      </c>
      <c r="C32" s="57" t="s">
        <v>359</v>
      </c>
      <c r="D32" s="64">
        <v>0</v>
      </c>
      <c r="E32" s="66">
        <v>376861</v>
      </c>
      <c r="F32" s="66">
        <v>376861</v>
      </c>
      <c r="G32" s="58">
        <v>90233</v>
      </c>
      <c r="H32" s="49" t="s">
        <v>333</v>
      </c>
      <c r="I32" s="16">
        <v>745665</v>
      </c>
      <c r="J32" s="14">
        <v>382328</v>
      </c>
      <c r="K32" s="14">
        <v>5098353</v>
      </c>
      <c r="L32" s="14">
        <v>4716025</v>
      </c>
      <c r="M32" s="61">
        <v>59587</v>
      </c>
      <c r="N32" s="18"/>
      <c r="O32" s="18"/>
      <c r="P32" s="18"/>
    </row>
    <row r="33" spans="1:16" ht="15" x14ac:dyDescent="0.25">
      <c r="A33" s="62">
        <v>99268</v>
      </c>
      <c r="B33" s="2" t="s">
        <v>254</v>
      </c>
      <c r="C33" s="63" t="s">
        <v>360</v>
      </c>
      <c r="D33" s="64">
        <v>0</v>
      </c>
      <c r="E33" s="66">
        <v>11137</v>
      </c>
      <c r="F33" s="66">
        <v>11137</v>
      </c>
      <c r="G33" s="5">
        <v>91062</v>
      </c>
      <c r="H33" s="4" t="s">
        <v>334</v>
      </c>
      <c r="I33" s="65">
        <v>857987</v>
      </c>
      <c r="J33" s="64">
        <v>1072922</v>
      </c>
      <c r="K33" s="14">
        <v>5972694</v>
      </c>
      <c r="L33" s="14">
        <v>4899772</v>
      </c>
      <c r="M33" s="61">
        <v>1950</v>
      </c>
      <c r="N33" s="18"/>
      <c r="O33" s="18"/>
      <c r="P33" s="18"/>
    </row>
    <row r="34" spans="1:16" ht="15" x14ac:dyDescent="0.25">
      <c r="A34" s="62">
        <v>99310</v>
      </c>
      <c r="B34" s="2" t="s">
        <v>262</v>
      </c>
      <c r="C34" s="63" t="s">
        <v>359</v>
      </c>
      <c r="D34" s="64">
        <v>0</v>
      </c>
      <c r="E34" s="64">
        <v>280354</v>
      </c>
      <c r="F34" s="64">
        <v>280354</v>
      </c>
      <c r="G34" s="5">
        <v>90233</v>
      </c>
      <c r="H34" s="4" t="s">
        <v>333</v>
      </c>
      <c r="I34" s="65">
        <v>745665</v>
      </c>
      <c r="J34" s="64">
        <v>382328</v>
      </c>
      <c r="K34" s="64">
        <v>5098353</v>
      </c>
      <c r="L34" s="14">
        <v>4716025</v>
      </c>
      <c r="M34" s="61">
        <v>44328</v>
      </c>
      <c r="N34" s="18"/>
      <c r="O34" s="18"/>
      <c r="P34" s="18"/>
    </row>
    <row r="35" spans="1:16" ht="15" x14ac:dyDescent="0.25">
      <c r="A35" s="62">
        <v>99352</v>
      </c>
      <c r="B35" s="2" t="s">
        <v>273</v>
      </c>
      <c r="C35" s="63" t="s">
        <v>359</v>
      </c>
      <c r="D35" s="64">
        <v>0</v>
      </c>
      <c r="E35" s="64">
        <v>165238</v>
      </c>
      <c r="F35" s="64">
        <v>165238</v>
      </c>
      <c r="G35" s="5">
        <v>90033</v>
      </c>
      <c r="H35" s="4" t="s">
        <v>335</v>
      </c>
      <c r="I35" s="65">
        <v>7354094</v>
      </c>
      <c r="J35" s="64">
        <v>3329327</v>
      </c>
      <c r="K35" s="64">
        <v>68712128</v>
      </c>
      <c r="L35" s="14">
        <v>65382801</v>
      </c>
      <c r="M35" s="61">
        <v>18586</v>
      </c>
      <c r="N35" s="18"/>
      <c r="O35" s="18"/>
      <c r="P35" s="18"/>
    </row>
    <row r="36" spans="1:16" s="21" customFormat="1" ht="15" x14ac:dyDescent="0.25">
      <c r="A36" s="62">
        <v>99436</v>
      </c>
      <c r="B36" s="2" t="s">
        <v>288</v>
      </c>
      <c r="C36" s="63" t="s">
        <v>359</v>
      </c>
      <c r="D36" s="64">
        <v>0</v>
      </c>
      <c r="E36" s="64">
        <v>983529</v>
      </c>
      <c r="F36" s="64">
        <v>983529</v>
      </c>
      <c r="G36" s="5">
        <v>90032</v>
      </c>
      <c r="H36" s="4" t="s">
        <v>336</v>
      </c>
      <c r="I36" s="65">
        <v>20022519</v>
      </c>
      <c r="J36" s="14">
        <v>14751341</v>
      </c>
      <c r="K36" s="14">
        <v>207237469</v>
      </c>
      <c r="L36" s="14">
        <v>192486128</v>
      </c>
      <c r="M36" s="61">
        <v>102307</v>
      </c>
      <c r="N36" s="18"/>
      <c r="O36" s="18"/>
      <c r="P36" s="18"/>
    </row>
    <row r="37" spans="1:16" s="21" customFormat="1" ht="15" x14ac:dyDescent="0.25">
      <c r="A37" s="67">
        <v>99436</v>
      </c>
      <c r="B37" s="68" t="s">
        <v>288</v>
      </c>
      <c r="C37" s="68" t="s">
        <v>359</v>
      </c>
      <c r="D37" s="71">
        <v>0</v>
      </c>
      <c r="E37" s="71">
        <v>129979</v>
      </c>
      <c r="F37" s="71">
        <v>129979</v>
      </c>
      <c r="G37" s="69">
        <v>90136</v>
      </c>
      <c r="H37" s="70" t="s">
        <v>337</v>
      </c>
      <c r="I37" s="72">
        <v>12059131</v>
      </c>
      <c r="J37" s="73">
        <v>4647682</v>
      </c>
      <c r="K37" s="73">
        <v>119526038</v>
      </c>
      <c r="L37" s="73">
        <v>114878356</v>
      </c>
      <c r="M37" s="74">
        <v>13644</v>
      </c>
      <c r="N37" s="18"/>
      <c r="O37" s="18"/>
      <c r="P37" s="18"/>
    </row>
    <row r="38" spans="1:16" s="21" customFormat="1" ht="15" x14ac:dyDescent="0.25">
      <c r="A38" s="18"/>
      <c r="B38" s="18"/>
      <c r="C38" s="18"/>
      <c r="D38" s="18"/>
      <c r="E38" s="18"/>
      <c r="F38" s="18"/>
      <c r="G38" s="19"/>
      <c r="H38" s="20"/>
      <c r="I38" s="18"/>
      <c r="J38" s="18"/>
      <c r="K38" s="18"/>
      <c r="L38" s="18"/>
      <c r="M38" s="18"/>
      <c r="N38" s="18"/>
      <c r="O38" s="18"/>
      <c r="P38" s="18"/>
    </row>
    <row r="39" spans="1:16" ht="15.7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6" ht="15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6" ht="15.7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</row>
    <row r="42" spans="1:16" ht="15.7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6" ht="15.7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6" ht="15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6" ht="15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6" ht="15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6" ht="15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</row>
    <row r="48" spans="1:16" ht="15.7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ht="15.7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</row>
    <row r="50" spans="1:13" ht="15.7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3" ht="15.7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ht="15.7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ht="15.7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ht="15.7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ht="15.7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ht="15.7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 ht="15.7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</row>
    <row r="58" spans="1:13" ht="15.7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ht="15.7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13" ht="15.7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</row>
    <row r="61" spans="1:13" ht="15.7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</row>
    <row r="62" spans="1:13" ht="15.7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 ht="15.7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</row>
    <row r="64" spans="1:13" ht="15.7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</row>
    <row r="65" spans="1:13" ht="15.7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13" ht="15.7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</row>
    <row r="67" spans="1:13" ht="15.7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</row>
    <row r="68" spans="1:13" ht="15.7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ht="15.7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</row>
    <row r="70" spans="1:13" ht="15.7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</row>
    <row r="71" spans="1:13" ht="15.7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1:13" ht="15.7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</row>
    <row r="73" spans="1:13" ht="15.7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  <row r="74" spans="1:13" ht="15.7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spans="1:13" ht="15.7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spans="1:13" ht="15.7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7" spans="1:13" ht="15.7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</row>
    <row r="78" spans="1:13" ht="15.7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</row>
    <row r="79" spans="1:13" ht="15.7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</row>
    <row r="80" spans="1:13" ht="15.7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3" ht="15.7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1:13" ht="15.7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</row>
    <row r="83" spans="1:13" ht="15.7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</row>
    <row r="84" spans="1:13" ht="15.7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</row>
    <row r="85" spans="1:13" ht="15.7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</row>
    <row r="86" spans="1:13" ht="15.7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</row>
    <row r="87" spans="1:13" ht="15.7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</row>
    <row r="88" spans="1:13" ht="15.7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</row>
    <row r="89" spans="1:13" ht="15.7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ht="15.7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ht="15.7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  <row r="92" spans="1:13" ht="15.7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</row>
    <row r="93" spans="1:13" ht="15.7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</row>
    <row r="94" spans="1:13" ht="15.7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</row>
    <row r="95" spans="1:13" ht="15.7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</row>
    <row r="96" spans="1:13" ht="15.7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</row>
    <row r="97" spans="1:13" ht="15.7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 ht="15.7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</row>
    <row r="99" spans="1:13" ht="15.7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</row>
    <row r="100" spans="1:13" ht="15.7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1:13" ht="15.7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1:13" ht="15.7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1:13" ht="15.7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</row>
    <row r="104" spans="1:13" ht="15.7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</row>
    <row r="105" spans="1:13" ht="15.7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</row>
    <row r="106" spans="1:13" ht="15.7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1:13" ht="15.7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</row>
    <row r="108" spans="1:13" ht="15.7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1:13" ht="15.7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1:13" ht="15.7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ht="15.7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 ht="15.7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1:13" ht="15.7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1:13" ht="15.7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</row>
    <row r="115" spans="1:13" ht="15.7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</row>
    <row r="116" spans="1:13" ht="15.7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</row>
    <row r="117" spans="1:13" ht="15.7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</row>
    <row r="118" spans="1:13" ht="15.7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</row>
    <row r="119" spans="1:13" ht="15.7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ht="15.7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</row>
    <row r="121" spans="1:13" ht="15.7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</row>
    <row r="122" spans="1:13" ht="15.7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</row>
    <row r="123" spans="1:13" ht="15.7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</row>
    <row r="124" spans="1:13" ht="15.7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</row>
    <row r="125" spans="1:13" ht="15.7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</row>
    <row r="126" spans="1:13" ht="15.7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</row>
    <row r="127" spans="1:13" ht="15.7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</row>
    <row r="128" spans="1:13" ht="15.7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1:13" ht="15.7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1:13" ht="15.7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</row>
    <row r="131" spans="1:13" ht="15.7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</row>
    <row r="132" spans="1:13" ht="15.7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</row>
    <row r="133" spans="1:13" ht="15.7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</row>
    <row r="134" spans="1:13" ht="15.7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</row>
    <row r="135" spans="1:13" ht="15.7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</row>
    <row r="136" spans="1:13" ht="15.7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</row>
    <row r="137" spans="1:13" ht="15.7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</row>
    <row r="138" spans="1:13" ht="15.7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</row>
    <row r="139" spans="1:13" ht="15.7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</row>
    <row r="140" spans="1:13" ht="15.7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</row>
    <row r="141" spans="1:13" ht="15.7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</row>
    <row r="142" spans="1:13" ht="15.7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</row>
    <row r="143" spans="1:13" ht="15.7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</row>
    <row r="144" spans="1:13" ht="15.7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</row>
    <row r="145" spans="1:13" ht="15.7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</row>
    <row r="146" spans="1:13" ht="15.7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</row>
    <row r="147" spans="1:13" ht="15.7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1:13" ht="15.7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</row>
    <row r="149" spans="1:13" ht="15.7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</row>
    <row r="150" spans="1:13" ht="15.7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</row>
    <row r="151" spans="1:13" ht="15.7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</row>
    <row r="152" spans="1:13" ht="15.7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</row>
    <row r="153" spans="1:13" ht="15.7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</row>
    <row r="154" spans="1:13" ht="15.7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</row>
    <row r="155" spans="1:13" ht="15.7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</row>
    <row r="156" spans="1:13" ht="15.7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</row>
    <row r="157" spans="1:13" ht="15.7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</row>
    <row r="158" spans="1:13" ht="15.7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</row>
    <row r="159" spans="1:13" ht="15.7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</row>
    <row r="160" spans="1:13" ht="15.7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</row>
    <row r="161" spans="1:13" ht="15.7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</row>
    <row r="162" spans="1:13" ht="15.7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1:13" ht="15.7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</row>
    <row r="164" spans="1:13" ht="15.7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</row>
    <row r="165" spans="1:13" ht="15.7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 ht="15.7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</row>
    <row r="167" spans="1:13" ht="15.7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</row>
    <row r="168" spans="1:13" ht="15.7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</row>
    <row r="169" spans="1:13" ht="15.7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</row>
    <row r="170" spans="1:13" ht="15.7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</row>
    <row r="171" spans="1:13" ht="15.7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</row>
  </sheetData>
  <autoFilter ref="A2:M35" xr:uid="{851D6CED-8807-4934-8264-F8B739878D61}">
    <sortState xmlns:xlrd2="http://schemas.microsoft.com/office/spreadsheetml/2017/richdata2" ref="A3:M35">
      <sortCondition ref="A2:A35"/>
    </sortState>
  </autoFilter>
  <mergeCells count="2">
    <mergeCell ref="A1:F1"/>
    <mergeCell ref="G1:L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E352"/>
  <sheetViews>
    <sheetView zoomScaleNormal="100" workbookViewId="0">
      <pane ySplit="1" topLeftCell="A2" activePane="bottomLeft" state="frozen"/>
      <selection pane="bottomLeft" activeCell="F89" sqref="F89"/>
    </sheetView>
  </sheetViews>
  <sheetFormatPr defaultColWidth="14.42578125" defaultRowHeight="15.75" customHeight="1" x14ac:dyDescent="0.25"/>
  <cols>
    <col min="1" max="1" width="9.42578125" style="32" bestFit="1" customWidth="1"/>
    <col min="2" max="2" width="58.42578125" style="32" bestFit="1" customWidth="1"/>
    <col min="3" max="3" width="21.140625" style="81" bestFit="1" customWidth="1"/>
    <col min="4" max="4" width="78.5703125" style="32" bestFit="1" customWidth="1"/>
    <col min="5" max="5" width="15.42578125" style="77" bestFit="1" customWidth="1"/>
    <col min="6" max="57" width="14.42578125" style="21"/>
  </cols>
  <sheetData>
    <row r="1" spans="1:6" ht="15" x14ac:dyDescent="0.25">
      <c r="A1" s="33" t="s">
        <v>1</v>
      </c>
      <c r="B1" s="34" t="s">
        <v>361</v>
      </c>
      <c r="C1" s="84" t="s">
        <v>2</v>
      </c>
      <c r="D1" s="34" t="s">
        <v>362</v>
      </c>
      <c r="E1" s="78" t="s">
        <v>363</v>
      </c>
      <c r="F1" s="30"/>
    </row>
    <row r="2" spans="1:6" ht="15" x14ac:dyDescent="0.25">
      <c r="A2" s="31">
        <v>4</v>
      </c>
      <c r="B2" s="32" t="s">
        <v>13</v>
      </c>
      <c r="C2" s="85" t="s">
        <v>12</v>
      </c>
      <c r="D2" s="32" t="s">
        <v>14</v>
      </c>
      <c r="E2" s="80">
        <f>VLOOKUP(D2,'Source-2023 ACSDT5Y2023.C17002'!$C$5:$G$707,5,0)</f>
        <v>1487</v>
      </c>
    </row>
    <row r="3" spans="1:6" ht="15" x14ac:dyDescent="0.25">
      <c r="A3" s="31">
        <v>9</v>
      </c>
      <c r="B3" s="32" t="s">
        <v>16</v>
      </c>
      <c r="C3" s="85" t="s">
        <v>12</v>
      </c>
      <c r="D3" s="32" t="s">
        <v>17</v>
      </c>
      <c r="E3" s="80">
        <f>VLOOKUP(D3,'Source-2023 ACSDT5Y2023.C17002'!$C$5:$G$707,5,0)</f>
        <v>203</v>
      </c>
    </row>
    <row r="4" spans="1:6" ht="15" x14ac:dyDescent="0.25">
      <c r="A4" s="31">
        <v>10</v>
      </c>
      <c r="B4" s="32" t="s">
        <v>20</v>
      </c>
      <c r="C4" s="85" t="s">
        <v>19</v>
      </c>
      <c r="D4" s="32" t="s">
        <v>21</v>
      </c>
      <c r="E4" s="80">
        <f>VLOOKUP(D4,'Source-2023 ACSDT5Y2023.C17002'!$C$5:$G$707,5,0)</f>
        <v>20</v>
      </c>
    </row>
    <row r="5" spans="1:6" ht="15" x14ac:dyDescent="0.25">
      <c r="A5" s="31">
        <v>14</v>
      </c>
      <c r="B5" s="32" t="s">
        <v>23</v>
      </c>
      <c r="C5" s="85" t="s">
        <v>22</v>
      </c>
      <c r="D5" s="32" t="s">
        <v>24</v>
      </c>
      <c r="E5" s="80">
        <f>VLOOKUP(D5,'Source-2023 ACSDT5Y2023.C17002'!$C$5:$G$707,5,0)</f>
        <v>381</v>
      </c>
    </row>
    <row r="6" spans="1:6" ht="15" x14ac:dyDescent="0.25">
      <c r="A6" s="31">
        <v>15</v>
      </c>
      <c r="B6" s="32" t="s">
        <v>25</v>
      </c>
      <c r="C6" s="85" t="s">
        <v>12</v>
      </c>
      <c r="D6" s="32" t="s">
        <v>26</v>
      </c>
      <c r="E6" s="80">
        <f>VLOOKUP(D6,'Source-2023 ACSDT5Y2023.C17002'!$C$5:$G$707,5,0)</f>
        <v>0</v>
      </c>
    </row>
    <row r="7" spans="1:6" ht="15" x14ac:dyDescent="0.25">
      <c r="A7" s="31">
        <v>17</v>
      </c>
      <c r="B7" s="32" t="s">
        <v>27</v>
      </c>
      <c r="C7" s="85" t="s">
        <v>12</v>
      </c>
      <c r="D7" s="32" t="s">
        <v>28</v>
      </c>
      <c r="E7" s="80">
        <f>VLOOKUP(D7,'Source-2023 ACSDT5Y2023.C17002'!$C$5:$G$707,5,0)</f>
        <v>1</v>
      </c>
    </row>
    <row r="8" spans="1:6" ht="15" x14ac:dyDescent="0.25">
      <c r="A8" s="31">
        <v>26</v>
      </c>
      <c r="B8" s="32" t="s">
        <v>29</v>
      </c>
      <c r="C8" s="85" t="s">
        <v>22</v>
      </c>
      <c r="D8" s="32" t="s">
        <v>30</v>
      </c>
      <c r="E8" s="80">
        <f>VLOOKUP(D8,'Source-2023 ACSDT5Y2023.C17002'!$C$5:$G$707,5,0)</f>
        <v>216</v>
      </c>
    </row>
    <row r="9" spans="1:6" ht="15" x14ac:dyDescent="0.25">
      <c r="A9" s="31">
        <v>27</v>
      </c>
      <c r="B9" s="32" t="s">
        <v>31</v>
      </c>
      <c r="C9" s="85" t="s">
        <v>19</v>
      </c>
      <c r="D9" s="32" t="s">
        <v>32</v>
      </c>
      <c r="E9" s="80">
        <f>VLOOKUP(D9,'Source-2023 ACSDT5Y2023.C17002'!$C$5:$G$707,5,0)</f>
        <v>237</v>
      </c>
    </row>
    <row r="10" spans="1:6" ht="15" x14ac:dyDescent="0.25">
      <c r="A10" s="31">
        <v>30</v>
      </c>
      <c r="B10" s="32" t="s">
        <v>33</v>
      </c>
      <c r="C10" s="85" t="s">
        <v>22</v>
      </c>
      <c r="D10" s="32" t="s">
        <v>34</v>
      </c>
      <c r="E10" s="80">
        <f>VLOOKUP(D10,'Source-2023 ACSDT5Y2023.C17002'!$C$5:$G$707,5,0)</f>
        <v>2196</v>
      </c>
    </row>
    <row r="11" spans="1:6" ht="15" x14ac:dyDescent="0.25">
      <c r="A11" s="31">
        <v>31</v>
      </c>
      <c r="B11" s="32" t="s">
        <v>36</v>
      </c>
      <c r="C11" s="85" t="s">
        <v>35</v>
      </c>
      <c r="D11" s="32" t="s">
        <v>37</v>
      </c>
      <c r="E11" s="80">
        <f>VLOOKUP(D11,'Source-2023 ACSDT5Y2023.C17002'!$C$5:$G$707,5,0)</f>
        <v>1135</v>
      </c>
    </row>
    <row r="12" spans="1:6" ht="15" x14ac:dyDescent="0.25">
      <c r="A12" s="31">
        <v>36</v>
      </c>
      <c r="B12" s="32" t="s">
        <v>38</v>
      </c>
      <c r="C12" s="85" t="s">
        <v>12</v>
      </c>
      <c r="D12" s="32" t="s">
        <v>39</v>
      </c>
      <c r="E12" s="80">
        <f>VLOOKUP(D12,'Source-2023 ACSDT5Y2023.C17002'!$C$5:$G$707,5,0)</f>
        <v>231</v>
      </c>
    </row>
    <row r="13" spans="1:6" ht="15" x14ac:dyDescent="0.25">
      <c r="A13" s="31">
        <v>53</v>
      </c>
      <c r="B13" s="32" t="s">
        <v>40</v>
      </c>
      <c r="C13" s="85" t="s">
        <v>35</v>
      </c>
      <c r="D13" s="32" t="s">
        <v>41</v>
      </c>
      <c r="E13" s="80">
        <f>VLOOKUP(D13,'Source-2023 ACSDT5Y2023.C17002'!$C$5:$G$707,5,0)</f>
        <v>979</v>
      </c>
    </row>
    <row r="14" spans="1:6" ht="15" x14ac:dyDescent="0.25">
      <c r="A14" s="35">
        <v>60</v>
      </c>
      <c r="B14" s="32" t="s">
        <v>42</v>
      </c>
      <c r="C14" s="85" t="s">
        <v>12</v>
      </c>
      <c r="D14" s="32" t="s">
        <v>43</v>
      </c>
      <c r="E14" s="80">
        <f>VLOOKUP(D14,'Source-2023 ACSDT5Y2023.C17002'!$C$5:$G$707,5,0)</f>
        <v>1707</v>
      </c>
    </row>
    <row r="15" spans="1:6" ht="15" x14ac:dyDescent="0.25">
      <c r="A15" s="31">
        <v>75</v>
      </c>
      <c r="B15" s="32" t="s">
        <v>44</v>
      </c>
      <c r="C15" s="85" t="s">
        <v>19</v>
      </c>
      <c r="D15" s="32" t="s">
        <v>45</v>
      </c>
      <c r="E15" s="80">
        <f>VLOOKUP(D15,'Source-2023 ACSDT5Y2023.C17002'!$C$5:$G$707,5,0)</f>
        <v>288</v>
      </c>
    </row>
    <row r="16" spans="1:6" ht="15" x14ac:dyDescent="0.25">
      <c r="A16" s="31">
        <v>85</v>
      </c>
      <c r="B16" s="32" t="s">
        <v>46</v>
      </c>
      <c r="C16" s="85" t="s">
        <v>22</v>
      </c>
      <c r="D16" s="32" t="s">
        <v>364</v>
      </c>
      <c r="E16" s="80">
        <f>VLOOKUP(D16,'Source-2023 ACSDT5Y2023.C17002'!$C$5:$G$707,5,0)</f>
        <v>13</v>
      </c>
    </row>
    <row r="17" spans="1:5" ht="15" x14ac:dyDescent="0.25">
      <c r="A17" s="31">
        <v>85</v>
      </c>
      <c r="B17" s="32" t="s">
        <v>46</v>
      </c>
      <c r="C17" s="85" t="s">
        <v>22</v>
      </c>
      <c r="D17" s="32" t="s">
        <v>365</v>
      </c>
      <c r="E17" s="80">
        <f>VLOOKUP(D17,'Source-2023 ACSDT5Y2023.C17002'!$C$5:$G$707,5,0)</f>
        <v>67</v>
      </c>
    </row>
    <row r="18" spans="1:5" ht="15" x14ac:dyDescent="0.25">
      <c r="A18" s="31">
        <v>85</v>
      </c>
      <c r="B18" s="32" t="s">
        <v>46</v>
      </c>
      <c r="C18" s="85" t="s">
        <v>22</v>
      </c>
      <c r="D18" s="32" t="s">
        <v>366</v>
      </c>
      <c r="E18" s="80">
        <f>VLOOKUP(D18,'Source-2023 ACSDT5Y2023.C17002'!$C$5:$G$707,5,0)</f>
        <v>18</v>
      </c>
    </row>
    <row r="19" spans="1:5" ht="15" x14ac:dyDescent="0.25">
      <c r="A19" s="31">
        <v>85</v>
      </c>
      <c r="B19" s="32" t="s">
        <v>46</v>
      </c>
      <c r="C19" s="85" t="s">
        <v>22</v>
      </c>
      <c r="D19" s="32" t="s">
        <v>367</v>
      </c>
      <c r="E19" s="80">
        <f>VLOOKUP(D19,'Source-2023 ACSDT5Y2023.C17002'!$C$5:$G$707,5,0)</f>
        <v>26</v>
      </c>
    </row>
    <row r="20" spans="1:5" ht="15" x14ac:dyDescent="0.25">
      <c r="A20" s="31">
        <v>85</v>
      </c>
      <c r="B20" s="32" t="s">
        <v>46</v>
      </c>
      <c r="C20" s="85" t="s">
        <v>22</v>
      </c>
      <c r="D20" s="32" t="s">
        <v>368</v>
      </c>
      <c r="E20" s="80">
        <f>VLOOKUP(D20,'Source-2023 ACSDT5Y2023.C17002'!$C$5:$G$707,5,0)</f>
        <v>5</v>
      </c>
    </row>
    <row r="21" spans="1:5" ht="15" x14ac:dyDescent="0.25">
      <c r="A21" s="31">
        <v>85</v>
      </c>
      <c r="B21" s="32" t="s">
        <v>46</v>
      </c>
      <c r="C21" s="85" t="s">
        <v>22</v>
      </c>
      <c r="D21" s="32" t="s">
        <v>369</v>
      </c>
      <c r="E21" s="80">
        <f>VLOOKUP(D21,'Source-2023 ACSDT5Y2023.C17002'!$C$5:$G$707,5,0)</f>
        <v>47</v>
      </c>
    </row>
    <row r="22" spans="1:5" ht="15" x14ac:dyDescent="0.25">
      <c r="A22" s="31">
        <v>95</v>
      </c>
      <c r="B22" s="32" t="s">
        <v>48</v>
      </c>
      <c r="C22" s="85" t="s">
        <v>12</v>
      </c>
      <c r="D22" s="32" t="s">
        <v>49</v>
      </c>
      <c r="E22" s="80">
        <f>VLOOKUP(D22,'Source-2023 ACSDT5Y2023.C17002'!$C$5:$G$707,5,0)</f>
        <v>705</v>
      </c>
    </row>
    <row r="23" spans="1:5" ht="15" x14ac:dyDescent="0.25">
      <c r="A23" s="31">
        <v>103</v>
      </c>
      <c r="B23" s="32" t="s">
        <v>50</v>
      </c>
      <c r="C23" s="85" t="s">
        <v>12</v>
      </c>
      <c r="D23" s="32" t="s">
        <v>51</v>
      </c>
      <c r="E23" s="80">
        <f>VLOOKUP(D23,'Source-2023 ACSDT5Y2023.C17002'!$C$5:$G$707,5,0)</f>
        <v>72</v>
      </c>
    </row>
    <row r="24" spans="1:5" ht="15" x14ac:dyDescent="0.25">
      <c r="A24" s="31">
        <v>111</v>
      </c>
      <c r="B24" s="32" t="s">
        <v>52</v>
      </c>
      <c r="C24" s="85" t="s">
        <v>12</v>
      </c>
      <c r="D24" s="32" t="s">
        <v>53</v>
      </c>
      <c r="E24" s="80">
        <f>VLOOKUP(D24,'Source-2023 ACSDT5Y2023.C17002'!$C$5:$G$707,5,0)</f>
        <v>5332</v>
      </c>
    </row>
    <row r="25" spans="1:5" ht="15" x14ac:dyDescent="0.25">
      <c r="A25" s="31">
        <v>119</v>
      </c>
      <c r="B25" s="32" t="s">
        <v>54</v>
      </c>
      <c r="C25" s="85" t="s">
        <v>19</v>
      </c>
      <c r="D25" s="32" t="s">
        <v>1673</v>
      </c>
      <c r="E25" s="80">
        <f>VLOOKUP(D25,'Source-2023 ACSDT5Y2023.C17002'!$C$5:$G$707,5,0)</f>
        <v>503</v>
      </c>
    </row>
    <row r="26" spans="1:5" ht="15" x14ac:dyDescent="0.25">
      <c r="A26" s="31">
        <v>127</v>
      </c>
      <c r="B26" s="32" t="s">
        <v>55</v>
      </c>
      <c r="C26" s="85" t="s">
        <v>12</v>
      </c>
      <c r="D26" s="32" t="s">
        <v>56</v>
      </c>
      <c r="E26" s="80">
        <f>VLOOKUP(D26,'Source-2023 ACSDT5Y2023.C17002'!$C$5:$G$707,5,0)</f>
        <v>0</v>
      </c>
    </row>
    <row r="27" spans="1:5" ht="15" x14ac:dyDescent="0.25">
      <c r="A27" s="35">
        <v>135</v>
      </c>
      <c r="B27" s="32" t="s">
        <v>57</v>
      </c>
      <c r="C27" s="85" t="s">
        <v>35</v>
      </c>
      <c r="D27" s="32" t="s">
        <v>58</v>
      </c>
      <c r="E27" s="80">
        <f>VLOOKUP(D27,'Source-2023 ACSDT5Y2023.C17002'!$C$5:$G$707,5,0)</f>
        <v>2466</v>
      </c>
    </row>
    <row r="28" spans="1:5" ht="15" x14ac:dyDescent="0.25">
      <c r="A28" s="31">
        <v>143</v>
      </c>
      <c r="B28" s="32" t="s">
        <v>59</v>
      </c>
      <c r="C28" s="85" t="s">
        <v>22</v>
      </c>
      <c r="D28" s="32" t="s">
        <v>60</v>
      </c>
      <c r="E28" s="80">
        <f>VLOOKUP(D28,'Source-2023 ACSDT5Y2023.C17002'!$C$5:$G$707,5,0)</f>
        <v>284</v>
      </c>
    </row>
    <row r="29" spans="1:5" ht="15" x14ac:dyDescent="0.25">
      <c r="A29" s="31">
        <v>199</v>
      </c>
      <c r="B29" s="32" t="s">
        <v>61</v>
      </c>
      <c r="C29" s="85" t="s">
        <v>22</v>
      </c>
      <c r="D29" s="32" t="s">
        <v>62</v>
      </c>
      <c r="E29" s="80">
        <f>VLOOKUP(D29,'Source-2023 ACSDT5Y2023.C17002'!$C$5:$G$707,5,0)</f>
        <v>35</v>
      </c>
    </row>
    <row r="30" spans="1:5" ht="15" x14ac:dyDescent="0.25">
      <c r="A30" s="31">
        <v>207</v>
      </c>
      <c r="B30" s="32" t="s">
        <v>63</v>
      </c>
      <c r="C30" s="85" t="s">
        <v>12</v>
      </c>
      <c r="D30" s="32" t="s">
        <v>64</v>
      </c>
      <c r="E30" s="80">
        <f>VLOOKUP(D30,'Source-2023 ACSDT5Y2023.C17002'!$C$5:$G$707,5,0)</f>
        <v>466</v>
      </c>
    </row>
    <row r="31" spans="1:5" ht="15" x14ac:dyDescent="0.25">
      <c r="A31" s="31">
        <v>223</v>
      </c>
      <c r="B31" s="32" t="s">
        <v>65</v>
      </c>
      <c r="C31" s="85" t="s">
        <v>12</v>
      </c>
      <c r="D31" s="32" t="s">
        <v>66</v>
      </c>
      <c r="E31" s="80">
        <f>VLOOKUP(D31,'Source-2023 ACSDT5Y2023.C17002'!$C$5:$G$707,5,0)</f>
        <v>8</v>
      </c>
    </row>
    <row r="32" spans="1:5" ht="15" x14ac:dyDescent="0.25">
      <c r="A32" s="35">
        <v>231</v>
      </c>
      <c r="B32" s="32" t="s">
        <v>67</v>
      </c>
      <c r="C32" s="85" t="s">
        <v>19</v>
      </c>
      <c r="D32" s="32" t="s">
        <v>68</v>
      </c>
      <c r="E32" s="80">
        <f>VLOOKUP(D32,'Source-2023 ACSDT5Y2023.C17002'!$C$5:$G$707,5,0)</f>
        <v>720</v>
      </c>
    </row>
    <row r="33" spans="1:5" ht="15" x14ac:dyDescent="0.25">
      <c r="A33" s="31">
        <v>239</v>
      </c>
      <c r="B33" s="32" t="s">
        <v>69</v>
      </c>
      <c r="C33" s="85" t="s">
        <v>22</v>
      </c>
      <c r="D33" s="32" t="s">
        <v>70</v>
      </c>
      <c r="E33" s="80">
        <f>VLOOKUP(D33,'Source-2023 ACSDT5Y2023.C17002'!$C$5:$G$707,5,0)</f>
        <v>1229</v>
      </c>
    </row>
    <row r="34" spans="1:5" ht="15" x14ac:dyDescent="0.25">
      <c r="A34" s="35">
        <v>271</v>
      </c>
      <c r="B34" s="32" t="s">
        <v>71</v>
      </c>
      <c r="C34" s="85" t="s">
        <v>22</v>
      </c>
      <c r="D34" s="32" t="s">
        <v>72</v>
      </c>
      <c r="E34" s="80">
        <f>VLOOKUP(D34,'Source-2023 ACSDT5Y2023.C17002'!$C$5:$G$707,5,0)</f>
        <v>274</v>
      </c>
    </row>
    <row r="35" spans="1:5" ht="15" x14ac:dyDescent="0.25">
      <c r="A35" s="31">
        <v>279</v>
      </c>
      <c r="B35" s="32" t="s">
        <v>73</v>
      </c>
      <c r="C35" s="85" t="s">
        <v>22</v>
      </c>
      <c r="D35" s="32" t="s">
        <v>74</v>
      </c>
      <c r="E35" s="80">
        <f>VLOOKUP(D35,'Source-2023 ACSDT5Y2023.C17002'!$C$5:$G$707,5,0)</f>
        <v>54</v>
      </c>
    </row>
    <row r="36" spans="1:5" ht="15" x14ac:dyDescent="0.25">
      <c r="A36" s="31">
        <v>400</v>
      </c>
      <c r="B36" s="32" t="s">
        <v>75</v>
      </c>
      <c r="C36" s="85" t="s">
        <v>22</v>
      </c>
      <c r="D36" s="32" t="s">
        <v>76</v>
      </c>
      <c r="E36" s="80">
        <f>VLOOKUP(D36,'Source-2023 ACSDT5Y2023.C17002'!$C$5:$G$707,5,0)</f>
        <v>97</v>
      </c>
    </row>
    <row r="37" spans="1:5" ht="15" x14ac:dyDescent="0.25">
      <c r="A37" s="31">
        <v>401</v>
      </c>
      <c r="B37" s="32" t="s">
        <v>77</v>
      </c>
      <c r="C37" s="85" t="s">
        <v>12</v>
      </c>
      <c r="D37" s="32" t="s">
        <v>78</v>
      </c>
      <c r="E37" s="80">
        <f>VLOOKUP(D37,'Source-2023 ACSDT5Y2023.C17002'!$C$5:$G$707,5,0)</f>
        <v>190</v>
      </c>
    </row>
    <row r="38" spans="1:5" ht="15" x14ac:dyDescent="0.25">
      <c r="A38" s="31">
        <v>407</v>
      </c>
      <c r="B38" s="32" t="s">
        <v>79</v>
      </c>
      <c r="C38" s="85" t="s">
        <v>12</v>
      </c>
      <c r="D38" s="32" t="s">
        <v>80</v>
      </c>
      <c r="E38" s="80">
        <f>VLOOKUP(D38,'Source-2023 ACSDT5Y2023.C17002'!$C$5:$G$707,5,0)</f>
        <v>636</v>
      </c>
    </row>
    <row r="39" spans="1:5" ht="15" x14ac:dyDescent="0.25">
      <c r="A39" s="31">
        <v>414</v>
      </c>
      <c r="B39" s="32" t="s">
        <v>81</v>
      </c>
      <c r="C39" s="85" t="s">
        <v>22</v>
      </c>
      <c r="D39" s="32" t="s">
        <v>82</v>
      </c>
      <c r="E39" s="80">
        <f>VLOOKUP(D39,'Source-2023 ACSDT5Y2023.C17002'!$C$5:$G$707,5,0)</f>
        <v>2209</v>
      </c>
    </row>
    <row r="40" spans="1:5" ht="15" x14ac:dyDescent="0.25">
      <c r="A40" s="31">
        <v>417</v>
      </c>
      <c r="B40" s="32" t="s">
        <v>83</v>
      </c>
      <c r="C40" s="85" t="s">
        <v>12</v>
      </c>
      <c r="D40" s="32" t="s">
        <v>84</v>
      </c>
      <c r="E40" s="80">
        <f>VLOOKUP(D40,'Source-2023 ACSDT5Y2023.C17002'!$C$5:$G$707,5,0)</f>
        <v>146</v>
      </c>
    </row>
    <row r="41" spans="1:5" ht="15" x14ac:dyDescent="0.25">
      <c r="A41" s="31">
        <v>419</v>
      </c>
      <c r="B41" s="32" t="s">
        <v>85</v>
      </c>
      <c r="C41" s="85" t="s">
        <v>22</v>
      </c>
      <c r="D41" s="32" t="s">
        <v>86</v>
      </c>
      <c r="E41" s="80">
        <f>VLOOKUP(D41,'Source-2023 ACSDT5Y2023.C17002'!$C$5:$G$707,5,0)</f>
        <v>4004</v>
      </c>
    </row>
    <row r="42" spans="1:5" ht="15" x14ac:dyDescent="0.25">
      <c r="A42" s="31">
        <v>420</v>
      </c>
      <c r="B42" s="32" t="s">
        <v>87</v>
      </c>
      <c r="C42" s="85" t="s">
        <v>22</v>
      </c>
      <c r="D42" s="32" t="s">
        <v>88</v>
      </c>
      <c r="E42" s="80">
        <f>VLOOKUP(D42,'Source-2023 ACSDT5Y2023.C17002'!$C$5:$G$707,5,0)</f>
        <v>95</v>
      </c>
    </row>
    <row r="43" spans="1:5" ht="15" x14ac:dyDescent="0.25">
      <c r="A43" s="31">
        <v>460</v>
      </c>
      <c r="B43" s="32" t="s">
        <v>89</v>
      </c>
      <c r="C43" s="85" t="s">
        <v>22</v>
      </c>
      <c r="D43" s="32" t="s">
        <v>90</v>
      </c>
      <c r="E43" s="80">
        <f>VLOOKUP(D43,'Source-2023 ACSDT5Y2023.C17002'!$C$5:$G$707,5,0)</f>
        <v>106</v>
      </c>
    </row>
    <row r="44" spans="1:5" ht="15" x14ac:dyDescent="0.25">
      <c r="A44" s="31">
        <v>462</v>
      </c>
      <c r="B44" s="32" t="s">
        <v>91</v>
      </c>
      <c r="C44" s="85" t="s">
        <v>22</v>
      </c>
      <c r="D44" s="32" t="s">
        <v>92</v>
      </c>
      <c r="E44" s="80">
        <f>VLOOKUP(D44,'Source-2023 ACSDT5Y2023.C17002'!$C$5:$G$707,5,0)</f>
        <v>139</v>
      </c>
    </row>
    <row r="45" spans="1:5" ht="15" x14ac:dyDescent="0.25">
      <c r="A45" s="31">
        <v>463</v>
      </c>
      <c r="B45" s="32" t="s">
        <v>93</v>
      </c>
      <c r="C45" s="85" t="s">
        <v>22</v>
      </c>
      <c r="D45" s="32" t="s">
        <v>94</v>
      </c>
      <c r="E45" s="80">
        <f>VLOOKUP(D45,'Source-2023 ACSDT5Y2023.C17002'!$C$5:$G$707,5,0)</f>
        <v>183</v>
      </c>
    </row>
    <row r="46" spans="1:5" ht="15" x14ac:dyDescent="0.25">
      <c r="A46" s="31">
        <v>10184</v>
      </c>
      <c r="B46" s="32" t="s">
        <v>96</v>
      </c>
      <c r="C46" s="85" t="s">
        <v>95</v>
      </c>
      <c r="D46" s="32" t="s">
        <v>97</v>
      </c>
      <c r="E46" s="80">
        <f>VLOOKUP(D46,'Source-2023 ACSDT5Y2023.C17002'!$C$5:$G$707,5,0)</f>
        <v>17</v>
      </c>
    </row>
    <row r="47" spans="1:5" ht="15" x14ac:dyDescent="0.25">
      <c r="A47" s="31">
        <v>11140</v>
      </c>
      <c r="B47" s="32" t="s">
        <v>99</v>
      </c>
      <c r="C47" s="85" t="s">
        <v>98</v>
      </c>
      <c r="D47" s="32" t="s">
        <v>100</v>
      </c>
      <c r="E47" s="80">
        <f>VLOOKUP(D47,'Source-2023 ACSDT5Y2023.C17002'!$C$5:$G$707,5,0)</f>
        <v>113</v>
      </c>
    </row>
    <row r="48" spans="1:5" ht="15" x14ac:dyDescent="0.25">
      <c r="A48" s="31">
        <v>11146</v>
      </c>
      <c r="B48" s="32" t="s">
        <v>101</v>
      </c>
      <c r="C48" s="85" t="s">
        <v>98</v>
      </c>
      <c r="D48" s="32" t="s">
        <v>102</v>
      </c>
      <c r="E48" s="80">
        <f>VLOOKUP(D48,'Source-2023 ACSDT5Y2023.C17002'!$C$5:$G$707,5,0)</f>
        <v>124</v>
      </c>
    </row>
    <row r="49" spans="1:5" ht="15" x14ac:dyDescent="0.25">
      <c r="A49" s="31">
        <v>11152</v>
      </c>
      <c r="B49" s="32" t="s">
        <v>104</v>
      </c>
      <c r="C49" s="85" t="s">
        <v>103</v>
      </c>
      <c r="D49" s="32" t="s">
        <v>105</v>
      </c>
      <c r="E49" s="80">
        <f>VLOOKUP(D49,'Source-2023 ACSDT5Y2023.C17002'!$C$5:$G$707,5,0)</f>
        <v>0</v>
      </c>
    </row>
    <row r="50" spans="1:5" ht="15" x14ac:dyDescent="0.25">
      <c r="A50" s="31">
        <v>22929</v>
      </c>
      <c r="B50" s="32" t="s">
        <v>107</v>
      </c>
      <c r="C50" s="85" t="s">
        <v>106</v>
      </c>
      <c r="D50" s="32" t="s">
        <v>370</v>
      </c>
      <c r="E50" s="80">
        <f>VLOOKUP(D50,'Source-2023 ACSDT5Y2023.C17002'!$C$5:$G$707,5,0)</f>
        <v>1485</v>
      </c>
    </row>
    <row r="51" spans="1:5" ht="15" x14ac:dyDescent="0.25">
      <c r="A51" s="31">
        <v>22929</v>
      </c>
      <c r="B51" s="32" t="s">
        <v>107</v>
      </c>
      <c r="C51" s="85" t="s">
        <v>106</v>
      </c>
      <c r="D51" s="32" t="s">
        <v>371</v>
      </c>
      <c r="E51" s="80">
        <f>VLOOKUP(D51,'Source-2023 ACSDT5Y2023.C17002'!$C$5:$G$707,5,0)</f>
        <v>610</v>
      </c>
    </row>
    <row r="52" spans="1:5" ht="15" x14ac:dyDescent="0.25">
      <c r="A52" s="31">
        <v>22929</v>
      </c>
      <c r="B52" s="32" t="s">
        <v>107</v>
      </c>
      <c r="C52" s="85" t="s">
        <v>106</v>
      </c>
      <c r="D52" s="32" t="s">
        <v>372</v>
      </c>
      <c r="E52" s="80">
        <f>VLOOKUP(D52,'Source-2023 ACSDT5Y2023.C17002'!$C$5:$G$707,5,0)</f>
        <v>0</v>
      </c>
    </row>
    <row r="53" spans="1:5" ht="15" x14ac:dyDescent="0.25">
      <c r="A53" s="31">
        <v>44907</v>
      </c>
      <c r="B53" s="32" t="s">
        <v>110</v>
      </c>
      <c r="C53" s="85" t="s">
        <v>109</v>
      </c>
      <c r="D53" s="32" t="s">
        <v>111</v>
      </c>
      <c r="E53" s="80">
        <f>VLOOKUP(D53,'Source-2023 ACSDT5Y2023.C17002'!$C$5:$G$707,5,0)</f>
        <v>169</v>
      </c>
    </row>
    <row r="54" spans="1:5" ht="15" x14ac:dyDescent="0.25">
      <c r="A54" s="31">
        <v>44913</v>
      </c>
      <c r="B54" s="32" t="s">
        <v>113</v>
      </c>
      <c r="C54" s="85" t="s">
        <v>112</v>
      </c>
      <c r="D54" s="32" t="s">
        <v>114</v>
      </c>
      <c r="E54" s="80">
        <f>VLOOKUP(D54,'Source-2023 ACSDT5Y2023.C17002'!$C$5:$G$707,5,0)</f>
        <v>1475</v>
      </c>
    </row>
    <row r="55" spans="1:5" ht="15" x14ac:dyDescent="0.25">
      <c r="A55" s="31">
        <v>44919</v>
      </c>
      <c r="B55" s="32" t="s">
        <v>116</v>
      </c>
      <c r="C55" s="85" t="s">
        <v>115</v>
      </c>
      <c r="D55" s="32" t="s">
        <v>1662</v>
      </c>
      <c r="E55" s="80">
        <f>VLOOKUP(D55,'Source-2023 ACSDT5Y2023.C17002'!$C$5:$G$707,5,0)</f>
        <v>193</v>
      </c>
    </row>
    <row r="56" spans="1:5" ht="15" x14ac:dyDescent="0.25">
      <c r="A56" s="31">
        <v>44925</v>
      </c>
      <c r="B56" s="32" t="s">
        <v>118</v>
      </c>
      <c r="C56" s="85" t="s">
        <v>117</v>
      </c>
      <c r="D56" s="32" t="s">
        <v>1657</v>
      </c>
      <c r="E56" s="80">
        <f>VLOOKUP(D56,'Source-2023 ACSDT5Y2023.C17002'!$C$5:$G$707,5,0)</f>
        <v>2376</v>
      </c>
    </row>
    <row r="57" spans="1:5" ht="15" x14ac:dyDescent="0.25">
      <c r="A57" s="31">
        <v>50007</v>
      </c>
      <c r="B57" s="32" t="s">
        <v>120</v>
      </c>
      <c r="C57" s="85" t="s">
        <v>119</v>
      </c>
      <c r="D57" s="32" t="s">
        <v>121</v>
      </c>
      <c r="E57" s="80">
        <f>VLOOKUP(D57,'Source-2023 ACSDT5Y2023.C17002'!$C$5:$G$707,5,0)</f>
        <v>288</v>
      </c>
    </row>
    <row r="58" spans="1:5" ht="15" x14ac:dyDescent="0.25">
      <c r="A58" s="31">
        <v>50013</v>
      </c>
      <c r="B58" s="32" t="s">
        <v>123</v>
      </c>
      <c r="C58" s="85" t="s">
        <v>122</v>
      </c>
      <c r="D58" s="32" t="s">
        <v>124</v>
      </c>
      <c r="E58" s="80">
        <f>VLOOKUP(D58,'Source-2023 ACSDT5Y2023.C17002'!$C$5:$G$707,5,0)</f>
        <v>385</v>
      </c>
    </row>
    <row r="59" spans="1:5" ht="15" x14ac:dyDescent="0.25">
      <c r="A59" s="31">
        <v>50014</v>
      </c>
      <c r="B59" s="32" t="s">
        <v>125</v>
      </c>
      <c r="C59" s="85" t="s">
        <v>122</v>
      </c>
      <c r="D59" s="32" t="s">
        <v>126</v>
      </c>
      <c r="E59" s="80">
        <f>VLOOKUP(D59,'Source-2023 ACSDT5Y2023.C17002'!$C$5:$G$707,5,0)</f>
        <v>222</v>
      </c>
    </row>
    <row r="60" spans="1:5" ht="15" x14ac:dyDescent="0.25">
      <c r="A60" s="35">
        <v>50523</v>
      </c>
      <c r="B60" s="32" t="s">
        <v>314</v>
      </c>
      <c r="C60" s="85" t="s">
        <v>119</v>
      </c>
      <c r="D60" s="32" t="s">
        <v>128</v>
      </c>
      <c r="E60" s="80">
        <f>VLOOKUP(D60,'Source-2023 ACSDT5Y2023.C17002'!$C$5:$G$707,5,0)</f>
        <v>809</v>
      </c>
    </row>
    <row r="61" spans="1:5" ht="15" x14ac:dyDescent="0.25">
      <c r="A61" s="31">
        <v>55222</v>
      </c>
      <c r="B61" s="32" t="s">
        <v>130</v>
      </c>
      <c r="C61" s="85" t="s">
        <v>129</v>
      </c>
      <c r="D61" s="32" t="s">
        <v>131</v>
      </c>
      <c r="E61" s="80">
        <f>VLOOKUP(D61,'Source-2023 ACSDT5Y2023.C17002'!$C$5:$G$707,5,0)</f>
        <v>111</v>
      </c>
    </row>
    <row r="62" spans="1:5" ht="15" x14ac:dyDescent="0.25">
      <c r="A62" s="31">
        <v>55228</v>
      </c>
      <c r="B62" s="32" t="s">
        <v>132</v>
      </c>
      <c r="C62" s="85" t="s">
        <v>122</v>
      </c>
      <c r="D62" s="32" t="s">
        <v>133</v>
      </c>
      <c r="E62" s="80">
        <f>VLOOKUP(D62,'Source-2023 ACSDT5Y2023.C17002'!$C$5:$G$707,5,0)</f>
        <v>962</v>
      </c>
    </row>
    <row r="63" spans="1:5" ht="15" x14ac:dyDescent="0.25">
      <c r="A63" s="31">
        <v>55234</v>
      </c>
      <c r="B63" s="32" t="s">
        <v>134</v>
      </c>
      <c r="C63" s="85" t="s">
        <v>129</v>
      </c>
      <c r="D63" s="32" t="s">
        <v>135</v>
      </c>
      <c r="E63" s="80">
        <f>VLOOKUP(D63,'Source-2023 ACSDT5Y2023.C17002'!$C$5:$G$707,5,0)</f>
        <v>1580</v>
      </c>
    </row>
    <row r="64" spans="1:5" ht="15" x14ac:dyDescent="0.25">
      <c r="A64" s="31">
        <v>55240</v>
      </c>
      <c r="B64" s="32" t="s">
        <v>136</v>
      </c>
      <c r="C64" s="85" t="s">
        <v>122</v>
      </c>
      <c r="D64" s="32" t="s">
        <v>137</v>
      </c>
      <c r="E64" s="80">
        <f>VLOOKUP(D64,'Source-2023 ACSDT5Y2023.C17002'!$C$5:$G$707,5,0)</f>
        <v>857</v>
      </c>
    </row>
    <row r="65" spans="1:5" ht="15" x14ac:dyDescent="0.25">
      <c r="A65" s="31">
        <v>55246</v>
      </c>
      <c r="B65" s="32" t="s">
        <v>138</v>
      </c>
      <c r="C65" s="85" t="s">
        <v>129</v>
      </c>
      <c r="D65" s="32" t="s">
        <v>1648</v>
      </c>
      <c r="E65" s="80">
        <f>VLOOKUP(D65,'Source-2023 ACSDT5Y2023.C17002'!$C$5:$G$707,5,0)</f>
        <v>699</v>
      </c>
    </row>
    <row r="66" spans="1:5" ht="15" x14ac:dyDescent="0.25">
      <c r="A66" s="31">
        <v>55252</v>
      </c>
      <c r="B66" s="32" t="s">
        <v>318</v>
      </c>
      <c r="C66" s="85" t="s">
        <v>129</v>
      </c>
      <c r="D66" s="32" t="s">
        <v>140</v>
      </c>
      <c r="E66" s="80">
        <f>VLOOKUP(D66,'Source-2023 ACSDT5Y2023.C17002'!$C$5:$G$707,5,0)</f>
        <v>216</v>
      </c>
    </row>
    <row r="67" spans="1:5" ht="15" x14ac:dyDescent="0.25">
      <c r="A67" s="31">
        <v>55258</v>
      </c>
      <c r="B67" s="32" t="s">
        <v>141</v>
      </c>
      <c r="C67" s="85" t="s">
        <v>129</v>
      </c>
      <c r="D67" s="32" t="s">
        <v>142</v>
      </c>
      <c r="E67" s="80">
        <f>VLOOKUP(D67,'Source-2023 ACSDT5Y2023.C17002'!$C$5:$G$707,5,0)</f>
        <v>2393</v>
      </c>
    </row>
    <row r="68" spans="1:5" ht="15" x14ac:dyDescent="0.25">
      <c r="A68" s="31">
        <v>55270</v>
      </c>
      <c r="B68" s="32" t="s">
        <v>143</v>
      </c>
      <c r="C68" s="85" t="s">
        <v>129</v>
      </c>
      <c r="D68" s="32" t="s">
        <v>144</v>
      </c>
      <c r="E68" s="80">
        <f>VLOOKUP(D68,'Source-2023 ACSDT5Y2023.C17002'!$C$5:$G$707,5,0)</f>
        <v>2171</v>
      </c>
    </row>
    <row r="69" spans="1:5" ht="15" x14ac:dyDescent="0.25">
      <c r="A69" s="31">
        <v>55276</v>
      </c>
      <c r="B69" s="32" t="s">
        <v>145</v>
      </c>
      <c r="C69" s="85" t="s">
        <v>122</v>
      </c>
      <c r="D69" s="32" t="s">
        <v>146</v>
      </c>
      <c r="E69" s="80">
        <f>VLOOKUP(D69,'Source-2023 ACSDT5Y2023.C17002'!$C$5:$G$707,5,0)</f>
        <v>1995</v>
      </c>
    </row>
    <row r="70" spans="1:5" ht="15" x14ac:dyDescent="0.25">
      <c r="A70" s="31">
        <v>55282</v>
      </c>
      <c r="B70" s="32" t="s">
        <v>147</v>
      </c>
      <c r="C70" s="85" t="s">
        <v>122</v>
      </c>
      <c r="D70" s="32" t="s">
        <v>148</v>
      </c>
      <c r="E70" s="80">
        <f>VLOOKUP(D70,'Source-2023 ACSDT5Y2023.C17002'!$C$5:$G$707,5,0)</f>
        <v>271</v>
      </c>
    </row>
    <row r="71" spans="1:5" ht="15" x14ac:dyDescent="0.25">
      <c r="A71" s="31">
        <v>55300</v>
      </c>
      <c r="B71" s="32" t="s">
        <v>149</v>
      </c>
      <c r="C71" s="85" t="s">
        <v>122</v>
      </c>
      <c r="D71" s="32" t="s">
        <v>150</v>
      </c>
      <c r="E71" s="80">
        <f>VLOOKUP(D71,'Source-2023 ACSDT5Y2023.C17002'!$C$5:$G$707,5,0)</f>
        <v>791</v>
      </c>
    </row>
    <row r="72" spans="1:5" ht="15" x14ac:dyDescent="0.25">
      <c r="A72" s="31">
        <v>60002</v>
      </c>
      <c r="B72" s="32" t="s">
        <v>152</v>
      </c>
      <c r="C72" s="85" t="s">
        <v>151</v>
      </c>
      <c r="D72" s="32" t="s">
        <v>153</v>
      </c>
      <c r="E72" s="80">
        <f>VLOOKUP(D72,'Source-2023 ACSDT5Y2023.C17002'!$C$5:$G$707,5,0)</f>
        <v>43395</v>
      </c>
    </row>
    <row r="73" spans="1:5" ht="15" x14ac:dyDescent="0.25">
      <c r="A73" s="31">
        <v>60003</v>
      </c>
      <c r="B73" s="32" t="s">
        <v>154</v>
      </c>
      <c r="C73" s="85" t="s">
        <v>151</v>
      </c>
      <c r="D73" s="32" t="s">
        <v>155</v>
      </c>
      <c r="E73" s="80">
        <f>VLOOKUP(D73,'Source-2023 ACSDT5Y2023.C17002'!$C$5:$G$707,5,0)</f>
        <v>42787</v>
      </c>
    </row>
    <row r="74" spans="1:5" ht="15" x14ac:dyDescent="0.25">
      <c r="A74" s="31">
        <v>60004</v>
      </c>
      <c r="B74" s="32" t="s">
        <v>156</v>
      </c>
      <c r="C74" s="85" t="s">
        <v>151</v>
      </c>
      <c r="D74" s="32" t="s">
        <v>157</v>
      </c>
      <c r="E74" s="80">
        <f>VLOOKUP(D74,'Source-2023 ACSDT5Y2023.C17002'!$C$5:$G$707,5,0)</f>
        <v>13348</v>
      </c>
    </row>
    <row r="75" spans="1:5" ht="15" x14ac:dyDescent="0.25">
      <c r="A75" s="31">
        <v>60005</v>
      </c>
      <c r="B75" s="32" t="s">
        <v>300</v>
      </c>
      <c r="C75" s="85" t="s">
        <v>151</v>
      </c>
      <c r="D75" s="32" t="s">
        <v>373</v>
      </c>
      <c r="E75" s="80">
        <f>VLOOKUP(D75,'Source-2023 ACSDT5Y2023.C17002'!$C$5:$G$707,5,0)</f>
        <v>30682</v>
      </c>
    </row>
    <row r="76" spans="1:5" ht="15" x14ac:dyDescent="0.25">
      <c r="A76" s="31">
        <v>60005</v>
      </c>
      <c r="B76" s="32" t="s">
        <v>300</v>
      </c>
      <c r="C76" s="85" t="s">
        <v>374</v>
      </c>
      <c r="D76" s="32" t="s">
        <v>375</v>
      </c>
      <c r="E76" s="80">
        <f>VLOOKUP(D76,'Source-2023 ACSDT5Y2023.C17002'!$C$5:$G$707,5,0)</f>
        <v>2108</v>
      </c>
    </row>
    <row r="77" spans="1:5" ht="15" x14ac:dyDescent="0.25">
      <c r="A77" s="31">
        <v>60272</v>
      </c>
      <c r="B77" s="32" t="s">
        <v>159</v>
      </c>
      <c r="C77" s="85" t="s">
        <v>158</v>
      </c>
      <c r="D77" s="32" t="s">
        <v>160</v>
      </c>
      <c r="E77" s="80">
        <f>VLOOKUP(D77,'Source-2023 ACSDT5Y2023.C17002'!$C$5:$G$707,5,0)</f>
        <v>425</v>
      </c>
    </row>
    <row r="78" spans="1:5" ht="15" x14ac:dyDescent="0.25">
      <c r="A78" s="31">
        <v>60620</v>
      </c>
      <c r="B78" s="32" t="s">
        <v>161</v>
      </c>
      <c r="C78" s="85" t="s">
        <v>158</v>
      </c>
      <c r="D78" s="32" t="s">
        <v>162</v>
      </c>
      <c r="E78" s="80">
        <f>VLOOKUP(D78,'Source-2023 ACSDT5Y2023.C17002'!$C$5:$G$707,5,0)</f>
        <v>1763</v>
      </c>
    </row>
    <row r="79" spans="1:5" ht="15" x14ac:dyDescent="0.25">
      <c r="A79" s="31">
        <v>66000</v>
      </c>
      <c r="B79" s="32" t="s">
        <v>163</v>
      </c>
      <c r="C79" s="85" t="s">
        <v>158</v>
      </c>
      <c r="D79" s="32" t="s">
        <v>164</v>
      </c>
      <c r="E79" s="80">
        <f>VLOOKUP(D79,'Source-2023 ACSDT5Y2023.C17002'!$C$5:$G$707,5,0)</f>
        <v>629</v>
      </c>
    </row>
    <row r="80" spans="1:5" ht="15" x14ac:dyDescent="0.25">
      <c r="A80" s="31">
        <v>66140</v>
      </c>
      <c r="B80" s="32" t="s">
        <v>302</v>
      </c>
      <c r="C80" s="85" t="s">
        <v>151</v>
      </c>
      <c r="D80" s="32" t="s">
        <v>296</v>
      </c>
      <c r="E80" s="80">
        <f>VLOOKUP(D80,'Source-2023 ACSDT5Y2023.C17002'!$C$5:$G$707,5,0)</f>
        <v>86188</v>
      </c>
    </row>
    <row r="81" spans="1:5" ht="15" x14ac:dyDescent="0.25">
      <c r="A81" s="31">
        <v>66146</v>
      </c>
      <c r="B81" s="32" t="s">
        <v>165</v>
      </c>
      <c r="C81" s="85" t="s">
        <v>151</v>
      </c>
      <c r="D81" s="32" t="s">
        <v>376</v>
      </c>
      <c r="E81" s="80">
        <f>VLOOKUP(D81,'Source-2023 ACSDT5Y2023.C17002'!$C$5:$G$707,5,0)</f>
        <v>600</v>
      </c>
    </row>
    <row r="82" spans="1:5" ht="15" x14ac:dyDescent="0.25">
      <c r="A82" s="31">
        <v>66146</v>
      </c>
      <c r="B82" s="32" t="s">
        <v>165</v>
      </c>
      <c r="C82" s="85" t="s">
        <v>151</v>
      </c>
      <c r="D82" s="32" t="s">
        <v>377</v>
      </c>
      <c r="E82" s="80">
        <f>VLOOKUP(D82,'Source-2023 ACSDT5Y2023.C17002'!$C$5:$G$707,5,0)</f>
        <v>4147</v>
      </c>
    </row>
    <row r="83" spans="1:5" ht="15" x14ac:dyDescent="0.25">
      <c r="A83" s="31">
        <v>66146</v>
      </c>
      <c r="B83" s="32" t="s">
        <v>165</v>
      </c>
      <c r="C83" s="85" t="s">
        <v>151</v>
      </c>
      <c r="D83" s="32" t="s">
        <v>378</v>
      </c>
      <c r="E83" s="80">
        <f>VLOOKUP(D83,'Source-2023 ACSDT5Y2023.C17002'!$C$5:$G$707,5,0)</f>
        <v>168</v>
      </c>
    </row>
    <row r="84" spans="1:5" ht="15" x14ac:dyDescent="0.25">
      <c r="A84" s="31">
        <v>66146</v>
      </c>
      <c r="B84" s="32" t="s">
        <v>165</v>
      </c>
      <c r="C84" s="85" t="s">
        <v>151</v>
      </c>
      <c r="D84" s="32" t="s">
        <v>379</v>
      </c>
      <c r="E84" s="80">
        <f>VLOOKUP(D84,'Source-2023 ACSDT5Y2023.C17002'!$C$5:$G$707,5,0)</f>
        <v>321</v>
      </c>
    </row>
    <row r="85" spans="1:5" ht="15" x14ac:dyDescent="0.25">
      <c r="A85" s="31">
        <v>66146</v>
      </c>
      <c r="B85" s="32" t="s">
        <v>165</v>
      </c>
      <c r="C85" s="85" t="s">
        <v>151</v>
      </c>
      <c r="D85" s="32" t="s">
        <v>380</v>
      </c>
      <c r="E85" s="80">
        <f>VLOOKUP(D85,'Source-2023 ACSDT5Y2023.C17002'!$C$5:$G$707,5,0)</f>
        <v>571</v>
      </c>
    </row>
    <row r="86" spans="1:5" ht="15" x14ac:dyDescent="0.25">
      <c r="A86" s="31">
        <v>66152</v>
      </c>
      <c r="B86" s="32" t="s">
        <v>167</v>
      </c>
      <c r="C86" s="85" t="s">
        <v>158</v>
      </c>
      <c r="D86" s="32" t="s">
        <v>168</v>
      </c>
      <c r="E86" s="80">
        <f>VLOOKUP(D86,'Source-2023 ACSDT5Y2023.C17002'!$C$5:$G$707,5,0)</f>
        <v>66</v>
      </c>
    </row>
    <row r="87" spans="1:5" ht="15" x14ac:dyDescent="0.25">
      <c r="A87" s="31">
        <v>66158</v>
      </c>
      <c r="B87" s="32" t="s">
        <v>325</v>
      </c>
      <c r="C87" s="85" t="s">
        <v>151</v>
      </c>
      <c r="D87" s="32" t="s">
        <v>381</v>
      </c>
      <c r="E87" s="80">
        <f>VLOOKUP(D87,'Source-2023 ACSDT5Y2023.C17002'!$C$5:$G$707,5,0)</f>
        <v>443</v>
      </c>
    </row>
    <row r="88" spans="1:5" ht="15" x14ac:dyDescent="0.25">
      <c r="A88" s="31">
        <v>66158</v>
      </c>
      <c r="B88" s="32" t="s">
        <v>325</v>
      </c>
      <c r="C88" s="85" t="s">
        <v>151</v>
      </c>
      <c r="D88" s="32" t="s">
        <v>382</v>
      </c>
      <c r="E88" s="80">
        <f>VLOOKUP(D88,'Source-2023 ACSDT5Y2023.C17002'!$C$5:$G$707,5,0)</f>
        <v>4663</v>
      </c>
    </row>
    <row r="89" spans="1:5" ht="15" x14ac:dyDescent="0.25">
      <c r="A89" s="31">
        <v>66164</v>
      </c>
      <c r="B89" s="32" t="s">
        <v>301</v>
      </c>
      <c r="C89" s="85" t="s">
        <v>151</v>
      </c>
      <c r="D89" s="32" t="s">
        <v>373</v>
      </c>
      <c r="E89" s="113">
        <f>VLOOKUP(D89,'Source-2023 ACSDT5Y2023.C17002'!$C$5:$G$707,5,0)</f>
        <v>30682</v>
      </c>
    </row>
    <row r="90" spans="1:5" ht="15" x14ac:dyDescent="0.25">
      <c r="A90" s="31">
        <v>66164</v>
      </c>
      <c r="B90" s="32" t="s">
        <v>301</v>
      </c>
      <c r="C90" s="85" t="s">
        <v>151</v>
      </c>
      <c r="D90" s="32" t="s">
        <v>375</v>
      </c>
      <c r="E90" s="113">
        <f>VLOOKUP(D90,'Source-2023 ACSDT5Y2023.C17002'!$C$5:$G$707,5,0)</f>
        <v>2108</v>
      </c>
    </row>
    <row r="91" spans="1:5" ht="15" x14ac:dyDescent="0.25">
      <c r="A91" s="31">
        <v>66170</v>
      </c>
      <c r="B91" s="32" t="s">
        <v>171</v>
      </c>
      <c r="C91" s="85" t="s">
        <v>151</v>
      </c>
      <c r="D91" s="32" t="s">
        <v>172</v>
      </c>
      <c r="E91" s="80">
        <f>VLOOKUP(D91,'Source-2023 ACSDT5Y2023.C17002'!$C$5:$G$707,5,0)</f>
        <v>113067</v>
      </c>
    </row>
    <row r="92" spans="1:5" ht="15" x14ac:dyDescent="0.25">
      <c r="A92" s="31">
        <v>66176</v>
      </c>
      <c r="B92" s="32" t="s">
        <v>326</v>
      </c>
      <c r="C92" s="85" t="s">
        <v>151</v>
      </c>
      <c r="D92" s="32" t="s">
        <v>296</v>
      </c>
      <c r="E92" s="113">
        <f>VLOOKUP(D92,'Source-2023 ACSDT5Y2023.C17002'!$C$5:$G$707,5,0)</f>
        <v>86188</v>
      </c>
    </row>
    <row r="93" spans="1:5" ht="15" x14ac:dyDescent="0.25">
      <c r="A93" s="31">
        <v>66182</v>
      </c>
      <c r="B93" s="32" t="s">
        <v>173</v>
      </c>
      <c r="C93" s="85" t="s">
        <v>151</v>
      </c>
      <c r="D93" s="32" t="s">
        <v>383</v>
      </c>
      <c r="E93" s="80">
        <f>VLOOKUP(D93,'Source-2023 ACSDT5Y2023.C17002'!$C$5:$G$707,5,0)</f>
        <v>120</v>
      </c>
    </row>
    <row r="94" spans="1:5" ht="15" x14ac:dyDescent="0.25">
      <c r="A94" s="31">
        <v>66182</v>
      </c>
      <c r="B94" s="32" t="s">
        <v>173</v>
      </c>
      <c r="C94" s="85" t="s">
        <v>151</v>
      </c>
      <c r="D94" s="32" t="s">
        <v>384</v>
      </c>
      <c r="E94" s="80">
        <f>VLOOKUP(D94,'Source-2023 ACSDT5Y2023.C17002'!$C$5:$G$707,5,0)</f>
        <v>24</v>
      </c>
    </row>
    <row r="95" spans="1:5" ht="15" x14ac:dyDescent="0.25">
      <c r="A95" s="31">
        <v>66182</v>
      </c>
      <c r="B95" s="32" t="s">
        <v>173</v>
      </c>
      <c r="C95" s="85" t="s">
        <v>151</v>
      </c>
      <c r="D95" s="32" t="s">
        <v>385</v>
      </c>
      <c r="E95" s="80">
        <f>VLOOKUP(D95,'Source-2023 ACSDT5Y2023.C17002'!$C$5:$G$707,5,0)</f>
        <v>1099</v>
      </c>
    </row>
    <row r="96" spans="1:5" ht="15" x14ac:dyDescent="0.25">
      <c r="A96" s="31">
        <v>66182</v>
      </c>
      <c r="B96" s="32" t="s">
        <v>173</v>
      </c>
      <c r="C96" s="85" t="s">
        <v>151</v>
      </c>
      <c r="D96" s="32" t="s">
        <v>386</v>
      </c>
      <c r="E96" s="80">
        <f>VLOOKUP(D96,'Source-2023 ACSDT5Y2023.C17002'!$C$5:$G$707,5,0)</f>
        <v>85</v>
      </c>
    </row>
    <row r="97" spans="1:5" ht="15" x14ac:dyDescent="0.25">
      <c r="A97" s="31">
        <v>66182</v>
      </c>
      <c r="B97" s="32" t="s">
        <v>173</v>
      </c>
      <c r="C97" s="85" t="s">
        <v>151</v>
      </c>
      <c r="D97" s="32" t="s">
        <v>387</v>
      </c>
      <c r="E97" s="80">
        <f>VLOOKUP(D97,'Source-2023 ACSDT5Y2023.C17002'!$C$5:$G$707,5,0)</f>
        <v>1189</v>
      </c>
    </row>
    <row r="98" spans="1:5" ht="15" x14ac:dyDescent="0.25">
      <c r="A98" s="31">
        <v>66182</v>
      </c>
      <c r="B98" s="32" t="s">
        <v>173</v>
      </c>
      <c r="C98" s="85" t="s">
        <v>151</v>
      </c>
      <c r="D98" s="32" t="s">
        <v>388</v>
      </c>
      <c r="E98" s="80">
        <f>VLOOKUP(D98,'Source-2023 ACSDT5Y2023.C17002'!$C$5:$G$707,5,0)</f>
        <v>770</v>
      </c>
    </row>
    <row r="99" spans="1:5" ht="15" x14ac:dyDescent="0.25">
      <c r="A99" s="31">
        <v>66182</v>
      </c>
      <c r="B99" s="32" t="s">
        <v>173</v>
      </c>
      <c r="C99" s="85" t="s">
        <v>151</v>
      </c>
      <c r="D99" s="32" t="s">
        <v>389</v>
      </c>
      <c r="E99" s="80">
        <f>VLOOKUP(D99,'Source-2023 ACSDT5Y2023.C17002'!$C$5:$G$707,5,0)</f>
        <v>1140</v>
      </c>
    </row>
    <row r="100" spans="1:5" ht="15" x14ac:dyDescent="0.25">
      <c r="A100" s="31">
        <v>66182</v>
      </c>
      <c r="B100" s="32" t="s">
        <v>173</v>
      </c>
      <c r="C100" s="85" t="s">
        <v>151</v>
      </c>
      <c r="D100" s="32" t="s">
        <v>390</v>
      </c>
      <c r="E100" s="80">
        <f>VLOOKUP(D100,'Source-2023 ACSDT5Y2023.C17002'!$C$5:$G$707,5,0)</f>
        <v>722</v>
      </c>
    </row>
    <row r="101" spans="1:5" ht="15" x14ac:dyDescent="0.25">
      <c r="A101" s="31">
        <v>66182</v>
      </c>
      <c r="B101" s="32" t="s">
        <v>173</v>
      </c>
      <c r="C101" s="85" t="s">
        <v>151</v>
      </c>
      <c r="D101" s="32" t="s">
        <v>391</v>
      </c>
      <c r="E101" s="80">
        <f>VLOOKUP(D101,'Source-2023 ACSDT5Y2023.C17002'!$C$5:$G$707,5,0)</f>
        <v>308</v>
      </c>
    </row>
    <row r="102" spans="1:5" ht="15" x14ac:dyDescent="0.25">
      <c r="A102" s="31">
        <v>66188</v>
      </c>
      <c r="B102" s="32" t="s">
        <v>175</v>
      </c>
      <c r="C102" s="85" t="s">
        <v>158</v>
      </c>
      <c r="D102" s="32" t="s">
        <v>176</v>
      </c>
      <c r="E102" s="80">
        <f>VLOOKUP(D102,'Source-2023 ACSDT5Y2023.C17002'!$C$5:$G$707,5,0)</f>
        <v>1197</v>
      </c>
    </row>
    <row r="103" spans="1:5" ht="15" x14ac:dyDescent="0.25">
      <c r="A103" s="31">
        <v>66194</v>
      </c>
      <c r="B103" s="32" t="s">
        <v>177</v>
      </c>
      <c r="C103" s="85" t="s">
        <v>151</v>
      </c>
      <c r="D103" s="32" t="s">
        <v>178</v>
      </c>
      <c r="E103" s="80">
        <f>VLOOKUP(D103,'Source-2023 ACSDT5Y2023.C17002'!$C$5:$G$707,5,0)</f>
        <v>23698</v>
      </c>
    </row>
    <row r="104" spans="1:5" ht="15" x14ac:dyDescent="0.25">
      <c r="A104" s="31">
        <v>66206</v>
      </c>
      <c r="B104" s="32" t="s">
        <v>179</v>
      </c>
      <c r="C104" s="85" t="s">
        <v>158</v>
      </c>
      <c r="D104" s="32" t="s">
        <v>180</v>
      </c>
      <c r="E104" s="80">
        <f>VLOOKUP(D104,'Source-2023 ACSDT5Y2023.C17002'!$C$5:$G$707,5,0)</f>
        <v>195</v>
      </c>
    </row>
    <row r="105" spans="1:5" ht="15" x14ac:dyDescent="0.25">
      <c r="A105" s="31">
        <v>66218</v>
      </c>
      <c r="B105" s="32" t="s">
        <v>181</v>
      </c>
      <c r="C105" s="85" t="s">
        <v>158</v>
      </c>
      <c r="D105" s="32" t="s">
        <v>182</v>
      </c>
      <c r="E105" s="80">
        <f>VLOOKUP(D105,'Source-2023 ACSDT5Y2023.C17002'!$C$5:$G$707,5,0)</f>
        <v>404</v>
      </c>
    </row>
    <row r="106" spans="1:5" ht="15" x14ac:dyDescent="0.25">
      <c r="A106" s="31">
        <v>66224</v>
      </c>
      <c r="B106" s="32" t="s">
        <v>183</v>
      </c>
      <c r="C106" s="85" t="s">
        <v>158</v>
      </c>
      <c r="D106" s="32" t="s">
        <v>184</v>
      </c>
      <c r="E106" s="80">
        <f>VLOOKUP(D106,'Source-2023 ACSDT5Y2023.C17002'!$C$5:$G$707,5,0)</f>
        <v>2356</v>
      </c>
    </row>
    <row r="107" spans="1:5" ht="15" x14ac:dyDescent="0.25">
      <c r="A107" s="31">
        <v>66236</v>
      </c>
      <c r="B107" s="32" t="s">
        <v>185</v>
      </c>
      <c r="C107" s="85" t="s">
        <v>158</v>
      </c>
      <c r="D107" s="32" t="s">
        <v>186</v>
      </c>
      <c r="E107" s="80">
        <f>VLOOKUP(D107,'Source-2023 ACSDT5Y2023.C17002'!$C$5:$G$707,5,0)</f>
        <v>424</v>
      </c>
    </row>
    <row r="108" spans="1:5" ht="15" x14ac:dyDescent="0.25">
      <c r="A108" s="31">
        <v>66242</v>
      </c>
      <c r="B108" s="32" t="s">
        <v>187</v>
      </c>
      <c r="C108" s="85" t="s">
        <v>158</v>
      </c>
      <c r="D108" s="32" t="s">
        <v>1677</v>
      </c>
      <c r="E108" s="80">
        <f>VLOOKUP(D108,'Source-2023 ACSDT5Y2023.C17002'!$C$5:$G$707,5,0)</f>
        <v>2350</v>
      </c>
    </row>
    <row r="109" spans="1:5" ht="15" x14ac:dyDescent="0.25">
      <c r="A109" s="31">
        <v>66248</v>
      </c>
      <c r="B109" s="32" t="s">
        <v>188</v>
      </c>
      <c r="C109" s="85" t="s">
        <v>158</v>
      </c>
      <c r="D109" s="32" t="s">
        <v>189</v>
      </c>
      <c r="E109" s="80">
        <f>VLOOKUP(D109,'Source-2023 ACSDT5Y2023.C17002'!$C$5:$G$707,5,0)</f>
        <v>348</v>
      </c>
    </row>
    <row r="110" spans="1:5" ht="15" x14ac:dyDescent="0.25">
      <c r="A110" s="31">
        <v>66338</v>
      </c>
      <c r="B110" s="32" t="s">
        <v>190</v>
      </c>
      <c r="C110" s="85" t="s">
        <v>158</v>
      </c>
      <c r="D110" s="81" t="s">
        <v>191</v>
      </c>
      <c r="E110" s="80">
        <f>VLOOKUP(D110,'Source-2023 ACSDT5Y2023.C17002'!$C$5:$G$707,5,0)</f>
        <v>1061</v>
      </c>
    </row>
    <row r="111" spans="1:5" ht="15" x14ac:dyDescent="0.25">
      <c r="A111" s="31">
        <v>66345</v>
      </c>
      <c r="B111" s="32" t="s">
        <v>192</v>
      </c>
      <c r="C111" s="85" t="s">
        <v>158</v>
      </c>
      <c r="D111" s="32" t="s">
        <v>193</v>
      </c>
      <c r="E111" s="80">
        <f>VLOOKUP(D111,'Source-2023 ACSDT5Y2023.C17002'!$C$5:$G$707,5,0)</f>
        <v>1287</v>
      </c>
    </row>
    <row r="112" spans="1:5" ht="15" x14ac:dyDescent="0.25">
      <c r="A112" s="31">
        <v>70004</v>
      </c>
      <c r="B112" s="32" t="s">
        <v>195</v>
      </c>
      <c r="C112" s="85" t="s">
        <v>194</v>
      </c>
      <c r="D112" s="32" t="s">
        <v>1676</v>
      </c>
      <c r="E112" s="80">
        <f>VLOOKUP(D112,'Source-2023 ACSDT5Y2023.C17002'!$C$5:$G$707,5,0)</f>
        <v>424</v>
      </c>
    </row>
    <row r="113" spans="1:5" ht="15" x14ac:dyDescent="0.25">
      <c r="A113" s="31">
        <v>70273</v>
      </c>
      <c r="B113" s="32" t="s">
        <v>197</v>
      </c>
      <c r="C113" s="85" t="s">
        <v>196</v>
      </c>
      <c r="D113" s="32" t="s">
        <v>1665</v>
      </c>
      <c r="E113" s="80">
        <f>VLOOKUP(D113,'Source-2023 ACSDT5Y2023.C17002'!$C$5:$G$707,5,0)</f>
        <v>15</v>
      </c>
    </row>
    <row r="114" spans="1:5" ht="15" x14ac:dyDescent="0.25">
      <c r="A114" s="31">
        <v>77063</v>
      </c>
      <c r="B114" s="32" t="s">
        <v>198</v>
      </c>
      <c r="C114" s="85" t="s">
        <v>194</v>
      </c>
      <c r="D114" s="32" t="s">
        <v>1664</v>
      </c>
      <c r="E114" s="80">
        <f>VLOOKUP(D114,'Source-2023 ACSDT5Y2023.C17002'!$C$5:$G$707,5,0)</f>
        <v>0</v>
      </c>
    </row>
    <row r="115" spans="1:5" ht="15" x14ac:dyDescent="0.25">
      <c r="A115" s="31">
        <v>77069</v>
      </c>
      <c r="B115" s="32" t="s">
        <v>199</v>
      </c>
      <c r="C115" s="85" t="s">
        <v>194</v>
      </c>
      <c r="D115" s="32" t="s">
        <v>200</v>
      </c>
      <c r="E115" s="80">
        <f>VLOOKUP(D115,'Source-2023 ACSDT5Y2023.C17002'!$C$5:$G$707,5,0)</f>
        <v>182</v>
      </c>
    </row>
    <row r="116" spans="1:5" ht="15" x14ac:dyDescent="0.25">
      <c r="A116" s="31">
        <v>77075</v>
      </c>
      <c r="B116" s="32" t="s">
        <v>201</v>
      </c>
      <c r="C116" s="85" t="s">
        <v>196</v>
      </c>
      <c r="D116" s="32" t="s">
        <v>202</v>
      </c>
      <c r="E116" s="80">
        <f>VLOOKUP(D116,'Source-2023 ACSDT5Y2023.C17002'!$C$5:$G$707,5,0)</f>
        <v>154</v>
      </c>
    </row>
    <row r="117" spans="1:5" ht="15" x14ac:dyDescent="0.25">
      <c r="A117" s="31">
        <v>77077</v>
      </c>
      <c r="B117" s="32" t="s">
        <v>328</v>
      </c>
      <c r="C117" s="85" t="s">
        <v>194</v>
      </c>
      <c r="D117" s="32" t="s">
        <v>1660</v>
      </c>
      <c r="E117" s="80">
        <f>VLOOKUP(D117,'Source-2023 ACSDT5Y2023.C17002'!$C$5:$G$707,5,0)</f>
        <v>788</v>
      </c>
    </row>
    <row r="118" spans="1:5" ht="15" x14ac:dyDescent="0.25">
      <c r="A118" s="31">
        <v>80015</v>
      </c>
      <c r="B118" s="32" t="s">
        <v>329</v>
      </c>
      <c r="C118" s="85" t="s">
        <v>204</v>
      </c>
      <c r="D118" s="32" t="s">
        <v>206</v>
      </c>
      <c r="E118" s="80">
        <f>VLOOKUP(D118,'Source-2023 ACSDT5Y2023.C17002'!$C$5:$G$707,5,0)</f>
        <v>3677</v>
      </c>
    </row>
    <row r="119" spans="1:5" ht="15" x14ac:dyDescent="0.25">
      <c r="A119" s="35">
        <v>80017</v>
      </c>
      <c r="B119" s="32" t="s">
        <v>208</v>
      </c>
      <c r="C119" s="85" t="s">
        <v>207</v>
      </c>
      <c r="D119" s="32" t="s">
        <v>209</v>
      </c>
      <c r="E119" s="80">
        <f>VLOOKUP(D119,'Source-2023 ACSDT5Y2023.C17002'!$C$5:$G$707,5,0)</f>
        <v>1431</v>
      </c>
    </row>
    <row r="120" spans="1:5" ht="15" x14ac:dyDescent="0.25">
      <c r="A120" s="31">
        <v>80018</v>
      </c>
      <c r="B120" s="32" t="s">
        <v>211</v>
      </c>
      <c r="C120" s="85" t="s">
        <v>210</v>
      </c>
      <c r="D120" s="32" t="s">
        <v>212</v>
      </c>
      <c r="E120" s="80">
        <f>VLOOKUP(D120,'Source-2023 ACSDT5Y2023.C17002'!$C$5:$G$707,5,0)</f>
        <v>3252</v>
      </c>
    </row>
    <row r="121" spans="1:5" ht="15" x14ac:dyDescent="0.25">
      <c r="A121" s="31">
        <v>88116</v>
      </c>
      <c r="B121" s="32" t="s">
        <v>213</v>
      </c>
      <c r="C121" s="85" t="s">
        <v>210</v>
      </c>
      <c r="D121" s="32" t="s">
        <v>1659</v>
      </c>
      <c r="E121" s="80">
        <f>VLOOKUP(D121,'Source-2023 ACSDT5Y2023.C17002'!$C$5:$G$707,5,0)</f>
        <v>1709</v>
      </c>
    </row>
    <row r="122" spans="1:5" ht="15" x14ac:dyDescent="0.25">
      <c r="A122" s="31">
        <v>88122</v>
      </c>
      <c r="B122" s="32" t="s">
        <v>215</v>
      </c>
      <c r="C122" s="85" t="s">
        <v>214</v>
      </c>
      <c r="D122" s="32" t="s">
        <v>1661</v>
      </c>
      <c r="E122" s="80">
        <f>VLOOKUP(D122,'Source-2023 ACSDT5Y2023.C17002'!$C$5:$G$707,5,0)</f>
        <v>8969</v>
      </c>
    </row>
    <row r="123" spans="1:5" ht="15" x14ac:dyDescent="0.25">
      <c r="A123" s="31">
        <v>88128</v>
      </c>
      <c r="B123" s="32" t="s">
        <v>217</v>
      </c>
      <c r="C123" s="85" t="s">
        <v>216</v>
      </c>
      <c r="D123" s="32" t="s">
        <v>218</v>
      </c>
      <c r="E123" s="80">
        <f>VLOOKUP(D123,'Source-2023 ACSDT5Y2023.C17002'!$C$5:$G$707,5,0)</f>
        <v>991</v>
      </c>
    </row>
    <row r="124" spans="1:5" ht="15" x14ac:dyDescent="0.25">
      <c r="A124" s="31">
        <v>88134</v>
      </c>
      <c r="B124" s="32" t="s">
        <v>219</v>
      </c>
      <c r="C124" s="85" t="s">
        <v>210</v>
      </c>
      <c r="D124" s="32" t="s">
        <v>220</v>
      </c>
      <c r="E124" s="80">
        <f>VLOOKUP(D124,'Source-2023 ACSDT5Y2023.C17002'!$C$5:$G$707,5,0)</f>
        <v>6001</v>
      </c>
    </row>
    <row r="125" spans="1:5" ht="15" x14ac:dyDescent="0.25">
      <c r="A125" s="31">
        <v>88140</v>
      </c>
      <c r="B125" s="32" t="s">
        <v>331</v>
      </c>
      <c r="C125" s="85" t="s">
        <v>216</v>
      </c>
      <c r="D125" s="32" t="s">
        <v>1669</v>
      </c>
      <c r="E125" s="80">
        <f>VLOOKUP(D125,'Source-2023 ACSDT5Y2023.C17002'!$C$5:$G$707,5,0)</f>
        <v>3321</v>
      </c>
    </row>
    <row r="126" spans="1:5" ht="15" x14ac:dyDescent="0.25">
      <c r="A126" s="31">
        <v>88146</v>
      </c>
      <c r="B126" s="32" t="s">
        <v>222</v>
      </c>
      <c r="C126" s="85" t="s">
        <v>216</v>
      </c>
      <c r="D126" s="32" t="s">
        <v>1672</v>
      </c>
      <c r="E126" s="80">
        <f>VLOOKUP(D126,'Source-2023 ACSDT5Y2023.C17002'!$C$5:$G$707,5,0)</f>
        <v>2068</v>
      </c>
    </row>
    <row r="127" spans="1:5" ht="15" x14ac:dyDescent="0.25">
      <c r="A127" s="31">
        <v>88152</v>
      </c>
      <c r="B127" s="32" t="s">
        <v>332</v>
      </c>
      <c r="C127" s="85" t="s">
        <v>210</v>
      </c>
      <c r="D127" s="32" t="s">
        <v>224</v>
      </c>
      <c r="E127" s="80">
        <f>VLOOKUP(D127,'Source-2023 ACSDT5Y2023.C17002'!$C$5:$G$707,5,0)</f>
        <v>3362</v>
      </c>
    </row>
    <row r="128" spans="1:5" ht="15" x14ac:dyDescent="0.25">
      <c r="A128" s="31">
        <v>88158</v>
      </c>
      <c r="B128" s="32" t="s">
        <v>225</v>
      </c>
      <c r="C128" s="85" t="s">
        <v>214</v>
      </c>
      <c r="D128" s="32" t="s">
        <v>226</v>
      </c>
      <c r="E128" s="80">
        <f>VLOOKUP(D128,'Source-2023 ACSDT5Y2023.C17002'!$C$5:$G$707,5,0)</f>
        <v>2582</v>
      </c>
    </row>
    <row r="129" spans="1:5" ht="15" x14ac:dyDescent="0.25">
      <c r="A129" s="31">
        <v>88164</v>
      </c>
      <c r="B129" s="32" t="s">
        <v>227</v>
      </c>
      <c r="C129" s="85" t="s">
        <v>210</v>
      </c>
      <c r="D129" s="32" t="s">
        <v>228</v>
      </c>
      <c r="E129" s="80">
        <f>VLOOKUP(D129,'Source-2023 ACSDT5Y2023.C17002'!$C$5:$G$707,5,0)</f>
        <v>1233</v>
      </c>
    </row>
    <row r="130" spans="1:5" ht="15" x14ac:dyDescent="0.25">
      <c r="A130" s="31">
        <v>88170</v>
      </c>
      <c r="B130" s="32" t="s">
        <v>229</v>
      </c>
      <c r="C130" s="85" t="s">
        <v>210</v>
      </c>
      <c r="D130" s="32" t="s">
        <v>230</v>
      </c>
      <c r="E130" s="80">
        <f>VLOOKUP(D130,'Source-2023 ACSDT5Y2023.C17002'!$C$5:$G$707,5,0)</f>
        <v>1012</v>
      </c>
    </row>
    <row r="131" spans="1:5" ht="15" x14ac:dyDescent="0.25">
      <c r="A131" s="35">
        <v>88176</v>
      </c>
      <c r="B131" s="32" t="s">
        <v>231</v>
      </c>
      <c r="C131" s="85" t="s">
        <v>214</v>
      </c>
      <c r="D131" s="32" t="s">
        <v>232</v>
      </c>
      <c r="E131" s="80">
        <f>VLOOKUP(D131,'Source-2023 ACSDT5Y2023.C17002'!$C$5:$G$707,5,0)</f>
        <v>752</v>
      </c>
    </row>
    <row r="132" spans="1:5" ht="15" x14ac:dyDescent="0.25">
      <c r="A132" s="31">
        <v>88182</v>
      </c>
      <c r="B132" s="32" t="s">
        <v>233</v>
      </c>
      <c r="C132" s="85" t="s">
        <v>214</v>
      </c>
      <c r="D132" s="32" t="s">
        <v>234</v>
      </c>
      <c r="E132" s="80">
        <f>VLOOKUP(D132,'Source-2023 ACSDT5Y2023.C17002'!$C$5:$G$707,5,0)</f>
        <v>5123</v>
      </c>
    </row>
    <row r="133" spans="1:5" ht="15" x14ac:dyDescent="0.25">
      <c r="A133" s="35">
        <v>88188</v>
      </c>
      <c r="B133" s="32" t="s">
        <v>235</v>
      </c>
      <c r="C133" s="85" t="s">
        <v>210</v>
      </c>
      <c r="D133" s="32" t="s">
        <v>236</v>
      </c>
      <c r="E133" s="80">
        <f>VLOOKUP(D133,'Source-2023 ACSDT5Y2023.C17002'!$C$5:$G$707,5,0)</f>
        <v>1885</v>
      </c>
    </row>
    <row r="134" spans="1:5" ht="15" x14ac:dyDescent="0.25">
      <c r="A134" s="31">
        <v>88194</v>
      </c>
      <c r="B134" s="32" t="s">
        <v>237</v>
      </c>
      <c r="C134" s="85" t="s">
        <v>214</v>
      </c>
      <c r="D134" s="32" t="s">
        <v>238</v>
      </c>
      <c r="E134" s="80">
        <f>VLOOKUP(D134,'Source-2023 ACSDT5Y2023.C17002'!$C$5:$G$707,5,0)</f>
        <v>1534</v>
      </c>
    </row>
    <row r="135" spans="1:5" ht="15" x14ac:dyDescent="0.25">
      <c r="A135" s="31">
        <v>88200</v>
      </c>
      <c r="B135" s="32" t="s">
        <v>240</v>
      </c>
      <c r="C135" s="85" t="s">
        <v>239</v>
      </c>
      <c r="D135" s="32" t="s">
        <v>241</v>
      </c>
      <c r="E135" s="80">
        <f>VLOOKUP(D135,'Source-2023 ACSDT5Y2023.C17002'!$C$5:$G$707,5,0)</f>
        <v>3496</v>
      </c>
    </row>
    <row r="136" spans="1:5" ht="15" x14ac:dyDescent="0.25">
      <c r="A136" s="31">
        <v>88201</v>
      </c>
      <c r="B136" s="32" t="s">
        <v>242</v>
      </c>
      <c r="C136" s="85" t="s">
        <v>214</v>
      </c>
      <c r="D136" s="32" t="s">
        <v>1656</v>
      </c>
      <c r="E136" s="80">
        <f>VLOOKUP(D136,'Source-2023 ACSDT5Y2023.C17002'!$C$5:$G$707,5,0)</f>
        <v>2004</v>
      </c>
    </row>
    <row r="137" spans="1:5" ht="15" x14ac:dyDescent="0.25">
      <c r="A137" s="35">
        <v>90005</v>
      </c>
      <c r="B137" s="32" t="s">
        <v>244</v>
      </c>
      <c r="C137" s="85" t="s">
        <v>243</v>
      </c>
      <c r="D137" s="32" t="s">
        <v>1658</v>
      </c>
      <c r="E137" s="80">
        <f>VLOOKUP(D137,'Source-2023 ACSDT5Y2023.C17002'!$C$5:$G$707,5,0)</f>
        <v>59425</v>
      </c>
    </row>
    <row r="138" spans="1:5" ht="15" x14ac:dyDescent="0.25">
      <c r="A138" s="31">
        <v>90011</v>
      </c>
      <c r="B138" s="32" t="s">
        <v>247</v>
      </c>
      <c r="C138" s="85" t="s">
        <v>246</v>
      </c>
      <c r="D138" s="32" t="s">
        <v>248</v>
      </c>
      <c r="E138" s="80">
        <f>VLOOKUP(D138,'Source-2023 ACSDT5Y2023.C17002'!$C$5:$G$707,5,0)</f>
        <v>286</v>
      </c>
    </row>
    <row r="139" spans="1:5" ht="15" x14ac:dyDescent="0.25">
      <c r="A139" s="35">
        <v>99250</v>
      </c>
      <c r="B139" s="32" t="s">
        <v>249</v>
      </c>
      <c r="C139" s="85" t="s">
        <v>243</v>
      </c>
      <c r="D139" s="32" t="s">
        <v>250</v>
      </c>
      <c r="E139" s="80">
        <f>VLOOKUP(D139,'Source-2023 ACSDT5Y2023.C17002'!$C$5:$G$707,5,0)</f>
        <v>386</v>
      </c>
    </row>
    <row r="140" spans="1:5" ht="15" x14ac:dyDescent="0.25">
      <c r="A140" s="31">
        <v>99262</v>
      </c>
      <c r="B140" s="32" t="s">
        <v>252</v>
      </c>
      <c r="C140" s="85" t="s">
        <v>251</v>
      </c>
      <c r="D140" s="32" t="s">
        <v>253</v>
      </c>
      <c r="E140" s="80">
        <f>VLOOKUP(D140,'Source-2023 ACSDT5Y2023.C17002'!$C$5:$G$707,5,0)</f>
        <v>229</v>
      </c>
    </row>
    <row r="141" spans="1:5" ht="15" x14ac:dyDescent="0.25">
      <c r="A141" s="31">
        <v>99268</v>
      </c>
      <c r="B141" s="32" t="s">
        <v>254</v>
      </c>
      <c r="C141" s="85" t="s">
        <v>251</v>
      </c>
      <c r="D141" s="32" t="s">
        <v>255</v>
      </c>
      <c r="E141" s="80">
        <f>VLOOKUP(D141,'Source-2023 ACSDT5Y2023.C17002'!$C$5:$G$707,5,0)</f>
        <v>233</v>
      </c>
    </row>
    <row r="142" spans="1:5" ht="15" x14ac:dyDescent="0.25">
      <c r="A142" s="31">
        <v>99286</v>
      </c>
      <c r="B142" s="32" t="s">
        <v>256</v>
      </c>
      <c r="C142" s="85" t="s">
        <v>243</v>
      </c>
      <c r="D142" s="32" t="s">
        <v>257</v>
      </c>
      <c r="E142" s="80">
        <f>VLOOKUP(D142,'Source-2023 ACSDT5Y2023.C17002'!$C$5:$G$707,5,0)</f>
        <v>4616</v>
      </c>
    </row>
    <row r="143" spans="1:5" ht="15" x14ac:dyDescent="0.25">
      <c r="A143" s="35">
        <v>99292</v>
      </c>
      <c r="B143" s="32" t="s">
        <v>258</v>
      </c>
      <c r="C143" s="85" t="s">
        <v>251</v>
      </c>
      <c r="D143" s="32" t="s">
        <v>259</v>
      </c>
      <c r="E143" s="80">
        <f>VLOOKUP(D143,'Source-2023 ACSDT5Y2023.C17002'!$C$5:$G$707,5,0)</f>
        <v>7</v>
      </c>
    </row>
    <row r="144" spans="1:5" ht="15" x14ac:dyDescent="0.25">
      <c r="A144" s="31">
        <v>99298</v>
      </c>
      <c r="B144" s="32" t="s">
        <v>260</v>
      </c>
      <c r="C144" s="85" t="s">
        <v>243</v>
      </c>
      <c r="D144" s="32" t="s">
        <v>261</v>
      </c>
      <c r="E144" s="80">
        <f>VLOOKUP(D144,'Source-2023 ACSDT5Y2023.C17002'!$C$5:$G$707,5,0)</f>
        <v>0</v>
      </c>
    </row>
    <row r="145" spans="1:5" ht="15" x14ac:dyDescent="0.25">
      <c r="A145" s="31">
        <v>99310</v>
      </c>
      <c r="B145" s="32" t="s">
        <v>262</v>
      </c>
      <c r="C145" s="85" t="s">
        <v>251</v>
      </c>
      <c r="D145" s="32" t="s">
        <v>1651</v>
      </c>
      <c r="E145" s="80">
        <f>VLOOKUP(D145,'Source-2023 ACSDT5Y2023.C17002'!$C$5:$G$707,5,0)</f>
        <v>425</v>
      </c>
    </row>
    <row r="146" spans="1:5" ht="15" x14ac:dyDescent="0.25">
      <c r="A146" s="31">
        <v>99316</v>
      </c>
      <c r="B146" s="32" t="s">
        <v>263</v>
      </c>
      <c r="C146" s="85" t="s">
        <v>251</v>
      </c>
      <c r="D146" s="32" t="s">
        <v>264</v>
      </c>
      <c r="E146" s="80">
        <f>VLOOKUP(D146,'Source-2023 ACSDT5Y2023.C17002'!$C$5:$G$707,5,0)</f>
        <v>88</v>
      </c>
    </row>
    <row r="147" spans="1:5" ht="15" x14ac:dyDescent="0.25">
      <c r="A147" s="31">
        <v>99322</v>
      </c>
      <c r="B147" s="32" t="s">
        <v>265</v>
      </c>
      <c r="C147" s="85" t="s">
        <v>246</v>
      </c>
      <c r="D147" s="32" t="s">
        <v>392</v>
      </c>
      <c r="E147" s="80">
        <f>VLOOKUP(D147,'Source-2023 ACSDT5Y2023.C17002'!$C$5:$G$707,5,0)</f>
        <v>91</v>
      </c>
    </row>
    <row r="148" spans="1:5" ht="15" x14ac:dyDescent="0.25">
      <c r="A148" s="31">
        <v>99322</v>
      </c>
      <c r="B148" s="32" t="s">
        <v>265</v>
      </c>
      <c r="C148" s="85" t="s">
        <v>246</v>
      </c>
      <c r="D148" s="32" t="s">
        <v>393</v>
      </c>
      <c r="E148" s="80">
        <f>VLOOKUP(D148,'Source-2023 ACSDT5Y2023.C17002'!$C$5:$G$707,5,0)</f>
        <v>118</v>
      </c>
    </row>
    <row r="149" spans="1:5" ht="15" x14ac:dyDescent="0.25">
      <c r="A149" s="35">
        <v>99328</v>
      </c>
      <c r="B149" s="32" t="s">
        <v>267</v>
      </c>
      <c r="C149" s="85" t="s">
        <v>243</v>
      </c>
      <c r="D149" s="32" t="s">
        <v>268</v>
      </c>
      <c r="E149" s="80">
        <f>VLOOKUP(D149,'Source-2023 ACSDT5Y2023.C17002'!$C$5:$G$707,5,0)</f>
        <v>415</v>
      </c>
    </row>
    <row r="150" spans="1:5" ht="15.75" customHeight="1" x14ac:dyDescent="0.25">
      <c r="A150" s="31">
        <v>99334</v>
      </c>
      <c r="B150" s="32" t="s">
        <v>269</v>
      </c>
      <c r="C150" s="85" t="s">
        <v>243</v>
      </c>
      <c r="D150" s="32" t="s">
        <v>270</v>
      </c>
      <c r="E150" s="80">
        <f>VLOOKUP(D150,'Source-2023 ACSDT5Y2023.C17002'!$C$5:$G$707,5,0)</f>
        <v>6297</v>
      </c>
    </row>
    <row r="151" spans="1:5" ht="15.75" customHeight="1" x14ac:dyDescent="0.25">
      <c r="A151" s="31">
        <v>99340</v>
      </c>
      <c r="B151" s="32" t="s">
        <v>271</v>
      </c>
      <c r="C151" s="85" t="s">
        <v>243</v>
      </c>
      <c r="D151" s="32" t="s">
        <v>272</v>
      </c>
      <c r="E151" s="80">
        <f>VLOOKUP(D151,'Source-2023 ACSDT5Y2023.C17002'!$C$5:$G$707,5,0)</f>
        <v>67</v>
      </c>
    </row>
    <row r="152" spans="1:5" ht="15.75" customHeight="1" x14ac:dyDescent="0.25">
      <c r="A152" s="31">
        <v>99352</v>
      </c>
      <c r="B152" s="32" t="s">
        <v>273</v>
      </c>
      <c r="C152" s="85" t="s">
        <v>243</v>
      </c>
      <c r="D152" s="32" t="s">
        <v>274</v>
      </c>
      <c r="E152" s="80">
        <f>VLOOKUP(D152,'Source-2023 ACSDT5Y2023.C17002'!$C$5:$G$707,5,0)</f>
        <v>815</v>
      </c>
    </row>
    <row r="153" spans="1:5" ht="15.75" customHeight="1" x14ac:dyDescent="0.25">
      <c r="A153" s="31">
        <v>99358</v>
      </c>
      <c r="B153" s="32" t="s">
        <v>275</v>
      </c>
      <c r="C153" s="85" t="s">
        <v>251</v>
      </c>
      <c r="D153" s="32" t="s">
        <v>276</v>
      </c>
      <c r="E153" s="80">
        <f>VLOOKUP(D153,'Source-2023 ACSDT5Y2023.C17002'!$C$5:$G$707,5,0)</f>
        <v>158</v>
      </c>
    </row>
    <row r="154" spans="1:5" ht="15.75" customHeight="1" x14ac:dyDescent="0.25">
      <c r="A154" s="31">
        <v>99364</v>
      </c>
      <c r="B154" s="32" t="s">
        <v>277</v>
      </c>
      <c r="C154" s="85" t="s">
        <v>251</v>
      </c>
      <c r="D154" s="32" t="s">
        <v>278</v>
      </c>
      <c r="E154" s="80">
        <f>VLOOKUP(D154,'Source-2023 ACSDT5Y2023.C17002'!$C$5:$G$707,5,0)</f>
        <v>11</v>
      </c>
    </row>
    <row r="155" spans="1:5" ht="15.75" customHeight="1" x14ac:dyDescent="0.25">
      <c r="A155" s="31">
        <v>99376</v>
      </c>
      <c r="B155" s="32" t="s">
        <v>279</v>
      </c>
      <c r="C155" s="85" t="s">
        <v>243</v>
      </c>
      <c r="D155" s="32" t="s">
        <v>280</v>
      </c>
      <c r="E155" s="80">
        <f>VLOOKUP(D155,'Source-2023 ACSDT5Y2023.C17002'!$C$5:$G$707,5,0)</f>
        <v>1503</v>
      </c>
    </row>
    <row r="156" spans="1:5" ht="15.75" customHeight="1" x14ac:dyDescent="0.25">
      <c r="A156" s="31">
        <v>99382</v>
      </c>
      <c r="B156" s="32" t="s">
        <v>281</v>
      </c>
      <c r="C156" s="85" t="s">
        <v>243</v>
      </c>
      <c r="D156" s="32" t="s">
        <v>394</v>
      </c>
      <c r="E156" s="80">
        <f>VLOOKUP(D156,'Source-2023 ACSDT5Y2023.C17002'!$C$5:$G$707,5,0)</f>
        <v>2409</v>
      </c>
    </row>
    <row r="157" spans="1:5" ht="15.75" customHeight="1" x14ac:dyDescent="0.25">
      <c r="A157" s="31">
        <v>99382</v>
      </c>
      <c r="B157" s="32" t="s">
        <v>281</v>
      </c>
      <c r="C157" s="85" t="s">
        <v>243</v>
      </c>
      <c r="D157" s="32" t="s">
        <v>1658</v>
      </c>
      <c r="E157" s="80">
        <f>VLOOKUP(D157,'Source-2023 ACSDT5Y2023.C17002'!$C$5:$G$707,5,0)</f>
        <v>59425</v>
      </c>
    </row>
    <row r="158" spans="1:5" ht="15.75" customHeight="1" x14ac:dyDescent="0.25">
      <c r="A158" s="31">
        <v>99394</v>
      </c>
      <c r="B158" s="32" t="s">
        <v>282</v>
      </c>
      <c r="C158" s="85" t="s">
        <v>246</v>
      </c>
      <c r="D158" s="32" t="s">
        <v>283</v>
      </c>
      <c r="E158" s="79">
        <f>VLOOKUP(D158,'Source-2023 ACSDT5Y2023.C17002'!$C$5:$G$707,5,0)</f>
        <v>165</v>
      </c>
    </row>
    <row r="159" spans="1:5" ht="15.75" customHeight="1" x14ac:dyDescent="0.25">
      <c r="A159" s="31">
        <v>99406</v>
      </c>
      <c r="B159" s="32" t="s">
        <v>284</v>
      </c>
      <c r="C159" s="85" t="s">
        <v>246</v>
      </c>
      <c r="D159" s="32" t="s">
        <v>285</v>
      </c>
      <c r="E159" s="79">
        <f>VLOOKUP(D159,'Source-2023 ACSDT5Y2023.C17002'!$C$5:$G$707,5,0)</f>
        <v>389</v>
      </c>
    </row>
    <row r="160" spans="1:5" ht="15.75" customHeight="1" x14ac:dyDescent="0.25">
      <c r="A160" s="31">
        <v>99433</v>
      </c>
      <c r="B160" s="32" t="s">
        <v>286</v>
      </c>
      <c r="C160" s="85" t="s">
        <v>243</v>
      </c>
      <c r="D160" s="32" t="s">
        <v>287</v>
      </c>
      <c r="E160" s="79">
        <f>VLOOKUP(D160,'Source-2023 ACSDT5Y2023.C17002'!$C$5:$G$707,5,0)</f>
        <v>647</v>
      </c>
    </row>
    <row r="161" spans="1:5" ht="15.75" customHeight="1" x14ac:dyDescent="0.25">
      <c r="A161" s="93">
        <v>99436</v>
      </c>
      <c r="B161" s="94" t="s">
        <v>288</v>
      </c>
      <c r="C161" s="95" t="s">
        <v>243</v>
      </c>
      <c r="D161" s="94" t="s">
        <v>289</v>
      </c>
      <c r="E161" s="79">
        <f>VLOOKUP(D161,'Source-2023 ACSDT5Y2023.C17002'!$C$5:$G$707,5,0)</f>
        <v>4410</v>
      </c>
    </row>
    <row r="162" spans="1:5" s="21" customFormat="1" ht="15.75" customHeight="1" x14ac:dyDescent="0.25">
      <c r="A162" s="36"/>
      <c r="B162" s="37"/>
      <c r="C162" s="86"/>
      <c r="D162" s="47" t="s">
        <v>298</v>
      </c>
      <c r="E162" s="75">
        <f>SUM(E2:E161)</f>
        <v>751228</v>
      </c>
    </row>
    <row r="163" spans="1:5" s="21" customFormat="1" ht="15.75" customHeight="1" x14ac:dyDescent="0.25">
      <c r="A163" s="36"/>
      <c r="B163" s="37"/>
      <c r="C163" s="86"/>
      <c r="D163" s="82" t="s">
        <v>395</v>
      </c>
      <c r="E163" s="83">
        <f>SUM(E89+E90+E92)</f>
        <v>118978</v>
      </c>
    </row>
    <row r="164" spans="1:5" s="21" customFormat="1" ht="15.75" customHeight="1" x14ac:dyDescent="0.25">
      <c r="A164" s="36"/>
      <c r="B164" s="37"/>
      <c r="C164" s="86"/>
      <c r="D164" s="47" t="s">
        <v>396</v>
      </c>
      <c r="E164" s="76">
        <f>E162-E163</f>
        <v>632250</v>
      </c>
    </row>
    <row r="165" spans="1:5" s="21" customFormat="1" ht="15.75" customHeight="1" x14ac:dyDescent="0.25">
      <c r="A165" s="36"/>
      <c r="B165" s="37"/>
      <c r="C165" s="87"/>
      <c r="D165" s="37"/>
      <c r="E165" s="75"/>
    </row>
    <row r="166" spans="1:5" ht="15.75" customHeight="1" x14ac:dyDescent="0.25">
      <c r="A166" s="37"/>
      <c r="B166" s="37"/>
      <c r="C166" s="88"/>
      <c r="D166" s="37"/>
      <c r="E166" s="75"/>
    </row>
    <row r="167" spans="1:5" ht="15.75" customHeight="1" x14ac:dyDescent="0.25">
      <c r="A167" s="37"/>
      <c r="B167" s="37"/>
      <c r="C167" s="88"/>
      <c r="D167" s="37"/>
      <c r="E167" s="75"/>
    </row>
    <row r="168" spans="1:5" ht="15.75" customHeight="1" x14ac:dyDescent="0.25">
      <c r="A168" s="37"/>
      <c r="B168" s="37"/>
      <c r="C168" s="88"/>
      <c r="D168" s="37"/>
      <c r="E168" s="75"/>
    </row>
    <row r="169" spans="1:5" ht="15.75" customHeight="1" x14ac:dyDescent="0.25">
      <c r="A169" s="37"/>
      <c r="B169" s="37"/>
      <c r="C169" s="88"/>
      <c r="D169" s="37"/>
      <c r="E169" s="75"/>
    </row>
    <row r="170" spans="1:5" ht="15.75" customHeight="1" x14ac:dyDescent="0.25">
      <c r="A170" s="37"/>
      <c r="B170" s="37"/>
      <c r="C170" s="88"/>
      <c r="D170" s="37"/>
      <c r="E170" s="75"/>
    </row>
    <row r="171" spans="1:5" ht="15.75" customHeight="1" x14ac:dyDescent="0.25">
      <c r="A171" s="37"/>
      <c r="B171" s="37"/>
      <c r="C171" s="88"/>
      <c r="D171" s="37"/>
      <c r="E171" s="75"/>
    </row>
    <row r="172" spans="1:5" ht="15.75" customHeight="1" x14ac:dyDescent="0.25">
      <c r="A172" s="37"/>
      <c r="B172" s="37"/>
      <c r="C172" s="88"/>
      <c r="D172" s="37"/>
      <c r="E172" s="75"/>
    </row>
    <row r="173" spans="1:5" ht="15.75" customHeight="1" x14ac:dyDescent="0.25">
      <c r="A173" s="37"/>
      <c r="B173" s="37"/>
      <c r="C173" s="88"/>
      <c r="D173" s="37"/>
      <c r="E173" s="75"/>
    </row>
    <row r="174" spans="1:5" ht="15.75" customHeight="1" x14ac:dyDescent="0.25">
      <c r="A174" s="37"/>
      <c r="B174" s="37"/>
      <c r="C174" s="88"/>
      <c r="D174" s="37"/>
      <c r="E174" s="75"/>
    </row>
    <row r="175" spans="1:5" ht="15.75" customHeight="1" x14ac:dyDescent="0.25">
      <c r="A175" s="37"/>
      <c r="B175" s="37"/>
      <c r="C175" s="88"/>
      <c r="D175" s="37"/>
      <c r="E175" s="75"/>
    </row>
    <row r="176" spans="1:5" ht="15.75" customHeight="1" x14ac:dyDescent="0.25">
      <c r="A176" s="37"/>
      <c r="B176" s="37"/>
      <c r="C176" s="88"/>
      <c r="D176" s="37"/>
      <c r="E176" s="75"/>
    </row>
    <row r="177" spans="1:5" ht="15.75" customHeight="1" x14ac:dyDescent="0.25">
      <c r="A177" s="37"/>
      <c r="B177" s="37"/>
      <c r="C177" s="88"/>
      <c r="D177" s="37"/>
      <c r="E177" s="75"/>
    </row>
    <row r="178" spans="1:5" ht="15.75" customHeight="1" x14ac:dyDescent="0.25">
      <c r="A178" s="37"/>
      <c r="B178" s="37"/>
      <c r="C178" s="88"/>
      <c r="D178" s="37"/>
      <c r="E178" s="75"/>
    </row>
    <row r="179" spans="1:5" ht="15.75" customHeight="1" x14ac:dyDescent="0.25">
      <c r="A179" s="37"/>
      <c r="B179" s="37"/>
      <c r="C179" s="88"/>
      <c r="D179" s="37"/>
      <c r="E179" s="75"/>
    </row>
    <row r="180" spans="1:5" ht="15.75" customHeight="1" x14ac:dyDescent="0.25">
      <c r="A180" s="37"/>
      <c r="B180" s="37"/>
      <c r="C180" s="88"/>
      <c r="D180" s="37"/>
      <c r="E180" s="75"/>
    </row>
    <row r="181" spans="1:5" ht="15.75" customHeight="1" x14ac:dyDescent="0.25">
      <c r="A181" s="37"/>
      <c r="B181" s="37"/>
      <c r="C181" s="88"/>
      <c r="D181" s="37"/>
      <c r="E181" s="75"/>
    </row>
    <row r="182" spans="1:5" ht="15.75" customHeight="1" x14ac:dyDescent="0.25">
      <c r="A182" s="37"/>
      <c r="B182" s="37"/>
      <c r="C182" s="88"/>
      <c r="D182" s="37"/>
      <c r="E182" s="75"/>
    </row>
    <row r="183" spans="1:5" ht="15.75" customHeight="1" x14ac:dyDescent="0.25">
      <c r="A183" s="37"/>
      <c r="B183" s="37"/>
      <c r="C183" s="88"/>
      <c r="D183" s="37"/>
      <c r="E183" s="75"/>
    </row>
    <row r="184" spans="1:5" ht="15.75" customHeight="1" x14ac:dyDescent="0.25">
      <c r="A184" s="37"/>
      <c r="B184" s="37"/>
      <c r="C184" s="88"/>
      <c r="D184" s="37"/>
      <c r="E184" s="75"/>
    </row>
    <row r="185" spans="1:5" ht="15.75" customHeight="1" x14ac:dyDescent="0.25">
      <c r="A185" s="37"/>
      <c r="B185" s="37"/>
      <c r="C185" s="88"/>
      <c r="D185" s="37"/>
      <c r="E185" s="75"/>
    </row>
    <row r="186" spans="1:5" ht="15.75" customHeight="1" x14ac:dyDescent="0.25">
      <c r="A186" s="37"/>
      <c r="B186" s="37"/>
      <c r="C186" s="88"/>
      <c r="D186" s="37"/>
      <c r="E186" s="75"/>
    </row>
    <row r="187" spans="1:5" ht="15.75" customHeight="1" x14ac:dyDescent="0.25">
      <c r="A187" s="37"/>
      <c r="B187" s="37"/>
      <c r="C187" s="88"/>
      <c r="D187" s="37"/>
      <c r="E187" s="75"/>
    </row>
    <row r="188" spans="1:5" ht="15.75" customHeight="1" x14ac:dyDescent="0.25">
      <c r="A188" s="37"/>
      <c r="B188" s="37"/>
      <c r="C188" s="88"/>
      <c r="D188" s="37"/>
      <c r="E188" s="75"/>
    </row>
    <row r="189" spans="1:5" ht="15.75" customHeight="1" x14ac:dyDescent="0.25">
      <c r="A189" s="37"/>
      <c r="B189" s="37"/>
      <c r="C189" s="88"/>
      <c r="D189" s="37"/>
      <c r="E189" s="75"/>
    </row>
    <row r="190" spans="1:5" ht="15.75" customHeight="1" x14ac:dyDescent="0.25">
      <c r="A190" s="37"/>
      <c r="B190" s="37"/>
      <c r="C190" s="88"/>
      <c r="D190" s="37"/>
      <c r="E190" s="75"/>
    </row>
    <row r="191" spans="1:5" ht="15.75" customHeight="1" x14ac:dyDescent="0.25">
      <c r="A191" s="37"/>
      <c r="B191" s="37"/>
      <c r="C191" s="88"/>
      <c r="D191" s="37"/>
      <c r="E191" s="75"/>
    </row>
    <row r="192" spans="1:5" ht="15.75" customHeight="1" x14ac:dyDescent="0.25">
      <c r="A192" s="37"/>
      <c r="B192" s="37"/>
      <c r="C192" s="88"/>
      <c r="D192" s="37"/>
      <c r="E192" s="75"/>
    </row>
    <row r="193" spans="1:5" ht="15.75" customHeight="1" x14ac:dyDescent="0.25">
      <c r="A193" s="37"/>
      <c r="B193" s="37"/>
      <c r="C193" s="88"/>
      <c r="D193" s="37"/>
      <c r="E193" s="75"/>
    </row>
    <row r="194" spans="1:5" ht="15.75" customHeight="1" x14ac:dyDescent="0.25">
      <c r="A194" s="37"/>
      <c r="B194" s="37"/>
      <c r="C194" s="88"/>
      <c r="D194" s="37"/>
      <c r="E194" s="75"/>
    </row>
    <row r="195" spans="1:5" ht="15.75" customHeight="1" x14ac:dyDescent="0.25">
      <c r="A195" s="37"/>
      <c r="B195" s="37"/>
      <c r="C195" s="88"/>
      <c r="D195" s="37"/>
      <c r="E195" s="75"/>
    </row>
    <row r="196" spans="1:5" ht="15.75" customHeight="1" x14ac:dyDescent="0.25">
      <c r="A196" s="37"/>
      <c r="B196" s="37"/>
      <c r="C196" s="88"/>
      <c r="D196" s="37"/>
      <c r="E196" s="75"/>
    </row>
    <row r="197" spans="1:5" ht="15.75" customHeight="1" x14ac:dyDescent="0.25">
      <c r="A197" s="37"/>
      <c r="B197" s="37"/>
      <c r="C197" s="88"/>
      <c r="D197" s="37"/>
      <c r="E197" s="75"/>
    </row>
    <row r="198" spans="1:5" ht="15.75" customHeight="1" x14ac:dyDescent="0.25">
      <c r="A198" s="37"/>
      <c r="B198" s="37"/>
      <c r="C198" s="88"/>
      <c r="D198" s="37"/>
      <c r="E198" s="75"/>
    </row>
    <row r="199" spans="1:5" ht="15.75" customHeight="1" x14ac:dyDescent="0.25">
      <c r="A199" s="37"/>
      <c r="B199" s="37"/>
      <c r="C199" s="88"/>
      <c r="D199" s="37"/>
      <c r="E199" s="75"/>
    </row>
    <row r="200" spans="1:5" ht="15.75" customHeight="1" x14ac:dyDescent="0.25">
      <c r="A200" s="37"/>
      <c r="B200" s="37"/>
      <c r="C200" s="88"/>
      <c r="D200" s="37"/>
      <c r="E200" s="75"/>
    </row>
    <row r="201" spans="1:5" ht="15.75" customHeight="1" x14ac:dyDescent="0.25">
      <c r="A201" s="37"/>
      <c r="B201" s="37"/>
      <c r="C201" s="88"/>
      <c r="D201" s="37"/>
      <c r="E201" s="75"/>
    </row>
    <row r="202" spans="1:5" ht="15.75" customHeight="1" x14ac:dyDescent="0.25">
      <c r="A202" s="37"/>
      <c r="B202" s="37"/>
      <c r="C202" s="88"/>
      <c r="D202" s="37"/>
      <c r="E202" s="75"/>
    </row>
    <row r="203" spans="1:5" ht="15.75" customHeight="1" x14ac:dyDescent="0.25">
      <c r="A203" s="37"/>
      <c r="B203" s="37"/>
      <c r="C203" s="88"/>
      <c r="D203" s="37"/>
      <c r="E203" s="75"/>
    </row>
    <row r="204" spans="1:5" ht="15.75" customHeight="1" x14ac:dyDescent="0.25">
      <c r="A204" s="37"/>
      <c r="B204" s="37"/>
      <c r="C204" s="88"/>
      <c r="D204" s="37"/>
      <c r="E204" s="75"/>
    </row>
    <row r="205" spans="1:5" ht="15.75" customHeight="1" x14ac:dyDescent="0.25">
      <c r="A205" s="37"/>
      <c r="B205" s="37"/>
      <c r="C205" s="88"/>
      <c r="D205" s="37"/>
      <c r="E205" s="75"/>
    </row>
    <row r="206" spans="1:5" ht="15.75" customHeight="1" x14ac:dyDescent="0.25">
      <c r="A206" s="37"/>
      <c r="B206" s="37"/>
      <c r="C206" s="88"/>
      <c r="D206" s="37"/>
      <c r="E206" s="75"/>
    </row>
    <row r="207" spans="1:5" ht="15.75" customHeight="1" x14ac:dyDescent="0.25">
      <c r="A207" s="37"/>
      <c r="B207" s="37"/>
      <c r="C207" s="88"/>
      <c r="D207" s="37"/>
      <c r="E207" s="75"/>
    </row>
    <row r="208" spans="1:5" ht="15.75" customHeight="1" x14ac:dyDescent="0.25">
      <c r="A208" s="37"/>
      <c r="B208" s="37"/>
      <c r="C208" s="88"/>
      <c r="D208" s="37"/>
      <c r="E208" s="75"/>
    </row>
    <row r="209" spans="1:5" ht="15.75" customHeight="1" x14ac:dyDescent="0.25">
      <c r="A209" s="37"/>
      <c r="B209" s="37"/>
      <c r="C209" s="88"/>
      <c r="D209" s="37"/>
      <c r="E209" s="75"/>
    </row>
    <row r="210" spans="1:5" ht="15.75" customHeight="1" x14ac:dyDescent="0.25">
      <c r="A210" s="37"/>
      <c r="B210" s="37"/>
      <c r="C210" s="88"/>
      <c r="D210" s="37"/>
      <c r="E210" s="75"/>
    </row>
    <row r="211" spans="1:5" ht="15.75" customHeight="1" x14ac:dyDescent="0.25">
      <c r="A211" s="37"/>
      <c r="B211" s="37"/>
      <c r="C211" s="88"/>
      <c r="D211" s="37"/>
      <c r="E211" s="75"/>
    </row>
    <row r="212" spans="1:5" ht="15.75" customHeight="1" x14ac:dyDescent="0.25">
      <c r="A212" s="37"/>
      <c r="B212" s="37"/>
      <c r="C212" s="88"/>
      <c r="D212" s="37"/>
      <c r="E212" s="75"/>
    </row>
    <row r="213" spans="1:5" ht="15.75" customHeight="1" x14ac:dyDescent="0.25">
      <c r="A213" s="37"/>
      <c r="B213" s="37"/>
      <c r="C213" s="88"/>
      <c r="D213" s="37"/>
      <c r="E213" s="75"/>
    </row>
    <row r="214" spans="1:5" ht="15.75" customHeight="1" x14ac:dyDescent="0.25">
      <c r="A214" s="37"/>
      <c r="B214" s="37"/>
      <c r="C214" s="88"/>
      <c r="D214" s="37"/>
      <c r="E214" s="75"/>
    </row>
    <row r="215" spans="1:5" ht="15.75" customHeight="1" x14ac:dyDescent="0.25">
      <c r="A215" s="37"/>
      <c r="B215" s="37"/>
      <c r="C215" s="88"/>
      <c r="D215" s="37"/>
      <c r="E215" s="75"/>
    </row>
    <row r="216" spans="1:5" ht="15.75" customHeight="1" x14ac:dyDescent="0.25">
      <c r="A216" s="37"/>
      <c r="B216" s="37"/>
      <c r="C216" s="88"/>
      <c r="D216" s="37"/>
      <c r="E216" s="75"/>
    </row>
    <row r="217" spans="1:5" ht="15.75" customHeight="1" x14ac:dyDescent="0.25">
      <c r="A217" s="37"/>
      <c r="B217" s="37"/>
      <c r="C217" s="88"/>
      <c r="D217" s="37"/>
      <c r="E217" s="75"/>
    </row>
    <row r="218" spans="1:5" ht="15.75" customHeight="1" x14ac:dyDescent="0.25">
      <c r="A218" s="37"/>
      <c r="B218" s="37"/>
      <c r="C218" s="88"/>
      <c r="D218" s="37"/>
      <c r="E218" s="75"/>
    </row>
    <row r="219" spans="1:5" ht="15.75" customHeight="1" x14ac:dyDescent="0.25">
      <c r="A219" s="37"/>
      <c r="B219" s="37"/>
      <c r="C219" s="88"/>
      <c r="D219" s="37"/>
      <c r="E219" s="75"/>
    </row>
    <row r="220" spans="1:5" ht="15.75" customHeight="1" x14ac:dyDescent="0.25">
      <c r="A220" s="37"/>
      <c r="B220" s="37"/>
      <c r="C220" s="88"/>
      <c r="D220" s="37"/>
      <c r="E220" s="75"/>
    </row>
    <row r="221" spans="1:5" ht="15.75" customHeight="1" x14ac:dyDescent="0.25">
      <c r="A221" s="37"/>
      <c r="B221" s="37"/>
      <c r="C221" s="88"/>
      <c r="D221" s="37"/>
      <c r="E221" s="75"/>
    </row>
    <row r="222" spans="1:5" ht="15.75" customHeight="1" x14ac:dyDescent="0.25">
      <c r="A222" s="37"/>
      <c r="B222" s="37"/>
      <c r="C222" s="88"/>
      <c r="D222" s="37"/>
      <c r="E222" s="75"/>
    </row>
    <row r="223" spans="1:5" ht="15.75" customHeight="1" x14ac:dyDescent="0.25">
      <c r="A223" s="37"/>
      <c r="B223" s="37"/>
      <c r="C223" s="88"/>
      <c r="D223" s="37"/>
      <c r="E223" s="75"/>
    </row>
    <row r="224" spans="1:5" ht="15.75" customHeight="1" x14ac:dyDescent="0.25">
      <c r="A224" s="37"/>
      <c r="B224" s="37"/>
      <c r="C224" s="88"/>
      <c r="D224" s="37"/>
      <c r="E224" s="75"/>
    </row>
    <row r="225" spans="1:5" ht="15.75" customHeight="1" x14ac:dyDescent="0.25">
      <c r="A225" s="37"/>
      <c r="B225" s="37"/>
      <c r="C225" s="88"/>
      <c r="D225" s="37"/>
      <c r="E225" s="75"/>
    </row>
    <row r="226" spans="1:5" ht="15.75" customHeight="1" x14ac:dyDescent="0.25">
      <c r="A226" s="37"/>
      <c r="B226" s="37"/>
      <c r="C226" s="88"/>
      <c r="D226" s="37"/>
      <c r="E226" s="75"/>
    </row>
    <row r="227" spans="1:5" ht="15.75" customHeight="1" x14ac:dyDescent="0.25">
      <c r="A227" s="37"/>
      <c r="B227" s="37"/>
      <c r="C227" s="88"/>
      <c r="D227" s="37"/>
      <c r="E227" s="75"/>
    </row>
    <row r="228" spans="1:5" ht="15.75" customHeight="1" x14ac:dyDescent="0.25">
      <c r="A228" s="37"/>
      <c r="B228" s="37"/>
      <c r="C228" s="88"/>
      <c r="D228" s="37"/>
      <c r="E228" s="75"/>
    </row>
    <row r="229" spans="1:5" ht="15.75" customHeight="1" x14ac:dyDescent="0.25">
      <c r="A229" s="37"/>
      <c r="B229" s="37"/>
      <c r="C229" s="88"/>
      <c r="D229" s="37"/>
      <c r="E229" s="75"/>
    </row>
    <row r="230" spans="1:5" ht="15.75" customHeight="1" x14ac:dyDescent="0.25">
      <c r="A230" s="37"/>
      <c r="B230" s="37"/>
      <c r="C230" s="88"/>
      <c r="D230" s="37"/>
      <c r="E230" s="75"/>
    </row>
    <row r="231" spans="1:5" ht="15.75" customHeight="1" x14ac:dyDescent="0.25">
      <c r="A231" s="37"/>
      <c r="B231" s="37"/>
      <c r="C231" s="88"/>
      <c r="D231" s="37"/>
      <c r="E231" s="75"/>
    </row>
    <row r="232" spans="1:5" ht="15.75" customHeight="1" x14ac:dyDescent="0.25">
      <c r="A232" s="37"/>
      <c r="B232" s="37"/>
      <c r="C232" s="88"/>
      <c r="D232" s="37"/>
      <c r="E232" s="75"/>
    </row>
    <row r="233" spans="1:5" ht="15.75" customHeight="1" x14ac:dyDescent="0.25">
      <c r="A233" s="37"/>
      <c r="B233" s="37"/>
      <c r="C233" s="88"/>
      <c r="D233" s="37"/>
      <c r="E233" s="75"/>
    </row>
    <row r="234" spans="1:5" ht="15.75" customHeight="1" x14ac:dyDescent="0.25">
      <c r="A234" s="37"/>
      <c r="B234" s="37"/>
      <c r="C234" s="88"/>
      <c r="D234" s="37"/>
      <c r="E234" s="75"/>
    </row>
    <row r="235" spans="1:5" ht="15.75" customHeight="1" x14ac:dyDescent="0.25">
      <c r="A235" s="37"/>
      <c r="B235" s="37"/>
      <c r="C235" s="88"/>
      <c r="D235" s="37"/>
      <c r="E235" s="75"/>
    </row>
    <row r="236" spans="1:5" ht="15.75" customHeight="1" x14ac:dyDescent="0.25">
      <c r="A236" s="37"/>
      <c r="B236" s="37"/>
      <c r="C236" s="88"/>
      <c r="D236" s="37"/>
      <c r="E236" s="75"/>
    </row>
    <row r="237" spans="1:5" ht="15.75" customHeight="1" x14ac:dyDescent="0.25">
      <c r="A237" s="37"/>
      <c r="B237" s="37"/>
      <c r="C237" s="88"/>
      <c r="D237" s="37"/>
      <c r="E237" s="75"/>
    </row>
    <row r="238" spans="1:5" ht="15.75" customHeight="1" x14ac:dyDescent="0.25">
      <c r="A238" s="37"/>
      <c r="B238" s="37"/>
      <c r="C238" s="88"/>
      <c r="D238" s="37"/>
      <c r="E238" s="75"/>
    </row>
    <row r="239" spans="1:5" ht="15.75" customHeight="1" x14ac:dyDescent="0.25">
      <c r="A239" s="37"/>
      <c r="B239" s="37"/>
      <c r="C239" s="88"/>
      <c r="D239" s="37"/>
      <c r="E239" s="75"/>
    </row>
    <row r="240" spans="1:5" ht="15.75" customHeight="1" x14ac:dyDescent="0.25">
      <c r="A240" s="37"/>
      <c r="B240" s="37"/>
      <c r="C240" s="88"/>
      <c r="D240" s="37"/>
      <c r="E240" s="75"/>
    </row>
    <row r="241" spans="1:5" ht="15.75" customHeight="1" x14ac:dyDescent="0.25">
      <c r="A241" s="37"/>
      <c r="B241" s="37"/>
      <c r="C241" s="88"/>
      <c r="D241" s="37"/>
      <c r="E241" s="75"/>
    </row>
    <row r="242" spans="1:5" ht="15.75" customHeight="1" x14ac:dyDescent="0.25">
      <c r="A242" s="37"/>
      <c r="B242" s="37"/>
      <c r="C242" s="88"/>
      <c r="D242" s="37"/>
      <c r="E242" s="75"/>
    </row>
    <row r="243" spans="1:5" ht="15.75" customHeight="1" x14ac:dyDescent="0.25">
      <c r="A243" s="37"/>
      <c r="B243" s="37"/>
      <c r="C243" s="88"/>
      <c r="D243" s="37"/>
      <c r="E243" s="75"/>
    </row>
    <row r="244" spans="1:5" ht="15.75" customHeight="1" x14ac:dyDescent="0.25">
      <c r="A244" s="37"/>
      <c r="B244" s="37"/>
      <c r="C244" s="88"/>
      <c r="D244" s="37"/>
      <c r="E244" s="75"/>
    </row>
    <row r="245" spans="1:5" ht="15.75" customHeight="1" x14ac:dyDescent="0.25">
      <c r="A245" s="37"/>
      <c r="B245" s="37"/>
      <c r="C245" s="88"/>
      <c r="D245" s="37"/>
      <c r="E245" s="75"/>
    </row>
    <row r="246" spans="1:5" ht="15.75" customHeight="1" x14ac:dyDescent="0.25">
      <c r="A246" s="37"/>
      <c r="B246" s="37"/>
      <c r="C246" s="88"/>
      <c r="D246" s="37"/>
      <c r="E246" s="75"/>
    </row>
    <row r="247" spans="1:5" ht="15.75" customHeight="1" x14ac:dyDescent="0.25">
      <c r="A247" s="37"/>
      <c r="B247" s="37"/>
      <c r="C247" s="88"/>
      <c r="D247" s="37"/>
      <c r="E247" s="75"/>
    </row>
    <row r="248" spans="1:5" ht="15.75" customHeight="1" x14ac:dyDescent="0.25">
      <c r="A248" s="37"/>
      <c r="B248" s="37"/>
      <c r="C248" s="88"/>
      <c r="D248" s="37"/>
      <c r="E248" s="75"/>
    </row>
    <row r="249" spans="1:5" ht="15.75" customHeight="1" x14ac:dyDescent="0.25">
      <c r="A249" s="37"/>
      <c r="B249" s="37"/>
      <c r="C249" s="88"/>
      <c r="D249" s="37"/>
      <c r="E249" s="75"/>
    </row>
    <row r="250" spans="1:5" ht="15.75" customHeight="1" x14ac:dyDescent="0.25">
      <c r="A250" s="37"/>
      <c r="B250" s="37"/>
      <c r="C250" s="88"/>
      <c r="D250" s="37"/>
      <c r="E250" s="75"/>
    </row>
    <row r="251" spans="1:5" ht="15.75" customHeight="1" x14ac:dyDescent="0.25">
      <c r="A251" s="37"/>
      <c r="B251" s="37"/>
      <c r="C251" s="88"/>
      <c r="D251" s="37"/>
      <c r="E251" s="75"/>
    </row>
    <row r="252" spans="1:5" ht="15.75" customHeight="1" x14ac:dyDescent="0.25">
      <c r="A252" s="37"/>
      <c r="B252" s="37"/>
      <c r="C252" s="88"/>
      <c r="D252" s="37"/>
      <c r="E252" s="75"/>
    </row>
    <row r="253" spans="1:5" ht="15.75" customHeight="1" x14ac:dyDescent="0.25">
      <c r="A253" s="37"/>
      <c r="B253" s="37"/>
      <c r="C253" s="88"/>
      <c r="D253" s="37"/>
      <c r="E253" s="75"/>
    </row>
    <row r="254" spans="1:5" ht="15.75" customHeight="1" x14ac:dyDescent="0.25">
      <c r="A254" s="37"/>
      <c r="B254" s="37"/>
      <c r="C254" s="88"/>
      <c r="D254" s="37"/>
      <c r="E254" s="75"/>
    </row>
    <row r="255" spans="1:5" ht="15.75" customHeight="1" x14ac:dyDescent="0.25">
      <c r="A255" s="37"/>
      <c r="B255" s="37"/>
      <c r="C255" s="88"/>
      <c r="D255" s="37"/>
      <c r="E255" s="75"/>
    </row>
    <row r="256" spans="1:5" ht="15.75" customHeight="1" x14ac:dyDescent="0.25">
      <c r="A256" s="37"/>
      <c r="B256" s="37"/>
      <c r="C256" s="88"/>
      <c r="D256" s="37"/>
      <c r="E256" s="75"/>
    </row>
    <row r="257" spans="1:5" ht="15.75" customHeight="1" x14ac:dyDescent="0.25">
      <c r="A257" s="37"/>
      <c r="B257" s="37"/>
      <c r="C257" s="88"/>
      <c r="D257" s="37"/>
      <c r="E257" s="75"/>
    </row>
    <row r="258" spans="1:5" ht="15.75" customHeight="1" x14ac:dyDescent="0.25">
      <c r="A258" s="37"/>
      <c r="B258" s="37"/>
      <c r="C258" s="88"/>
      <c r="D258" s="37"/>
      <c r="E258" s="75"/>
    </row>
    <row r="259" spans="1:5" ht="15.75" customHeight="1" x14ac:dyDescent="0.25">
      <c r="A259" s="37"/>
      <c r="B259" s="37"/>
      <c r="C259" s="88"/>
      <c r="D259" s="37"/>
      <c r="E259" s="75"/>
    </row>
    <row r="260" spans="1:5" ht="15.75" customHeight="1" x14ac:dyDescent="0.25">
      <c r="A260" s="37"/>
      <c r="B260" s="37"/>
      <c r="C260" s="88"/>
      <c r="D260" s="37"/>
      <c r="E260" s="75"/>
    </row>
    <row r="261" spans="1:5" ht="15.75" customHeight="1" x14ac:dyDescent="0.25">
      <c r="A261" s="37"/>
      <c r="B261" s="37"/>
      <c r="C261" s="88"/>
      <c r="D261" s="37"/>
      <c r="E261" s="75"/>
    </row>
    <row r="262" spans="1:5" ht="15.75" customHeight="1" x14ac:dyDescent="0.25">
      <c r="A262" s="37"/>
      <c r="B262" s="37"/>
      <c r="C262" s="88"/>
      <c r="D262" s="37"/>
      <c r="E262" s="75"/>
    </row>
    <row r="263" spans="1:5" ht="15.75" customHeight="1" x14ac:dyDescent="0.25">
      <c r="A263" s="37"/>
      <c r="B263" s="37"/>
      <c r="C263" s="88"/>
      <c r="D263" s="37"/>
      <c r="E263" s="75"/>
    </row>
    <row r="264" spans="1:5" ht="15.75" customHeight="1" x14ac:dyDescent="0.25">
      <c r="A264" s="37"/>
      <c r="B264" s="37"/>
      <c r="C264" s="88"/>
      <c r="D264" s="37"/>
      <c r="E264" s="75"/>
    </row>
    <row r="265" spans="1:5" ht="15.75" customHeight="1" x14ac:dyDescent="0.25">
      <c r="A265" s="37"/>
      <c r="B265" s="37"/>
      <c r="C265" s="88"/>
      <c r="D265" s="37"/>
      <c r="E265" s="75"/>
    </row>
    <row r="266" spans="1:5" ht="15.75" customHeight="1" x14ac:dyDescent="0.25">
      <c r="A266" s="37"/>
      <c r="B266" s="37"/>
      <c r="C266" s="88"/>
      <c r="D266" s="37"/>
      <c r="E266" s="75"/>
    </row>
    <row r="267" spans="1:5" ht="15.75" customHeight="1" x14ac:dyDescent="0.25">
      <c r="A267" s="37"/>
      <c r="B267" s="37"/>
      <c r="C267" s="88"/>
      <c r="D267" s="37"/>
      <c r="E267" s="75"/>
    </row>
    <row r="268" spans="1:5" ht="15.75" customHeight="1" x14ac:dyDescent="0.25">
      <c r="A268" s="37"/>
      <c r="B268" s="37"/>
      <c r="C268" s="88"/>
      <c r="D268" s="37"/>
      <c r="E268" s="75"/>
    </row>
    <row r="269" spans="1:5" ht="15.75" customHeight="1" x14ac:dyDescent="0.25">
      <c r="A269" s="37"/>
      <c r="B269" s="37"/>
      <c r="C269" s="88"/>
      <c r="D269" s="37"/>
      <c r="E269" s="75"/>
    </row>
    <row r="270" spans="1:5" ht="15.75" customHeight="1" x14ac:dyDescent="0.25">
      <c r="A270" s="37"/>
      <c r="B270" s="37"/>
      <c r="C270" s="88"/>
      <c r="D270" s="37"/>
      <c r="E270" s="75"/>
    </row>
    <row r="271" spans="1:5" ht="15.75" customHeight="1" x14ac:dyDescent="0.25">
      <c r="A271" s="37"/>
      <c r="B271" s="37"/>
      <c r="C271" s="88"/>
      <c r="D271" s="37"/>
      <c r="E271" s="75"/>
    </row>
    <row r="272" spans="1:5" ht="15.75" customHeight="1" x14ac:dyDescent="0.25">
      <c r="A272" s="37"/>
      <c r="B272" s="37"/>
      <c r="C272" s="88"/>
      <c r="D272" s="37"/>
      <c r="E272" s="75"/>
    </row>
    <row r="273" spans="1:5" ht="15.75" customHeight="1" x14ac:dyDescent="0.25">
      <c r="A273" s="37"/>
      <c r="B273" s="37"/>
      <c r="C273" s="88"/>
      <c r="D273" s="37"/>
      <c r="E273" s="75"/>
    </row>
    <row r="274" spans="1:5" ht="15.75" customHeight="1" x14ac:dyDescent="0.25">
      <c r="A274" s="37"/>
      <c r="B274" s="37"/>
      <c r="C274" s="88"/>
      <c r="D274" s="37"/>
      <c r="E274" s="75"/>
    </row>
    <row r="275" spans="1:5" ht="15.75" customHeight="1" x14ac:dyDescent="0.25">
      <c r="A275" s="37"/>
      <c r="B275" s="37"/>
      <c r="C275" s="88"/>
      <c r="D275" s="37"/>
      <c r="E275" s="75"/>
    </row>
    <row r="276" spans="1:5" ht="15.75" customHeight="1" x14ac:dyDescent="0.25">
      <c r="A276" s="37"/>
      <c r="B276" s="37"/>
      <c r="C276" s="88"/>
      <c r="D276" s="37"/>
      <c r="E276" s="75"/>
    </row>
    <row r="277" spans="1:5" ht="15.75" customHeight="1" x14ac:dyDescent="0.25">
      <c r="A277" s="37"/>
      <c r="B277" s="37"/>
      <c r="C277" s="88"/>
      <c r="D277" s="37"/>
      <c r="E277" s="75"/>
    </row>
    <row r="278" spans="1:5" ht="15.75" customHeight="1" x14ac:dyDescent="0.25">
      <c r="A278" s="37"/>
      <c r="B278" s="37"/>
      <c r="C278" s="88"/>
      <c r="D278" s="37"/>
      <c r="E278" s="75"/>
    </row>
    <row r="279" spans="1:5" ht="15.75" customHeight="1" x14ac:dyDescent="0.25">
      <c r="A279" s="37"/>
      <c r="B279" s="37"/>
      <c r="C279" s="88"/>
      <c r="D279" s="37"/>
      <c r="E279" s="75"/>
    </row>
    <row r="280" spans="1:5" ht="15.75" customHeight="1" x14ac:dyDescent="0.25">
      <c r="A280" s="37"/>
      <c r="B280" s="37"/>
      <c r="C280" s="88"/>
      <c r="D280" s="37"/>
      <c r="E280" s="75"/>
    </row>
    <row r="281" spans="1:5" ht="15.75" customHeight="1" x14ac:dyDescent="0.25">
      <c r="A281" s="37"/>
      <c r="B281" s="37"/>
      <c r="C281" s="88"/>
      <c r="D281" s="37"/>
      <c r="E281" s="75"/>
    </row>
    <row r="282" spans="1:5" ht="15.75" customHeight="1" x14ac:dyDescent="0.25">
      <c r="A282" s="37"/>
      <c r="B282" s="37"/>
      <c r="C282" s="88"/>
      <c r="D282" s="37"/>
      <c r="E282" s="75"/>
    </row>
    <row r="283" spans="1:5" ht="15.75" customHeight="1" x14ac:dyDescent="0.25">
      <c r="A283" s="37"/>
      <c r="B283" s="37"/>
      <c r="C283" s="88"/>
      <c r="D283" s="37"/>
      <c r="E283" s="75"/>
    </row>
    <row r="284" spans="1:5" ht="15.75" customHeight="1" x14ac:dyDescent="0.25">
      <c r="A284" s="37"/>
      <c r="B284" s="37"/>
      <c r="C284" s="88"/>
      <c r="D284" s="37"/>
      <c r="E284" s="75"/>
    </row>
    <row r="285" spans="1:5" ht="15.75" customHeight="1" x14ac:dyDescent="0.25">
      <c r="A285" s="37"/>
      <c r="B285" s="37"/>
      <c r="C285" s="88"/>
      <c r="D285" s="37"/>
      <c r="E285" s="75"/>
    </row>
    <row r="286" spans="1:5" ht="15.75" customHeight="1" x14ac:dyDescent="0.25">
      <c r="A286" s="37"/>
      <c r="B286" s="37"/>
      <c r="C286" s="88"/>
      <c r="D286" s="37"/>
      <c r="E286" s="75"/>
    </row>
    <row r="287" spans="1:5" ht="15.75" customHeight="1" x14ac:dyDescent="0.25">
      <c r="A287" s="37"/>
      <c r="B287" s="37"/>
      <c r="C287" s="88"/>
      <c r="D287" s="37"/>
      <c r="E287" s="75"/>
    </row>
    <row r="288" spans="1:5" ht="15.75" customHeight="1" x14ac:dyDescent="0.25">
      <c r="A288" s="37"/>
      <c r="B288" s="37"/>
      <c r="C288" s="88"/>
      <c r="D288" s="37"/>
      <c r="E288" s="75"/>
    </row>
    <row r="289" spans="1:5" ht="15.75" customHeight="1" x14ac:dyDescent="0.25">
      <c r="A289" s="37"/>
      <c r="B289" s="37"/>
      <c r="C289" s="88"/>
      <c r="D289" s="37"/>
      <c r="E289" s="75"/>
    </row>
    <row r="290" spans="1:5" ht="15.75" customHeight="1" x14ac:dyDescent="0.25">
      <c r="A290" s="37"/>
      <c r="B290" s="37"/>
      <c r="C290" s="88"/>
      <c r="D290" s="37"/>
      <c r="E290" s="75"/>
    </row>
    <row r="291" spans="1:5" ht="15.75" customHeight="1" x14ac:dyDescent="0.25">
      <c r="A291" s="37"/>
      <c r="B291" s="37"/>
      <c r="C291" s="88"/>
      <c r="D291" s="37"/>
      <c r="E291" s="75"/>
    </row>
    <row r="292" spans="1:5" ht="15.75" customHeight="1" x14ac:dyDescent="0.25">
      <c r="A292" s="37"/>
      <c r="B292" s="37"/>
      <c r="C292" s="88"/>
      <c r="D292" s="37"/>
      <c r="E292" s="75"/>
    </row>
    <row r="293" spans="1:5" ht="15.75" customHeight="1" x14ac:dyDescent="0.25">
      <c r="A293" s="37"/>
      <c r="B293" s="37"/>
      <c r="C293" s="88"/>
      <c r="D293" s="37"/>
      <c r="E293" s="75"/>
    </row>
    <row r="294" spans="1:5" ht="15.75" customHeight="1" x14ac:dyDescent="0.25">
      <c r="A294" s="37"/>
      <c r="B294" s="37"/>
      <c r="C294" s="88"/>
      <c r="D294" s="37"/>
      <c r="E294" s="75"/>
    </row>
    <row r="295" spans="1:5" ht="15.75" customHeight="1" x14ac:dyDescent="0.25">
      <c r="A295" s="37"/>
      <c r="B295" s="37"/>
      <c r="C295" s="88"/>
      <c r="D295" s="37"/>
      <c r="E295" s="75"/>
    </row>
    <row r="296" spans="1:5" ht="15.75" customHeight="1" x14ac:dyDescent="0.25">
      <c r="A296" s="37"/>
      <c r="B296" s="37"/>
      <c r="C296" s="88"/>
      <c r="D296" s="37"/>
      <c r="E296" s="75"/>
    </row>
    <row r="297" spans="1:5" ht="15.75" customHeight="1" x14ac:dyDescent="0.25">
      <c r="A297" s="37"/>
      <c r="B297" s="37"/>
      <c r="C297" s="88"/>
      <c r="D297" s="37"/>
      <c r="E297" s="75"/>
    </row>
    <row r="298" spans="1:5" ht="15.75" customHeight="1" x14ac:dyDescent="0.25">
      <c r="A298" s="37"/>
      <c r="B298" s="37"/>
      <c r="C298" s="88"/>
      <c r="D298" s="37"/>
      <c r="E298" s="75"/>
    </row>
    <row r="299" spans="1:5" ht="15.75" customHeight="1" x14ac:dyDescent="0.25">
      <c r="A299" s="37"/>
      <c r="B299" s="37"/>
      <c r="C299" s="88"/>
      <c r="D299" s="37"/>
      <c r="E299" s="75"/>
    </row>
    <row r="300" spans="1:5" ht="15.75" customHeight="1" x14ac:dyDescent="0.25">
      <c r="A300" s="37"/>
      <c r="B300" s="37"/>
      <c r="C300" s="88"/>
      <c r="D300" s="37"/>
      <c r="E300" s="75"/>
    </row>
    <row r="301" spans="1:5" ht="15.75" customHeight="1" x14ac:dyDescent="0.25">
      <c r="A301" s="37"/>
      <c r="B301" s="37"/>
      <c r="C301" s="88"/>
      <c r="D301" s="37"/>
      <c r="E301" s="75"/>
    </row>
    <row r="302" spans="1:5" ht="15.75" customHeight="1" x14ac:dyDescent="0.25">
      <c r="A302" s="37"/>
      <c r="B302" s="37"/>
      <c r="C302" s="88"/>
      <c r="D302" s="37"/>
      <c r="E302" s="75"/>
    </row>
    <row r="303" spans="1:5" ht="15.75" customHeight="1" x14ac:dyDescent="0.25">
      <c r="A303" s="37"/>
      <c r="B303" s="37"/>
      <c r="C303" s="88"/>
      <c r="D303" s="37"/>
      <c r="E303" s="75"/>
    </row>
    <row r="304" spans="1:5" ht="15.75" customHeight="1" x14ac:dyDescent="0.25">
      <c r="A304" s="37"/>
      <c r="B304" s="37"/>
      <c r="C304" s="88"/>
      <c r="D304" s="37"/>
      <c r="E304" s="75"/>
    </row>
    <row r="305" spans="1:5" ht="15.75" customHeight="1" x14ac:dyDescent="0.25">
      <c r="A305" s="37"/>
      <c r="B305" s="37"/>
      <c r="C305" s="88"/>
      <c r="D305" s="37"/>
      <c r="E305" s="75"/>
    </row>
    <row r="306" spans="1:5" ht="15.75" customHeight="1" x14ac:dyDescent="0.25">
      <c r="A306" s="37"/>
      <c r="B306" s="37"/>
      <c r="C306" s="88"/>
      <c r="D306" s="37"/>
      <c r="E306" s="75"/>
    </row>
    <row r="307" spans="1:5" ht="15.75" customHeight="1" x14ac:dyDescent="0.25">
      <c r="A307" s="37"/>
      <c r="B307" s="37"/>
      <c r="C307" s="88"/>
      <c r="D307" s="37"/>
      <c r="E307" s="75"/>
    </row>
    <row r="308" spans="1:5" ht="15.75" customHeight="1" x14ac:dyDescent="0.25">
      <c r="A308" s="37"/>
      <c r="B308" s="37"/>
      <c r="C308" s="88"/>
      <c r="D308" s="37"/>
      <c r="E308" s="75"/>
    </row>
    <row r="309" spans="1:5" ht="15.75" customHeight="1" x14ac:dyDescent="0.25">
      <c r="A309" s="37"/>
      <c r="B309" s="37"/>
      <c r="C309" s="88"/>
      <c r="D309" s="37"/>
      <c r="E309" s="75"/>
    </row>
    <row r="310" spans="1:5" ht="15.75" customHeight="1" x14ac:dyDescent="0.25">
      <c r="A310" s="37"/>
      <c r="B310" s="37"/>
      <c r="C310" s="88"/>
      <c r="D310" s="37"/>
      <c r="E310" s="75"/>
    </row>
    <row r="311" spans="1:5" ht="15.75" customHeight="1" x14ac:dyDescent="0.25">
      <c r="A311" s="37"/>
      <c r="B311" s="37"/>
      <c r="C311" s="88"/>
      <c r="D311" s="37"/>
      <c r="E311" s="75"/>
    </row>
    <row r="312" spans="1:5" ht="15.75" customHeight="1" x14ac:dyDescent="0.25">
      <c r="A312" s="37"/>
      <c r="B312" s="37"/>
      <c r="C312" s="88"/>
      <c r="D312" s="37"/>
      <c r="E312" s="75"/>
    </row>
    <row r="313" spans="1:5" ht="15.75" customHeight="1" x14ac:dyDescent="0.25">
      <c r="A313" s="37"/>
      <c r="B313" s="37"/>
      <c r="C313" s="88"/>
      <c r="D313" s="37"/>
      <c r="E313" s="75"/>
    </row>
    <row r="314" spans="1:5" ht="15.75" customHeight="1" x14ac:dyDescent="0.25">
      <c r="A314" s="37"/>
      <c r="B314" s="37"/>
      <c r="C314" s="88"/>
      <c r="D314" s="37"/>
      <c r="E314" s="75"/>
    </row>
    <row r="315" spans="1:5" ht="15.75" customHeight="1" x14ac:dyDescent="0.25">
      <c r="A315" s="37"/>
      <c r="B315" s="37"/>
      <c r="C315" s="88"/>
      <c r="D315" s="37"/>
      <c r="E315" s="75"/>
    </row>
    <row r="316" spans="1:5" ht="15.75" customHeight="1" x14ac:dyDescent="0.25">
      <c r="A316" s="37"/>
      <c r="B316" s="37"/>
      <c r="C316" s="88"/>
      <c r="D316" s="37"/>
      <c r="E316" s="75"/>
    </row>
    <row r="317" spans="1:5" ht="15.75" customHeight="1" x14ac:dyDescent="0.25">
      <c r="A317" s="37"/>
      <c r="B317" s="37"/>
      <c r="C317" s="88"/>
      <c r="D317" s="37"/>
      <c r="E317" s="75"/>
    </row>
    <row r="318" spans="1:5" ht="15.75" customHeight="1" x14ac:dyDescent="0.25">
      <c r="A318" s="37"/>
      <c r="B318" s="37"/>
      <c r="C318" s="88"/>
      <c r="D318" s="37"/>
      <c r="E318" s="75"/>
    </row>
    <row r="319" spans="1:5" ht="15.75" customHeight="1" x14ac:dyDescent="0.25">
      <c r="A319" s="37"/>
      <c r="B319" s="37"/>
      <c r="C319" s="88"/>
      <c r="D319" s="37"/>
      <c r="E319" s="75"/>
    </row>
    <row r="320" spans="1:5" ht="15.75" customHeight="1" x14ac:dyDescent="0.25">
      <c r="A320" s="37"/>
      <c r="B320" s="37"/>
      <c r="C320" s="88"/>
      <c r="D320" s="37"/>
      <c r="E320" s="75"/>
    </row>
    <row r="321" spans="1:5" ht="15.75" customHeight="1" x14ac:dyDescent="0.25">
      <c r="A321" s="37"/>
      <c r="B321" s="37"/>
      <c r="C321" s="88"/>
      <c r="D321" s="37"/>
      <c r="E321" s="75"/>
    </row>
    <row r="322" spans="1:5" ht="15.75" customHeight="1" x14ac:dyDescent="0.25">
      <c r="A322" s="37"/>
      <c r="B322" s="37"/>
      <c r="C322" s="88"/>
      <c r="D322" s="37"/>
      <c r="E322" s="75"/>
    </row>
    <row r="323" spans="1:5" ht="15.75" customHeight="1" x14ac:dyDescent="0.25">
      <c r="A323" s="37"/>
      <c r="B323" s="37"/>
      <c r="C323" s="88"/>
      <c r="D323" s="37"/>
      <c r="E323" s="75"/>
    </row>
    <row r="324" spans="1:5" ht="15.75" customHeight="1" x14ac:dyDescent="0.25">
      <c r="A324" s="37"/>
      <c r="B324" s="37"/>
      <c r="C324" s="88"/>
      <c r="D324" s="37"/>
      <c r="E324" s="75"/>
    </row>
    <row r="325" spans="1:5" ht="15.75" customHeight="1" x14ac:dyDescent="0.25">
      <c r="A325" s="37"/>
      <c r="B325" s="37"/>
      <c r="C325" s="88"/>
      <c r="D325" s="37"/>
      <c r="E325" s="75"/>
    </row>
    <row r="326" spans="1:5" ht="15.75" customHeight="1" x14ac:dyDescent="0.25">
      <c r="A326" s="37"/>
      <c r="B326" s="37"/>
      <c r="C326" s="88"/>
      <c r="D326" s="37"/>
      <c r="E326" s="75"/>
    </row>
    <row r="327" spans="1:5" ht="15.75" customHeight="1" x14ac:dyDescent="0.25">
      <c r="A327" s="37"/>
      <c r="B327" s="37"/>
      <c r="C327" s="88"/>
      <c r="D327" s="37"/>
      <c r="E327" s="75"/>
    </row>
    <row r="328" spans="1:5" ht="15.75" customHeight="1" x14ac:dyDescent="0.25">
      <c r="A328" s="37"/>
      <c r="B328" s="37"/>
      <c r="C328" s="88"/>
      <c r="D328" s="37"/>
      <c r="E328" s="75"/>
    </row>
    <row r="329" spans="1:5" ht="15.75" customHeight="1" x14ac:dyDescent="0.25">
      <c r="A329" s="37"/>
      <c r="B329" s="37"/>
      <c r="C329" s="88"/>
      <c r="D329" s="37"/>
      <c r="E329" s="75"/>
    </row>
    <row r="330" spans="1:5" ht="15.75" customHeight="1" x14ac:dyDescent="0.25">
      <c r="A330" s="37"/>
      <c r="B330" s="37"/>
      <c r="C330" s="88"/>
      <c r="D330" s="37"/>
      <c r="E330" s="75"/>
    </row>
    <row r="331" spans="1:5" ht="15.75" customHeight="1" x14ac:dyDescent="0.25">
      <c r="A331" s="37"/>
      <c r="B331" s="37"/>
      <c r="C331" s="88"/>
      <c r="D331" s="37"/>
      <c r="E331" s="75"/>
    </row>
    <row r="332" spans="1:5" ht="15.75" customHeight="1" x14ac:dyDescent="0.25">
      <c r="A332" s="37"/>
      <c r="B332" s="37"/>
      <c r="C332" s="88"/>
      <c r="D332" s="37"/>
      <c r="E332" s="75"/>
    </row>
    <row r="333" spans="1:5" ht="15.75" customHeight="1" x14ac:dyDescent="0.25">
      <c r="A333" s="37"/>
      <c r="B333" s="37"/>
      <c r="C333" s="88"/>
      <c r="D333" s="37"/>
      <c r="E333" s="75"/>
    </row>
    <row r="334" spans="1:5" ht="15.75" customHeight="1" x14ac:dyDescent="0.25">
      <c r="A334" s="37"/>
      <c r="B334" s="37"/>
      <c r="C334" s="88"/>
      <c r="D334" s="37"/>
      <c r="E334" s="75"/>
    </row>
    <row r="335" spans="1:5" ht="15.75" customHeight="1" x14ac:dyDescent="0.25">
      <c r="A335" s="37"/>
      <c r="B335" s="37"/>
      <c r="C335" s="88"/>
      <c r="D335" s="37"/>
      <c r="E335" s="75"/>
    </row>
    <row r="336" spans="1:5" ht="15.75" customHeight="1" x14ac:dyDescent="0.25">
      <c r="A336" s="37"/>
      <c r="B336" s="37"/>
      <c r="C336" s="88"/>
      <c r="D336" s="37"/>
      <c r="E336" s="75"/>
    </row>
    <row r="337" spans="1:5" ht="15.75" customHeight="1" x14ac:dyDescent="0.25">
      <c r="A337" s="37"/>
      <c r="B337" s="37"/>
      <c r="C337" s="88"/>
      <c r="D337" s="37"/>
      <c r="E337" s="75"/>
    </row>
    <row r="338" spans="1:5" ht="15.75" customHeight="1" x14ac:dyDescent="0.25">
      <c r="A338" s="37"/>
      <c r="B338" s="37"/>
      <c r="C338" s="88"/>
      <c r="D338" s="37"/>
      <c r="E338" s="75"/>
    </row>
    <row r="339" spans="1:5" ht="15.75" customHeight="1" x14ac:dyDescent="0.25">
      <c r="A339" s="37"/>
      <c r="B339" s="37"/>
      <c r="C339" s="88"/>
      <c r="D339" s="37"/>
      <c r="E339" s="75"/>
    </row>
    <row r="340" spans="1:5" ht="15.75" customHeight="1" x14ac:dyDescent="0.25">
      <c r="A340" s="37"/>
      <c r="B340" s="37"/>
      <c r="C340" s="88"/>
      <c r="D340" s="37"/>
      <c r="E340" s="75"/>
    </row>
    <row r="341" spans="1:5" ht="15.75" customHeight="1" x14ac:dyDescent="0.25">
      <c r="A341" s="37"/>
      <c r="B341" s="37"/>
      <c r="C341" s="88"/>
      <c r="D341" s="37"/>
      <c r="E341" s="75"/>
    </row>
    <row r="342" spans="1:5" ht="15.75" customHeight="1" x14ac:dyDescent="0.25">
      <c r="A342" s="37"/>
      <c r="B342" s="37"/>
      <c r="C342" s="88"/>
      <c r="D342" s="37"/>
      <c r="E342" s="75"/>
    </row>
    <row r="343" spans="1:5" ht="15.75" customHeight="1" x14ac:dyDescent="0.25">
      <c r="A343" s="37"/>
      <c r="B343" s="37"/>
      <c r="C343" s="88"/>
      <c r="D343" s="37"/>
      <c r="E343" s="75"/>
    </row>
    <row r="344" spans="1:5" ht="15.75" customHeight="1" x14ac:dyDescent="0.25">
      <c r="A344" s="37"/>
      <c r="B344" s="37"/>
      <c r="C344" s="88"/>
      <c r="D344" s="37"/>
      <c r="E344" s="75"/>
    </row>
    <row r="345" spans="1:5" ht="15.75" customHeight="1" x14ac:dyDescent="0.25">
      <c r="A345" s="37"/>
      <c r="B345" s="37"/>
      <c r="C345" s="88"/>
      <c r="D345" s="37"/>
      <c r="E345" s="75"/>
    </row>
    <row r="346" spans="1:5" ht="15.75" customHeight="1" x14ac:dyDescent="0.25">
      <c r="A346" s="37"/>
      <c r="B346" s="37"/>
      <c r="C346" s="88"/>
      <c r="D346" s="37"/>
      <c r="E346" s="75"/>
    </row>
    <row r="347" spans="1:5" ht="15.75" customHeight="1" x14ac:dyDescent="0.25">
      <c r="A347" s="37"/>
      <c r="B347" s="37"/>
      <c r="C347" s="88"/>
      <c r="D347" s="37"/>
      <c r="E347" s="75"/>
    </row>
    <row r="348" spans="1:5" ht="15.75" customHeight="1" x14ac:dyDescent="0.25">
      <c r="A348" s="37"/>
      <c r="B348" s="37"/>
      <c r="C348" s="88"/>
      <c r="D348" s="37"/>
      <c r="E348" s="75"/>
    </row>
    <row r="349" spans="1:5" ht="15.75" customHeight="1" x14ac:dyDescent="0.25">
      <c r="A349" s="37"/>
      <c r="B349" s="37"/>
      <c r="C349" s="88"/>
      <c r="D349" s="37"/>
      <c r="E349" s="75"/>
    </row>
    <row r="350" spans="1:5" ht="15.75" customHeight="1" x14ac:dyDescent="0.25">
      <c r="A350" s="37"/>
      <c r="B350" s="37"/>
      <c r="C350" s="88"/>
      <c r="D350" s="37"/>
      <c r="E350" s="75"/>
    </row>
    <row r="351" spans="1:5" ht="15.75" customHeight="1" x14ac:dyDescent="0.25">
      <c r="A351" s="37"/>
      <c r="B351" s="37"/>
      <c r="C351" s="88"/>
      <c r="D351" s="37"/>
      <c r="E351" s="75"/>
    </row>
    <row r="352" spans="1:5" ht="15.75" customHeight="1" x14ac:dyDescent="0.25">
      <c r="A352" s="37"/>
      <c r="B352" s="37"/>
      <c r="C352" s="88"/>
      <c r="D352" s="37"/>
      <c r="E352" s="75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EF74-9DA5-45DE-AE2D-E8FD1ADF8F53}">
  <dimension ref="A1:G708"/>
  <sheetViews>
    <sheetView zoomScaleNormal="100" workbookViewId="0">
      <selection activeCell="C45" sqref="C45"/>
    </sheetView>
  </sheetViews>
  <sheetFormatPr defaultColWidth="8.7109375" defaultRowHeight="15" x14ac:dyDescent="0.2"/>
  <cols>
    <col min="1" max="1" width="14.140625" style="101" bestFit="1" customWidth="1"/>
    <col min="2" max="2" width="14.140625" style="101" customWidth="1"/>
    <col min="3" max="3" width="82.5703125" style="101" bestFit="1" customWidth="1"/>
    <col min="4" max="4" width="17.5703125" style="108" bestFit="1" customWidth="1"/>
    <col min="5" max="5" width="25.42578125" style="108" bestFit="1" customWidth="1"/>
    <col min="6" max="6" width="24.85546875" style="108" bestFit="1" customWidth="1"/>
    <col min="7" max="7" width="21.5703125" style="112" customWidth="1"/>
    <col min="8" max="16384" width="8.7109375" style="101"/>
  </cols>
  <sheetData>
    <row r="1" spans="1:7" x14ac:dyDescent="0.2">
      <c r="A1" s="161" t="s">
        <v>1637</v>
      </c>
      <c r="B1" s="161"/>
      <c r="C1" s="161"/>
      <c r="D1" s="161"/>
      <c r="E1" s="161"/>
      <c r="F1" s="161"/>
      <c r="G1" s="161"/>
    </row>
    <row r="2" spans="1:7" x14ac:dyDescent="0.2">
      <c r="A2" s="162" t="s">
        <v>1638</v>
      </c>
      <c r="B2" s="162"/>
      <c r="C2" s="162"/>
      <c r="D2" s="162"/>
      <c r="E2" s="162"/>
      <c r="F2" s="162"/>
      <c r="G2" s="162"/>
    </row>
    <row r="3" spans="1:7" s="104" customFormat="1" x14ac:dyDescent="0.2">
      <c r="A3" s="102" t="s">
        <v>397</v>
      </c>
      <c r="B3" s="102"/>
      <c r="C3" s="102" t="s">
        <v>398</v>
      </c>
      <c r="D3" s="103" t="s">
        <v>399</v>
      </c>
      <c r="E3" s="103" t="s">
        <v>400</v>
      </c>
      <c r="F3" s="103" t="s">
        <v>401</v>
      </c>
      <c r="G3" s="109"/>
    </row>
    <row r="4" spans="1:7" s="104" customFormat="1" ht="30" x14ac:dyDescent="0.2">
      <c r="A4" s="102" t="s">
        <v>402</v>
      </c>
      <c r="B4" s="105" t="s">
        <v>1639</v>
      </c>
      <c r="C4" s="102" t="s">
        <v>403</v>
      </c>
      <c r="D4" s="103" t="s">
        <v>1640</v>
      </c>
      <c r="E4" s="103" t="s">
        <v>1641</v>
      </c>
      <c r="F4" s="103" t="s">
        <v>1642</v>
      </c>
      <c r="G4" s="110" t="s">
        <v>1643</v>
      </c>
    </row>
    <row r="5" spans="1:7" x14ac:dyDescent="0.2">
      <c r="A5" s="106" t="s">
        <v>404</v>
      </c>
      <c r="B5" s="106" t="str">
        <f>RIGHT(A5,4)</f>
        <v>0010</v>
      </c>
      <c r="C5" s="106" t="s">
        <v>405</v>
      </c>
      <c r="D5" s="107">
        <v>3057</v>
      </c>
      <c r="E5" s="107">
        <v>97</v>
      </c>
      <c r="F5" s="107">
        <v>497</v>
      </c>
      <c r="G5" s="111">
        <f>SUM(E5:F5)</f>
        <v>594</v>
      </c>
    </row>
    <row r="6" spans="1:7" x14ac:dyDescent="0.2">
      <c r="A6" s="106" t="s">
        <v>406</v>
      </c>
      <c r="B6" s="106" t="str">
        <f t="shared" ref="B6:B69" si="0">RIGHT(A6,4)</f>
        <v>0020</v>
      </c>
      <c r="C6" s="106" t="s">
        <v>407</v>
      </c>
      <c r="D6" s="107">
        <v>28182</v>
      </c>
      <c r="E6" s="107">
        <v>1763</v>
      </c>
      <c r="F6" s="107">
        <v>1554</v>
      </c>
      <c r="G6" s="111">
        <f t="shared" ref="G6:G69" si="1">SUM(E6:F6)</f>
        <v>3317</v>
      </c>
    </row>
    <row r="7" spans="1:7" x14ac:dyDescent="0.2">
      <c r="A7" s="106" t="s">
        <v>408</v>
      </c>
      <c r="B7" s="106" t="str">
        <f t="shared" si="0"/>
        <v>0050</v>
      </c>
      <c r="C7" s="106" t="s">
        <v>409</v>
      </c>
      <c r="D7" s="107">
        <v>790</v>
      </c>
      <c r="E7" s="107">
        <v>91</v>
      </c>
      <c r="F7" s="107">
        <v>150</v>
      </c>
      <c r="G7" s="111">
        <f t="shared" si="1"/>
        <v>241</v>
      </c>
    </row>
    <row r="8" spans="1:7" x14ac:dyDescent="0.2">
      <c r="A8" s="106" t="s">
        <v>410</v>
      </c>
      <c r="B8" s="106" t="str">
        <f t="shared" si="0"/>
        <v>0080</v>
      </c>
      <c r="C8" s="106" t="s">
        <v>370</v>
      </c>
      <c r="D8" s="107">
        <v>5890</v>
      </c>
      <c r="E8" s="107">
        <v>816</v>
      </c>
      <c r="F8" s="107">
        <v>669</v>
      </c>
      <c r="G8" s="111">
        <f t="shared" si="1"/>
        <v>1485</v>
      </c>
    </row>
    <row r="9" spans="1:7" x14ac:dyDescent="0.2">
      <c r="A9" s="106" t="s">
        <v>411</v>
      </c>
      <c r="B9" s="106" t="str">
        <f t="shared" si="0"/>
        <v>0095</v>
      </c>
      <c r="C9" s="106" t="s">
        <v>412</v>
      </c>
      <c r="D9" s="107">
        <v>0</v>
      </c>
      <c r="E9" s="107">
        <v>0</v>
      </c>
      <c r="F9" s="107">
        <v>0</v>
      </c>
      <c r="G9" s="111">
        <f t="shared" si="1"/>
        <v>0</v>
      </c>
    </row>
    <row r="10" spans="1:7" x14ac:dyDescent="0.2">
      <c r="A10" s="106" t="s">
        <v>413</v>
      </c>
      <c r="B10" s="106" t="str">
        <f t="shared" si="0"/>
        <v>0110</v>
      </c>
      <c r="C10" s="106" t="s">
        <v>414</v>
      </c>
      <c r="D10" s="107">
        <v>1367</v>
      </c>
      <c r="E10" s="107">
        <v>76</v>
      </c>
      <c r="F10" s="107">
        <v>136</v>
      </c>
      <c r="G10" s="111">
        <f t="shared" si="1"/>
        <v>212</v>
      </c>
    </row>
    <row r="11" spans="1:7" x14ac:dyDescent="0.2">
      <c r="A11" s="106" t="s">
        <v>415</v>
      </c>
      <c r="B11" s="106" t="str">
        <f t="shared" si="0"/>
        <v>0115</v>
      </c>
      <c r="C11" s="106" t="s">
        <v>102</v>
      </c>
      <c r="D11" s="107">
        <v>255</v>
      </c>
      <c r="E11" s="107">
        <v>71</v>
      </c>
      <c r="F11" s="107">
        <v>53</v>
      </c>
      <c r="G11" s="111">
        <f t="shared" si="1"/>
        <v>124</v>
      </c>
    </row>
    <row r="12" spans="1:7" x14ac:dyDescent="0.2">
      <c r="A12" s="106" t="s">
        <v>416</v>
      </c>
      <c r="B12" s="106" t="str">
        <f t="shared" si="0"/>
        <v>0120</v>
      </c>
      <c r="C12" s="106" t="s">
        <v>417</v>
      </c>
      <c r="D12" s="107">
        <v>0</v>
      </c>
      <c r="E12" s="107">
        <v>0</v>
      </c>
      <c r="F12" s="107">
        <v>0</v>
      </c>
      <c r="G12" s="111">
        <f t="shared" si="1"/>
        <v>0</v>
      </c>
    </row>
    <row r="13" spans="1:7" x14ac:dyDescent="0.2">
      <c r="A13" s="106" t="s">
        <v>418</v>
      </c>
      <c r="B13" s="106" t="str">
        <f t="shared" si="0"/>
        <v>0125</v>
      </c>
      <c r="C13" s="106" t="s">
        <v>419</v>
      </c>
      <c r="D13" s="107">
        <v>0</v>
      </c>
      <c r="E13" s="107">
        <v>0</v>
      </c>
      <c r="F13" s="107">
        <v>0</v>
      </c>
      <c r="G13" s="111">
        <f t="shared" si="1"/>
        <v>0</v>
      </c>
    </row>
    <row r="14" spans="1:7" x14ac:dyDescent="0.2">
      <c r="A14" s="106" t="s">
        <v>420</v>
      </c>
      <c r="B14" s="106" t="str">
        <f t="shared" si="0"/>
        <v>0140</v>
      </c>
      <c r="C14" s="106" t="s">
        <v>148</v>
      </c>
      <c r="D14" s="107">
        <v>1431</v>
      </c>
      <c r="E14" s="107">
        <v>112</v>
      </c>
      <c r="F14" s="107">
        <v>159</v>
      </c>
      <c r="G14" s="111">
        <f t="shared" si="1"/>
        <v>271</v>
      </c>
    </row>
    <row r="15" spans="1:7" x14ac:dyDescent="0.2">
      <c r="A15" s="106" t="s">
        <v>421</v>
      </c>
      <c r="B15" s="106" t="str">
        <f t="shared" si="0"/>
        <v>0155</v>
      </c>
      <c r="C15" s="106" t="s">
        <v>422</v>
      </c>
      <c r="D15" s="107">
        <v>514</v>
      </c>
      <c r="E15" s="107">
        <v>90</v>
      </c>
      <c r="F15" s="107">
        <v>4</v>
      </c>
      <c r="G15" s="111">
        <f t="shared" si="1"/>
        <v>94</v>
      </c>
    </row>
    <row r="16" spans="1:7" x14ac:dyDescent="0.2">
      <c r="A16" s="106" t="s">
        <v>423</v>
      </c>
      <c r="B16" s="106" t="str">
        <f t="shared" si="0"/>
        <v>0165</v>
      </c>
      <c r="C16" s="106" t="s">
        <v>424</v>
      </c>
      <c r="D16" s="107">
        <v>164</v>
      </c>
      <c r="E16" s="107">
        <v>10</v>
      </c>
      <c r="F16" s="107">
        <v>27</v>
      </c>
      <c r="G16" s="111">
        <f t="shared" si="1"/>
        <v>37</v>
      </c>
    </row>
    <row r="17" spans="1:7" x14ac:dyDescent="0.2">
      <c r="A17" s="106" t="s">
        <v>425</v>
      </c>
      <c r="B17" s="106" t="str">
        <f t="shared" si="0"/>
        <v>0170</v>
      </c>
      <c r="C17" s="106" t="s">
        <v>121</v>
      </c>
      <c r="D17" s="107">
        <v>1241</v>
      </c>
      <c r="E17" s="107">
        <v>172</v>
      </c>
      <c r="F17" s="107">
        <v>116</v>
      </c>
      <c r="G17" s="111">
        <f t="shared" si="1"/>
        <v>288</v>
      </c>
    </row>
    <row r="18" spans="1:7" x14ac:dyDescent="0.2">
      <c r="A18" s="106" t="s">
        <v>426</v>
      </c>
      <c r="B18" s="106" t="str">
        <f t="shared" si="0"/>
        <v>0185</v>
      </c>
      <c r="C18" s="106" t="s">
        <v>427</v>
      </c>
      <c r="D18" s="107">
        <v>68</v>
      </c>
      <c r="E18" s="107">
        <v>11</v>
      </c>
      <c r="F18" s="107">
        <v>3</v>
      </c>
      <c r="G18" s="111">
        <f t="shared" si="1"/>
        <v>14</v>
      </c>
    </row>
    <row r="19" spans="1:7" x14ac:dyDescent="0.2">
      <c r="A19" s="106" t="s">
        <v>428</v>
      </c>
      <c r="B19" s="106" t="str">
        <f t="shared" si="0"/>
        <v>0200</v>
      </c>
      <c r="C19" s="106" t="s">
        <v>429</v>
      </c>
      <c r="D19" s="107">
        <v>97</v>
      </c>
      <c r="E19" s="107">
        <v>23</v>
      </c>
      <c r="F19" s="107">
        <v>6</v>
      </c>
      <c r="G19" s="111">
        <f t="shared" si="1"/>
        <v>29</v>
      </c>
    </row>
    <row r="20" spans="1:7" x14ac:dyDescent="0.2">
      <c r="A20" s="106" t="s">
        <v>430</v>
      </c>
      <c r="B20" s="106" t="str">
        <f t="shared" si="0"/>
        <v>0215</v>
      </c>
      <c r="C20" s="106" t="s">
        <v>431</v>
      </c>
      <c r="D20" s="107">
        <v>7</v>
      </c>
      <c r="E20" s="107">
        <v>3</v>
      </c>
      <c r="F20" s="107">
        <v>4</v>
      </c>
      <c r="G20" s="111">
        <f t="shared" si="1"/>
        <v>7</v>
      </c>
    </row>
    <row r="21" spans="1:7" x14ac:dyDescent="0.2">
      <c r="A21" s="106" t="s">
        <v>432</v>
      </c>
      <c r="B21" s="106" t="str">
        <f t="shared" si="0"/>
        <v>0225</v>
      </c>
      <c r="C21" s="106" t="s">
        <v>433</v>
      </c>
      <c r="D21" s="107">
        <v>471</v>
      </c>
      <c r="E21" s="107">
        <v>32</v>
      </c>
      <c r="F21" s="107">
        <v>54</v>
      </c>
      <c r="G21" s="111">
        <f t="shared" si="1"/>
        <v>86</v>
      </c>
    </row>
    <row r="22" spans="1:7" x14ac:dyDescent="0.2">
      <c r="A22" s="106" t="s">
        <v>434</v>
      </c>
      <c r="B22" s="106" t="str">
        <f t="shared" si="0"/>
        <v>0240</v>
      </c>
      <c r="C22" s="106" t="s">
        <v>435</v>
      </c>
      <c r="D22" s="107">
        <v>2</v>
      </c>
      <c r="E22" s="107">
        <v>0</v>
      </c>
      <c r="F22" s="107">
        <v>0</v>
      </c>
      <c r="G22" s="111">
        <f t="shared" si="1"/>
        <v>0</v>
      </c>
    </row>
    <row r="23" spans="1:7" x14ac:dyDescent="0.2">
      <c r="A23" s="106" t="s">
        <v>436</v>
      </c>
      <c r="B23" s="106" t="str">
        <f t="shared" si="0"/>
        <v>0250</v>
      </c>
      <c r="C23" s="106" t="s">
        <v>437</v>
      </c>
      <c r="D23" s="107">
        <v>405</v>
      </c>
      <c r="E23" s="107">
        <v>57</v>
      </c>
      <c r="F23" s="107">
        <v>48</v>
      </c>
      <c r="G23" s="111">
        <f t="shared" si="1"/>
        <v>105</v>
      </c>
    </row>
    <row r="24" spans="1:7" x14ac:dyDescent="0.2">
      <c r="A24" s="106" t="s">
        <v>438</v>
      </c>
      <c r="B24" s="106" t="str">
        <f t="shared" si="0"/>
        <v>0265</v>
      </c>
      <c r="C24" s="106" t="s">
        <v>439</v>
      </c>
      <c r="D24" s="107">
        <v>152</v>
      </c>
      <c r="E24" s="107">
        <v>42</v>
      </c>
      <c r="F24" s="107">
        <v>5</v>
      </c>
      <c r="G24" s="111">
        <f t="shared" si="1"/>
        <v>47</v>
      </c>
    </row>
    <row r="25" spans="1:7" x14ac:dyDescent="0.2">
      <c r="A25" s="106" t="s">
        <v>440</v>
      </c>
      <c r="B25" s="106" t="str">
        <f t="shared" si="0"/>
        <v>0275</v>
      </c>
      <c r="C25" s="106" t="s">
        <v>441</v>
      </c>
      <c r="D25" s="107">
        <v>280</v>
      </c>
      <c r="E25" s="107">
        <v>71</v>
      </c>
      <c r="F25" s="107">
        <v>58</v>
      </c>
      <c r="G25" s="111">
        <f t="shared" si="1"/>
        <v>129</v>
      </c>
    </row>
    <row r="26" spans="1:7" x14ac:dyDescent="0.2">
      <c r="A26" s="106" t="s">
        <v>442</v>
      </c>
      <c r="B26" s="106" t="str">
        <f t="shared" si="0"/>
        <v>0290</v>
      </c>
      <c r="C26" s="106" t="s">
        <v>255</v>
      </c>
      <c r="D26" s="107">
        <v>2062</v>
      </c>
      <c r="E26" s="107">
        <v>78</v>
      </c>
      <c r="F26" s="107">
        <v>155</v>
      </c>
      <c r="G26" s="111">
        <f t="shared" si="1"/>
        <v>233</v>
      </c>
    </row>
    <row r="27" spans="1:7" x14ac:dyDescent="0.2">
      <c r="A27" s="106" t="s">
        <v>443</v>
      </c>
      <c r="B27" s="106" t="str">
        <f t="shared" si="0"/>
        <v>0305</v>
      </c>
      <c r="C27" s="106" t="s">
        <v>224</v>
      </c>
      <c r="D27" s="107">
        <v>10191</v>
      </c>
      <c r="E27" s="107">
        <v>2086</v>
      </c>
      <c r="F27" s="107">
        <v>1276</v>
      </c>
      <c r="G27" s="111">
        <f t="shared" si="1"/>
        <v>3362</v>
      </c>
    </row>
    <row r="28" spans="1:7" x14ac:dyDescent="0.2">
      <c r="A28" s="106" t="s">
        <v>444</v>
      </c>
      <c r="B28" s="106" t="str">
        <f t="shared" si="0"/>
        <v>0325</v>
      </c>
      <c r="C28" s="106" t="s">
        <v>259</v>
      </c>
      <c r="D28" s="107">
        <v>84</v>
      </c>
      <c r="E28" s="107">
        <v>0</v>
      </c>
      <c r="F28" s="107">
        <v>7</v>
      </c>
      <c r="G28" s="111">
        <f t="shared" si="1"/>
        <v>7</v>
      </c>
    </row>
    <row r="29" spans="1:7" x14ac:dyDescent="0.2">
      <c r="A29" s="106" t="s">
        <v>445</v>
      </c>
      <c r="B29" s="106" t="str">
        <f t="shared" si="0"/>
        <v>0335</v>
      </c>
      <c r="C29" s="106" t="s">
        <v>140</v>
      </c>
      <c r="D29" s="107">
        <v>861</v>
      </c>
      <c r="E29" s="107">
        <v>80</v>
      </c>
      <c r="F29" s="107">
        <v>136</v>
      </c>
      <c r="G29" s="111">
        <f t="shared" si="1"/>
        <v>216</v>
      </c>
    </row>
    <row r="30" spans="1:7" x14ac:dyDescent="0.2">
      <c r="A30" s="106" t="s">
        <v>446</v>
      </c>
      <c r="B30" s="106" t="str">
        <f t="shared" si="0"/>
        <v>0350</v>
      </c>
      <c r="C30" s="106" t="s">
        <v>447</v>
      </c>
      <c r="D30" s="107">
        <v>44</v>
      </c>
      <c r="E30" s="107">
        <v>10</v>
      </c>
      <c r="F30" s="107">
        <v>21</v>
      </c>
      <c r="G30" s="111">
        <f t="shared" si="1"/>
        <v>31</v>
      </c>
    </row>
    <row r="31" spans="1:7" x14ac:dyDescent="0.2">
      <c r="A31" s="106" t="s">
        <v>448</v>
      </c>
      <c r="B31" s="106" t="str">
        <f t="shared" si="0"/>
        <v>0360</v>
      </c>
      <c r="C31" s="106" t="s">
        <v>449</v>
      </c>
      <c r="D31" s="107">
        <v>371</v>
      </c>
      <c r="E31" s="107">
        <v>51</v>
      </c>
      <c r="F31" s="107">
        <v>13</v>
      </c>
      <c r="G31" s="111">
        <f t="shared" si="1"/>
        <v>64</v>
      </c>
    </row>
    <row r="32" spans="1:7" x14ac:dyDescent="0.2">
      <c r="A32" s="106" t="s">
        <v>450</v>
      </c>
      <c r="B32" s="106" t="str">
        <f t="shared" si="0"/>
        <v>0400</v>
      </c>
      <c r="C32" s="106" t="s">
        <v>451</v>
      </c>
      <c r="D32" s="107">
        <v>131</v>
      </c>
      <c r="E32" s="107">
        <v>24</v>
      </c>
      <c r="F32" s="107">
        <v>12</v>
      </c>
      <c r="G32" s="111">
        <f t="shared" si="1"/>
        <v>36</v>
      </c>
    </row>
    <row r="33" spans="1:7" x14ac:dyDescent="0.2">
      <c r="A33" s="106" t="s">
        <v>452</v>
      </c>
      <c r="B33" s="106" t="str">
        <f t="shared" si="0"/>
        <v>0415</v>
      </c>
      <c r="C33" s="106" t="s">
        <v>453</v>
      </c>
      <c r="D33" s="107">
        <v>26</v>
      </c>
      <c r="E33" s="107">
        <v>1</v>
      </c>
      <c r="F33" s="107">
        <v>1</v>
      </c>
      <c r="G33" s="111">
        <f t="shared" si="1"/>
        <v>2</v>
      </c>
    </row>
    <row r="34" spans="1:7" x14ac:dyDescent="0.2">
      <c r="A34" s="106" t="s">
        <v>454</v>
      </c>
      <c r="B34" s="106" t="str">
        <f t="shared" si="0"/>
        <v>0435</v>
      </c>
      <c r="C34" s="106" t="s">
        <v>455</v>
      </c>
      <c r="D34" s="107">
        <v>54</v>
      </c>
      <c r="E34" s="107">
        <v>0</v>
      </c>
      <c r="F34" s="107">
        <v>5</v>
      </c>
      <c r="G34" s="111">
        <f t="shared" si="1"/>
        <v>5</v>
      </c>
    </row>
    <row r="35" spans="1:7" x14ac:dyDescent="0.2">
      <c r="A35" s="106" t="s">
        <v>456</v>
      </c>
      <c r="B35" s="106" t="str">
        <f t="shared" si="0"/>
        <v>0440</v>
      </c>
      <c r="C35" s="106" t="s">
        <v>457</v>
      </c>
      <c r="D35" s="107">
        <v>261</v>
      </c>
      <c r="E35" s="107">
        <v>35</v>
      </c>
      <c r="F35" s="107">
        <v>40</v>
      </c>
      <c r="G35" s="111">
        <f t="shared" si="1"/>
        <v>75</v>
      </c>
    </row>
    <row r="36" spans="1:7" x14ac:dyDescent="0.2">
      <c r="A36" s="106" t="s">
        <v>458</v>
      </c>
      <c r="B36" s="106" t="str">
        <f t="shared" si="0"/>
        <v>0450</v>
      </c>
      <c r="C36" s="106" t="s">
        <v>459</v>
      </c>
      <c r="D36" s="107">
        <v>502</v>
      </c>
      <c r="E36" s="107">
        <v>65</v>
      </c>
      <c r="F36" s="107">
        <v>129</v>
      </c>
      <c r="G36" s="111">
        <f t="shared" si="1"/>
        <v>194</v>
      </c>
    </row>
    <row r="37" spans="1:7" x14ac:dyDescent="0.2">
      <c r="A37" s="106" t="s">
        <v>460</v>
      </c>
      <c r="B37" s="106" t="str">
        <f t="shared" si="0"/>
        <v>0495</v>
      </c>
      <c r="C37" s="106" t="s">
        <v>461</v>
      </c>
      <c r="D37" s="107">
        <v>0</v>
      </c>
      <c r="E37" s="107">
        <v>0</v>
      </c>
      <c r="F37" s="107">
        <v>0</v>
      </c>
      <c r="G37" s="111">
        <f t="shared" si="1"/>
        <v>0</v>
      </c>
    </row>
    <row r="38" spans="1:7" x14ac:dyDescent="0.2">
      <c r="A38" s="106" t="s">
        <v>462</v>
      </c>
      <c r="B38" s="106" t="str">
        <f t="shared" si="0"/>
        <v>0510</v>
      </c>
      <c r="C38" s="106" t="s">
        <v>463</v>
      </c>
      <c r="D38" s="107">
        <v>262</v>
      </c>
      <c r="E38" s="107">
        <v>53</v>
      </c>
      <c r="F38" s="107">
        <v>18</v>
      </c>
      <c r="G38" s="111">
        <f t="shared" si="1"/>
        <v>71</v>
      </c>
    </row>
    <row r="39" spans="1:7" x14ac:dyDescent="0.2">
      <c r="A39" s="106" t="s">
        <v>464</v>
      </c>
      <c r="B39" s="106" t="str">
        <f t="shared" si="0"/>
        <v>0525</v>
      </c>
      <c r="C39" s="106" t="s">
        <v>111</v>
      </c>
      <c r="D39" s="107">
        <v>743</v>
      </c>
      <c r="E39" s="107">
        <v>75</v>
      </c>
      <c r="F39" s="107">
        <v>94</v>
      </c>
      <c r="G39" s="111">
        <f t="shared" si="1"/>
        <v>169</v>
      </c>
    </row>
    <row r="40" spans="1:7" x14ac:dyDescent="0.2">
      <c r="A40" s="106" t="s">
        <v>465</v>
      </c>
      <c r="B40" s="106" t="str">
        <f t="shared" si="0"/>
        <v>0540</v>
      </c>
      <c r="C40" s="106" t="s">
        <v>371</v>
      </c>
      <c r="D40" s="107">
        <v>2028</v>
      </c>
      <c r="E40" s="107">
        <v>435</v>
      </c>
      <c r="F40" s="107">
        <v>175</v>
      </c>
      <c r="G40" s="111">
        <f t="shared" si="1"/>
        <v>610</v>
      </c>
    </row>
    <row r="41" spans="1:7" x14ac:dyDescent="0.2">
      <c r="A41" s="106" t="s">
        <v>466</v>
      </c>
      <c r="B41" s="106" t="str">
        <f t="shared" si="0"/>
        <v>0555</v>
      </c>
      <c r="C41" s="106" t="s">
        <v>467</v>
      </c>
      <c r="D41" s="107">
        <v>14</v>
      </c>
      <c r="E41" s="107">
        <v>0</v>
      </c>
      <c r="F41" s="107">
        <v>0</v>
      </c>
      <c r="G41" s="111">
        <f t="shared" si="1"/>
        <v>0</v>
      </c>
    </row>
    <row r="42" spans="1:7" x14ac:dyDescent="0.2">
      <c r="A42" s="106" t="s">
        <v>468</v>
      </c>
      <c r="B42" s="106" t="str">
        <f t="shared" si="0"/>
        <v>0560</v>
      </c>
      <c r="C42" s="106" t="s">
        <v>469</v>
      </c>
      <c r="D42" s="107">
        <v>85</v>
      </c>
      <c r="E42" s="107">
        <v>13</v>
      </c>
      <c r="F42" s="107">
        <v>8</v>
      </c>
      <c r="G42" s="111">
        <f t="shared" si="1"/>
        <v>21</v>
      </c>
    </row>
    <row r="43" spans="1:7" x14ac:dyDescent="0.2">
      <c r="A43" s="106" t="s">
        <v>470</v>
      </c>
      <c r="B43" s="106" t="str">
        <f t="shared" si="0"/>
        <v>0575</v>
      </c>
      <c r="C43" s="106" t="s">
        <v>471</v>
      </c>
      <c r="D43" s="107">
        <v>596</v>
      </c>
      <c r="E43" s="107">
        <v>82</v>
      </c>
      <c r="F43" s="107">
        <v>56</v>
      </c>
      <c r="G43" s="111">
        <f t="shared" si="1"/>
        <v>138</v>
      </c>
    </row>
    <row r="44" spans="1:7" x14ac:dyDescent="0.2">
      <c r="A44" s="106" t="s">
        <v>472</v>
      </c>
      <c r="B44" s="106" t="str">
        <f t="shared" si="0"/>
        <v>0585</v>
      </c>
      <c r="C44" s="106" t="s">
        <v>264</v>
      </c>
      <c r="D44" s="107">
        <v>305</v>
      </c>
      <c r="E44" s="107">
        <v>33</v>
      </c>
      <c r="F44" s="107">
        <v>55</v>
      </c>
      <c r="G44" s="111">
        <f t="shared" si="1"/>
        <v>88</v>
      </c>
    </row>
    <row r="45" spans="1:7" x14ac:dyDescent="0.2">
      <c r="A45" s="106" t="s">
        <v>473</v>
      </c>
      <c r="B45" s="106" t="str">
        <f t="shared" si="0"/>
        <v>0605</v>
      </c>
      <c r="C45" s="106" t="s">
        <v>226</v>
      </c>
      <c r="D45" s="107">
        <v>7549</v>
      </c>
      <c r="E45" s="107">
        <v>1331</v>
      </c>
      <c r="F45" s="107">
        <v>1251</v>
      </c>
      <c r="G45" s="111">
        <f t="shared" si="1"/>
        <v>2582</v>
      </c>
    </row>
    <row r="46" spans="1:7" x14ac:dyDescent="0.2">
      <c r="A46" s="106" t="s">
        <v>474</v>
      </c>
      <c r="B46" s="106" t="str">
        <f t="shared" si="0"/>
        <v>0620</v>
      </c>
      <c r="C46" s="106" t="s">
        <v>475</v>
      </c>
      <c r="D46" s="107">
        <v>0</v>
      </c>
      <c r="E46" s="107">
        <v>0</v>
      </c>
      <c r="F46" s="107">
        <v>0</v>
      </c>
      <c r="G46" s="111">
        <f t="shared" si="1"/>
        <v>0</v>
      </c>
    </row>
    <row r="47" spans="1:7" x14ac:dyDescent="0.2">
      <c r="A47" s="106" t="s">
        <v>476</v>
      </c>
      <c r="B47" s="106" t="str">
        <f t="shared" si="0"/>
        <v>0635</v>
      </c>
      <c r="C47" s="106" t="s">
        <v>477</v>
      </c>
      <c r="D47" s="107">
        <v>822</v>
      </c>
      <c r="E47" s="107">
        <v>98</v>
      </c>
      <c r="F47" s="107">
        <v>66</v>
      </c>
      <c r="G47" s="111">
        <f t="shared" si="1"/>
        <v>164</v>
      </c>
    </row>
    <row r="48" spans="1:7" x14ac:dyDescent="0.2">
      <c r="A48" s="106" t="s">
        <v>478</v>
      </c>
      <c r="B48" s="106" t="str">
        <f t="shared" si="0"/>
        <v>0680</v>
      </c>
      <c r="C48" s="106" t="s">
        <v>479</v>
      </c>
      <c r="D48" s="107">
        <v>1517</v>
      </c>
      <c r="E48" s="107">
        <v>73</v>
      </c>
      <c r="F48" s="107">
        <v>81</v>
      </c>
      <c r="G48" s="111">
        <f t="shared" si="1"/>
        <v>154</v>
      </c>
    </row>
    <row r="49" spans="1:7" x14ac:dyDescent="0.2">
      <c r="A49" s="106" t="s">
        <v>480</v>
      </c>
      <c r="B49" s="106" t="str">
        <f t="shared" si="0"/>
        <v>0690</v>
      </c>
      <c r="C49" s="106" t="s">
        <v>481</v>
      </c>
      <c r="D49" s="107">
        <v>0</v>
      </c>
      <c r="E49" s="107">
        <v>0</v>
      </c>
      <c r="F49" s="107">
        <v>0</v>
      </c>
      <c r="G49" s="111">
        <f t="shared" si="1"/>
        <v>0</v>
      </c>
    </row>
    <row r="50" spans="1:7" x14ac:dyDescent="0.2">
      <c r="A50" s="106" t="s">
        <v>482</v>
      </c>
      <c r="B50" s="106" t="str">
        <f t="shared" si="0"/>
        <v>0695</v>
      </c>
      <c r="C50" s="106" t="s">
        <v>250</v>
      </c>
      <c r="D50" s="107">
        <v>1034</v>
      </c>
      <c r="E50" s="107">
        <v>284</v>
      </c>
      <c r="F50" s="107">
        <v>102</v>
      </c>
      <c r="G50" s="111">
        <f t="shared" si="1"/>
        <v>386</v>
      </c>
    </row>
    <row r="51" spans="1:7" x14ac:dyDescent="0.2">
      <c r="A51" s="106" t="s">
        <v>483</v>
      </c>
      <c r="B51" s="106" t="str">
        <f t="shared" si="0"/>
        <v>0705</v>
      </c>
      <c r="C51" s="106" t="s">
        <v>41</v>
      </c>
      <c r="D51" s="107">
        <v>7467</v>
      </c>
      <c r="E51" s="107">
        <v>420</v>
      </c>
      <c r="F51" s="107">
        <v>559</v>
      </c>
      <c r="G51" s="111">
        <f t="shared" si="1"/>
        <v>979</v>
      </c>
    </row>
    <row r="52" spans="1:7" x14ac:dyDescent="0.2">
      <c r="A52" s="106" t="s">
        <v>484</v>
      </c>
      <c r="B52" s="106" t="str">
        <f t="shared" si="0"/>
        <v>0720</v>
      </c>
      <c r="C52" s="106" t="s">
        <v>485</v>
      </c>
      <c r="D52" s="107">
        <v>10</v>
      </c>
      <c r="E52" s="107">
        <v>0</v>
      </c>
      <c r="F52" s="107">
        <v>0</v>
      </c>
      <c r="G52" s="111">
        <f t="shared" si="1"/>
        <v>0</v>
      </c>
    </row>
    <row r="53" spans="1:7" x14ac:dyDescent="0.2">
      <c r="A53" s="106" t="s">
        <v>486</v>
      </c>
      <c r="B53" s="106" t="str">
        <f t="shared" si="0"/>
        <v>0735</v>
      </c>
      <c r="C53" s="106" t="s">
        <v>1644</v>
      </c>
      <c r="D53" s="107">
        <v>8115</v>
      </c>
      <c r="E53" s="107">
        <v>615</v>
      </c>
      <c r="F53" s="107">
        <v>972</v>
      </c>
      <c r="G53" s="111">
        <f t="shared" si="1"/>
        <v>1587</v>
      </c>
    </row>
    <row r="54" spans="1:7" x14ac:dyDescent="0.2">
      <c r="A54" s="106" t="s">
        <v>487</v>
      </c>
      <c r="B54" s="106" t="str">
        <f t="shared" si="0"/>
        <v>0750</v>
      </c>
      <c r="C54" s="106" t="s">
        <v>488</v>
      </c>
      <c r="D54" s="107">
        <v>80</v>
      </c>
      <c r="E54" s="107">
        <v>8</v>
      </c>
      <c r="F54" s="107">
        <v>0</v>
      </c>
      <c r="G54" s="111">
        <f t="shared" si="1"/>
        <v>8</v>
      </c>
    </row>
    <row r="55" spans="1:7" x14ac:dyDescent="0.2">
      <c r="A55" s="106" t="s">
        <v>489</v>
      </c>
      <c r="B55" s="106" t="str">
        <f t="shared" si="0"/>
        <v>0760</v>
      </c>
      <c r="C55" s="106" t="s">
        <v>14</v>
      </c>
      <c r="D55" s="107">
        <v>7180</v>
      </c>
      <c r="E55" s="107">
        <v>779</v>
      </c>
      <c r="F55" s="107">
        <v>708</v>
      </c>
      <c r="G55" s="111">
        <f t="shared" si="1"/>
        <v>1487</v>
      </c>
    </row>
    <row r="56" spans="1:7" x14ac:dyDescent="0.2">
      <c r="A56" s="106" t="s">
        <v>490</v>
      </c>
      <c r="B56" s="106" t="str">
        <f t="shared" si="0"/>
        <v>0770</v>
      </c>
      <c r="C56" s="106" t="s">
        <v>491</v>
      </c>
      <c r="D56" s="107">
        <v>78</v>
      </c>
      <c r="E56" s="107">
        <v>25</v>
      </c>
      <c r="F56" s="107">
        <v>1</v>
      </c>
      <c r="G56" s="111">
        <f t="shared" si="1"/>
        <v>26</v>
      </c>
    </row>
    <row r="57" spans="1:7" x14ac:dyDescent="0.2">
      <c r="A57" s="106" t="s">
        <v>492</v>
      </c>
      <c r="B57" s="106" t="str">
        <f t="shared" si="0"/>
        <v>0775</v>
      </c>
      <c r="C57" s="106" t="s">
        <v>1645</v>
      </c>
      <c r="D57" s="107">
        <v>391</v>
      </c>
      <c r="E57" s="107">
        <v>40</v>
      </c>
      <c r="F57" s="107">
        <v>25</v>
      </c>
      <c r="G57" s="111">
        <f t="shared" si="1"/>
        <v>65</v>
      </c>
    </row>
    <row r="58" spans="1:7" x14ac:dyDescent="0.2">
      <c r="A58" s="106" t="s">
        <v>493</v>
      </c>
      <c r="B58" s="106" t="str">
        <f t="shared" si="0"/>
        <v>0780</v>
      </c>
      <c r="C58" s="106" t="s">
        <v>494</v>
      </c>
      <c r="D58" s="107">
        <v>14</v>
      </c>
      <c r="E58" s="107">
        <v>0</v>
      </c>
      <c r="F58" s="107">
        <v>0</v>
      </c>
      <c r="G58" s="111">
        <f t="shared" si="1"/>
        <v>0</v>
      </c>
    </row>
    <row r="59" spans="1:7" x14ac:dyDescent="0.2">
      <c r="A59" s="106" t="s">
        <v>495</v>
      </c>
      <c r="B59" s="106" t="str">
        <f t="shared" si="0"/>
        <v>0795</v>
      </c>
      <c r="C59" s="106" t="s">
        <v>496</v>
      </c>
      <c r="D59" s="107">
        <v>95</v>
      </c>
      <c r="E59" s="107">
        <v>12</v>
      </c>
      <c r="F59" s="107">
        <v>0</v>
      </c>
      <c r="G59" s="111">
        <f t="shared" si="1"/>
        <v>12</v>
      </c>
    </row>
    <row r="60" spans="1:7" x14ac:dyDescent="0.2">
      <c r="A60" s="106" t="s">
        <v>497</v>
      </c>
      <c r="B60" s="106" t="str">
        <f t="shared" si="0"/>
        <v>0815</v>
      </c>
      <c r="C60" s="106" t="s">
        <v>1646</v>
      </c>
      <c r="D60" s="107">
        <v>158</v>
      </c>
      <c r="E60" s="107">
        <v>17</v>
      </c>
      <c r="F60" s="107">
        <v>18</v>
      </c>
      <c r="G60" s="111">
        <f t="shared" si="1"/>
        <v>35</v>
      </c>
    </row>
    <row r="61" spans="1:7" x14ac:dyDescent="0.2">
      <c r="A61" s="106" t="s">
        <v>498</v>
      </c>
      <c r="B61" s="106" t="str">
        <f t="shared" si="0"/>
        <v>0820</v>
      </c>
      <c r="C61" s="106" t="s">
        <v>56</v>
      </c>
      <c r="D61" s="107">
        <v>0</v>
      </c>
      <c r="E61" s="107">
        <v>0</v>
      </c>
      <c r="F61" s="107">
        <v>0</v>
      </c>
      <c r="G61" s="111">
        <f t="shared" si="1"/>
        <v>0</v>
      </c>
    </row>
    <row r="62" spans="1:7" x14ac:dyDescent="0.2">
      <c r="A62" s="106" t="s">
        <v>499</v>
      </c>
      <c r="B62" s="106" t="str">
        <f t="shared" si="0"/>
        <v>0825</v>
      </c>
      <c r="C62" s="106" t="s">
        <v>500</v>
      </c>
      <c r="D62" s="107">
        <v>208</v>
      </c>
      <c r="E62" s="107">
        <v>43</v>
      </c>
      <c r="F62" s="107">
        <v>24</v>
      </c>
      <c r="G62" s="111">
        <f t="shared" si="1"/>
        <v>67</v>
      </c>
    </row>
    <row r="63" spans="1:7" x14ac:dyDescent="0.2">
      <c r="A63" s="106" t="s">
        <v>501</v>
      </c>
      <c r="B63" s="106" t="str">
        <f t="shared" si="0"/>
        <v>0845</v>
      </c>
      <c r="C63" s="106" t="s">
        <v>236</v>
      </c>
      <c r="D63" s="107">
        <v>7249</v>
      </c>
      <c r="E63" s="107">
        <v>930</v>
      </c>
      <c r="F63" s="107">
        <v>955</v>
      </c>
      <c r="G63" s="111">
        <f t="shared" si="1"/>
        <v>1885</v>
      </c>
    </row>
    <row r="64" spans="1:7" x14ac:dyDescent="0.2">
      <c r="A64" s="106" t="s">
        <v>502</v>
      </c>
      <c r="B64" s="106" t="str">
        <f t="shared" si="0"/>
        <v>0855</v>
      </c>
      <c r="C64" s="106" t="s">
        <v>503</v>
      </c>
      <c r="D64" s="107">
        <v>1616</v>
      </c>
      <c r="E64" s="107">
        <v>378</v>
      </c>
      <c r="F64" s="107">
        <v>152</v>
      </c>
      <c r="G64" s="111">
        <f t="shared" si="1"/>
        <v>530</v>
      </c>
    </row>
    <row r="65" spans="1:7" x14ac:dyDescent="0.2">
      <c r="A65" s="106" t="s">
        <v>504</v>
      </c>
      <c r="B65" s="106" t="str">
        <f t="shared" si="0"/>
        <v>0940</v>
      </c>
      <c r="C65" s="106" t="s">
        <v>505</v>
      </c>
      <c r="D65" s="107">
        <v>290</v>
      </c>
      <c r="E65" s="107">
        <v>9</v>
      </c>
      <c r="F65" s="107">
        <v>82</v>
      </c>
      <c r="G65" s="111">
        <f t="shared" si="1"/>
        <v>91</v>
      </c>
    </row>
    <row r="66" spans="1:7" x14ac:dyDescent="0.2">
      <c r="A66" s="106" t="s">
        <v>506</v>
      </c>
      <c r="B66" s="106" t="str">
        <f t="shared" si="0"/>
        <v>0955</v>
      </c>
      <c r="C66" s="106" t="s">
        <v>507</v>
      </c>
      <c r="D66" s="107">
        <v>0</v>
      </c>
      <c r="E66" s="107">
        <v>0</v>
      </c>
      <c r="F66" s="107">
        <v>0</v>
      </c>
      <c r="G66" s="111">
        <f t="shared" si="1"/>
        <v>0</v>
      </c>
    </row>
    <row r="67" spans="1:7" x14ac:dyDescent="0.2">
      <c r="A67" s="106" t="s">
        <v>508</v>
      </c>
      <c r="B67" s="106" t="str">
        <f t="shared" si="0"/>
        <v>0965</v>
      </c>
      <c r="C67" s="106" t="s">
        <v>1647</v>
      </c>
      <c r="D67" s="107">
        <v>988</v>
      </c>
      <c r="E67" s="107">
        <v>117</v>
      </c>
      <c r="F67" s="107">
        <v>225</v>
      </c>
      <c r="G67" s="111">
        <f t="shared" si="1"/>
        <v>342</v>
      </c>
    </row>
    <row r="68" spans="1:7" x14ac:dyDescent="0.2">
      <c r="A68" s="106" t="s">
        <v>509</v>
      </c>
      <c r="B68" s="106" t="str">
        <f t="shared" si="0"/>
        <v>0975</v>
      </c>
      <c r="C68" s="106" t="s">
        <v>510</v>
      </c>
      <c r="D68" s="107">
        <v>132</v>
      </c>
      <c r="E68" s="107">
        <v>11</v>
      </c>
      <c r="F68" s="107">
        <v>41</v>
      </c>
      <c r="G68" s="111">
        <f t="shared" si="1"/>
        <v>52</v>
      </c>
    </row>
    <row r="69" spans="1:7" x14ac:dyDescent="0.2">
      <c r="A69" s="106" t="s">
        <v>511</v>
      </c>
      <c r="B69" s="106" t="str">
        <f t="shared" si="0"/>
        <v>0990</v>
      </c>
      <c r="C69" s="106" t="s">
        <v>114</v>
      </c>
      <c r="D69" s="107">
        <v>7460</v>
      </c>
      <c r="E69" s="107">
        <v>598</v>
      </c>
      <c r="F69" s="107">
        <v>877</v>
      </c>
      <c r="G69" s="111">
        <f t="shared" si="1"/>
        <v>1475</v>
      </c>
    </row>
    <row r="70" spans="1:7" x14ac:dyDescent="0.2">
      <c r="A70" s="106" t="s">
        <v>512</v>
      </c>
      <c r="B70" s="106" t="str">
        <f t="shared" ref="B70:B133" si="2">RIGHT(A70,4)</f>
        <v>1005</v>
      </c>
      <c r="C70" s="106" t="s">
        <v>283</v>
      </c>
      <c r="D70" s="107">
        <v>717</v>
      </c>
      <c r="E70" s="107">
        <v>14</v>
      </c>
      <c r="F70" s="107">
        <v>151</v>
      </c>
      <c r="G70" s="111">
        <f t="shared" ref="G70:G133" si="3">SUM(E70:F70)</f>
        <v>165</v>
      </c>
    </row>
    <row r="71" spans="1:7" x14ac:dyDescent="0.2">
      <c r="A71" s="106" t="s">
        <v>513</v>
      </c>
      <c r="B71" s="106" t="str">
        <f t="shared" si="2"/>
        <v>1010</v>
      </c>
      <c r="C71" s="106" t="s">
        <v>514</v>
      </c>
      <c r="D71" s="107">
        <v>67</v>
      </c>
      <c r="E71" s="107">
        <v>1</v>
      </c>
      <c r="F71" s="107">
        <v>11</v>
      </c>
      <c r="G71" s="111">
        <f t="shared" si="3"/>
        <v>12</v>
      </c>
    </row>
    <row r="72" spans="1:7" x14ac:dyDescent="0.2">
      <c r="A72" s="106" t="s">
        <v>515</v>
      </c>
      <c r="B72" s="106" t="str">
        <f t="shared" si="2"/>
        <v>1040</v>
      </c>
      <c r="C72" s="106" t="s">
        <v>516</v>
      </c>
      <c r="D72" s="107">
        <v>301</v>
      </c>
      <c r="E72" s="107">
        <v>22</v>
      </c>
      <c r="F72" s="107">
        <v>37</v>
      </c>
      <c r="G72" s="111">
        <f t="shared" si="3"/>
        <v>59</v>
      </c>
    </row>
    <row r="73" spans="1:7" x14ac:dyDescent="0.2">
      <c r="A73" s="106" t="s">
        <v>517</v>
      </c>
      <c r="B73" s="106" t="str">
        <f t="shared" si="2"/>
        <v>1055</v>
      </c>
      <c r="C73" s="106" t="s">
        <v>518</v>
      </c>
      <c r="D73" s="107">
        <v>0</v>
      </c>
      <c r="E73" s="107">
        <v>0</v>
      </c>
      <c r="F73" s="107">
        <v>0</v>
      </c>
      <c r="G73" s="111">
        <f t="shared" si="3"/>
        <v>0</v>
      </c>
    </row>
    <row r="74" spans="1:7" x14ac:dyDescent="0.2">
      <c r="A74" s="106" t="s">
        <v>519</v>
      </c>
      <c r="B74" s="106" t="str">
        <f t="shared" si="2"/>
        <v>1065</v>
      </c>
      <c r="C74" s="106" t="s">
        <v>520</v>
      </c>
      <c r="D74" s="107">
        <v>0</v>
      </c>
      <c r="E74" s="107">
        <v>0</v>
      </c>
      <c r="F74" s="107">
        <v>0</v>
      </c>
      <c r="G74" s="111">
        <f t="shared" si="3"/>
        <v>0</v>
      </c>
    </row>
    <row r="75" spans="1:7" x14ac:dyDescent="0.2">
      <c r="A75" s="106" t="s">
        <v>521</v>
      </c>
      <c r="B75" s="106" t="str">
        <f t="shared" si="2"/>
        <v>1070</v>
      </c>
      <c r="C75" s="106" t="s">
        <v>392</v>
      </c>
      <c r="D75" s="107">
        <v>201</v>
      </c>
      <c r="E75" s="107">
        <v>21</v>
      </c>
      <c r="F75" s="107">
        <v>70</v>
      </c>
      <c r="G75" s="111">
        <f t="shared" si="3"/>
        <v>91</v>
      </c>
    </row>
    <row r="76" spans="1:7" x14ac:dyDescent="0.2">
      <c r="A76" s="106" t="s">
        <v>522</v>
      </c>
      <c r="B76" s="106" t="str">
        <f t="shared" si="2"/>
        <v>1075</v>
      </c>
      <c r="C76" s="106" t="s">
        <v>393</v>
      </c>
      <c r="D76" s="107">
        <v>649</v>
      </c>
      <c r="E76" s="107">
        <v>65</v>
      </c>
      <c r="F76" s="107">
        <v>53</v>
      </c>
      <c r="G76" s="111">
        <f t="shared" si="3"/>
        <v>118</v>
      </c>
    </row>
    <row r="77" spans="1:7" x14ac:dyDescent="0.2">
      <c r="A77" s="106" t="s">
        <v>523</v>
      </c>
      <c r="B77" s="106" t="str">
        <f t="shared" si="2"/>
        <v>1100</v>
      </c>
      <c r="C77" s="106" t="s">
        <v>524</v>
      </c>
      <c r="D77" s="107">
        <v>541</v>
      </c>
      <c r="E77" s="107">
        <v>58</v>
      </c>
      <c r="F77" s="107">
        <v>71</v>
      </c>
      <c r="G77" s="111">
        <f t="shared" si="3"/>
        <v>129</v>
      </c>
    </row>
    <row r="78" spans="1:7" x14ac:dyDescent="0.2">
      <c r="A78" s="106" t="s">
        <v>525</v>
      </c>
      <c r="B78" s="106" t="str">
        <f t="shared" si="2"/>
        <v>1110</v>
      </c>
      <c r="C78" s="106" t="s">
        <v>220</v>
      </c>
      <c r="D78" s="107">
        <v>31309</v>
      </c>
      <c r="E78" s="107">
        <v>2843</v>
      </c>
      <c r="F78" s="107">
        <v>3158</v>
      </c>
      <c r="G78" s="111">
        <f t="shared" si="3"/>
        <v>6001</v>
      </c>
    </row>
    <row r="79" spans="1:7" x14ac:dyDescent="0.2">
      <c r="A79" s="106" t="s">
        <v>526</v>
      </c>
      <c r="B79" s="106" t="str">
        <f t="shared" si="2"/>
        <v>1125</v>
      </c>
      <c r="C79" s="106" t="s">
        <v>1648</v>
      </c>
      <c r="D79" s="107">
        <v>3909</v>
      </c>
      <c r="E79" s="107">
        <v>438</v>
      </c>
      <c r="F79" s="107">
        <v>261</v>
      </c>
      <c r="G79" s="111">
        <f t="shared" si="3"/>
        <v>699</v>
      </c>
    </row>
    <row r="80" spans="1:7" x14ac:dyDescent="0.2">
      <c r="A80" s="106" t="s">
        <v>527</v>
      </c>
      <c r="B80" s="106" t="str">
        <f t="shared" si="2"/>
        <v>1135</v>
      </c>
      <c r="C80" s="106" t="s">
        <v>126</v>
      </c>
      <c r="D80" s="107">
        <v>617</v>
      </c>
      <c r="E80" s="107">
        <v>160</v>
      </c>
      <c r="F80" s="107">
        <v>62</v>
      </c>
      <c r="G80" s="111">
        <f t="shared" si="3"/>
        <v>222</v>
      </c>
    </row>
    <row r="81" spans="1:7" x14ac:dyDescent="0.2">
      <c r="A81" s="106" t="s">
        <v>528</v>
      </c>
      <c r="B81" s="106" t="str">
        <f t="shared" si="2"/>
        <v>1140</v>
      </c>
      <c r="C81" s="106" t="s">
        <v>270</v>
      </c>
      <c r="D81" s="107">
        <v>15236</v>
      </c>
      <c r="E81" s="107">
        <v>3421</v>
      </c>
      <c r="F81" s="107">
        <v>2876</v>
      </c>
      <c r="G81" s="111">
        <f t="shared" si="3"/>
        <v>6297</v>
      </c>
    </row>
    <row r="82" spans="1:7" x14ac:dyDescent="0.2">
      <c r="A82" s="106" t="s">
        <v>529</v>
      </c>
      <c r="B82" s="106" t="str">
        <f t="shared" si="2"/>
        <v>1150</v>
      </c>
      <c r="C82" s="106" t="s">
        <v>230</v>
      </c>
      <c r="D82" s="107">
        <v>3346</v>
      </c>
      <c r="E82" s="107">
        <v>707</v>
      </c>
      <c r="F82" s="107">
        <v>305</v>
      </c>
      <c r="G82" s="111">
        <f t="shared" si="3"/>
        <v>1012</v>
      </c>
    </row>
    <row r="83" spans="1:7" x14ac:dyDescent="0.2">
      <c r="A83" s="106" t="s">
        <v>530</v>
      </c>
      <c r="B83" s="106" t="str">
        <f t="shared" si="2"/>
        <v>1160</v>
      </c>
      <c r="C83" s="106" t="s">
        <v>531</v>
      </c>
      <c r="D83" s="107">
        <v>7253</v>
      </c>
      <c r="E83" s="107">
        <v>795</v>
      </c>
      <c r="F83" s="107">
        <v>666</v>
      </c>
      <c r="G83" s="111">
        <f t="shared" si="3"/>
        <v>1461</v>
      </c>
    </row>
    <row r="84" spans="1:7" x14ac:dyDescent="0.2">
      <c r="A84" s="106" t="s">
        <v>532</v>
      </c>
      <c r="B84" s="106" t="str">
        <f t="shared" si="2"/>
        <v>1170</v>
      </c>
      <c r="C84" s="106" t="s">
        <v>533</v>
      </c>
      <c r="D84" s="107">
        <v>81</v>
      </c>
      <c r="E84" s="107">
        <v>12</v>
      </c>
      <c r="F84" s="107">
        <v>10</v>
      </c>
      <c r="G84" s="111">
        <f t="shared" si="3"/>
        <v>22</v>
      </c>
    </row>
    <row r="85" spans="1:7" x14ac:dyDescent="0.2">
      <c r="A85" s="106" t="s">
        <v>534</v>
      </c>
      <c r="B85" s="106" t="str">
        <f t="shared" si="2"/>
        <v>1185</v>
      </c>
      <c r="C85" s="106" t="s">
        <v>37</v>
      </c>
      <c r="D85" s="107">
        <v>4731</v>
      </c>
      <c r="E85" s="107">
        <v>757</v>
      </c>
      <c r="F85" s="107">
        <v>378</v>
      </c>
      <c r="G85" s="111">
        <f t="shared" si="3"/>
        <v>1135</v>
      </c>
    </row>
    <row r="86" spans="1:7" x14ac:dyDescent="0.2">
      <c r="A86" s="106" t="s">
        <v>535</v>
      </c>
      <c r="B86" s="106" t="str">
        <f t="shared" si="2"/>
        <v>1195</v>
      </c>
      <c r="C86" s="106" t="s">
        <v>536</v>
      </c>
      <c r="D86" s="107">
        <v>119</v>
      </c>
      <c r="E86" s="107">
        <v>26</v>
      </c>
      <c r="F86" s="107">
        <v>2</v>
      </c>
      <c r="G86" s="111">
        <f t="shared" si="3"/>
        <v>28</v>
      </c>
    </row>
    <row r="87" spans="1:7" x14ac:dyDescent="0.2">
      <c r="A87" s="106" t="s">
        <v>537</v>
      </c>
      <c r="B87" s="106" t="str">
        <f t="shared" si="2"/>
        <v>1210</v>
      </c>
      <c r="C87" s="106" t="s">
        <v>1649</v>
      </c>
      <c r="D87" s="107">
        <v>326</v>
      </c>
      <c r="E87" s="107">
        <v>104</v>
      </c>
      <c r="F87" s="107">
        <v>65</v>
      </c>
      <c r="G87" s="111">
        <f t="shared" si="3"/>
        <v>169</v>
      </c>
    </row>
    <row r="88" spans="1:7" x14ac:dyDescent="0.2">
      <c r="A88" s="106" t="s">
        <v>538</v>
      </c>
      <c r="B88" s="106" t="str">
        <f t="shared" si="2"/>
        <v>1220</v>
      </c>
      <c r="C88" s="106" t="s">
        <v>539</v>
      </c>
      <c r="D88" s="107">
        <v>1056</v>
      </c>
      <c r="E88" s="107">
        <v>160</v>
      </c>
      <c r="F88" s="107">
        <v>59</v>
      </c>
      <c r="G88" s="111">
        <f t="shared" si="3"/>
        <v>219</v>
      </c>
    </row>
    <row r="89" spans="1:7" x14ac:dyDescent="0.2">
      <c r="A89" s="106" t="s">
        <v>540</v>
      </c>
      <c r="B89" s="106" t="str">
        <f t="shared" si="2"/>
        <v>1235</v>
      </c>
      <c r="C89" s="106" t="s">
        <v>1650</v>
      </c>
      <c r="D89" s="107">
        <v>1441</v>
      </c>
      <c r="E89" s="107">
        <v>82</v>
      </c>
      <c r="F89" s="107">
        <v>143</v>
      </c>
      <c r="G89" s="111">
        <f t="shared" si="3"/>
        <v>225</v>
      </c>
    </row>
    <row r="90" spans="1:7" x14ac:dyDescent="0.2">
      <c r="A90" s="106" t="s">
        <v>541</v>
      </c>
      <c r="B90" s="106" t="str">
        <f t="shared" si="2"/>
        <v>1250</v>
      </c>
      <c r="C90" s="106" t="s">
        <v>212</v>
      </c>
      <c r="D90" s="107">
        <v>9684</v>
      </c>
      <c r="E90" s="107">
        <v>1720</v>
      </c>
      <c r="F90" s="107">
        <v>1532</v>
      </c>
      <c r="G90" s="111">
        <f t="shared" si="3"/>
        <v>3252</v>
      </c>
    </row>
    <row r="91" spans="1:7" x14ac:dyDescent="0.2">
      <c r="A91" s="106" t="s">
        <v>542</v>
      </c>
      <c r="B91" s="106" t="str">
        <f t="shared" si="2"/>
        <v>1260</v>
      </c>
      <c r="C91" s="106" t="s">
        <v>543</v>
      </c>
      <c r="D91" s="107">
        <v>41</v>
      </c>
      <c r="E91" s="107">
        <v>4</v>
      </c>
      <c r="F91" s="107">
        <v>0</v>
      </c>
      <c r="G91" s="111">
        <f t="shared" si="3"/>
        <v>4</v>
      </c>
    </row>
    <row r="92" spans="1:7" x14ac:dyDescent="0.2">
      <c r="A92" s="106" t="s">
        <v>544</v>
      </c>
      <c r="B92" s="106" t="str">
        <f t="shared" si="2"/>
        <v>1270</v>
      </c>
      <c r="C92" s="106" t="s">
        <v>545</v>
      </c>
      <c r="D92" s="107">
        <v>0</v>
      </c>
      <c r="E92" s="107">
        <v>0</v>
      </c>
      <c r="F92" s="107">
        <v>0</v>
      </c>
      <c r="G92" s="111">
        <f t="shared" si="3"/>
        <v>0</v>
      </c>
    </row>
    <row r="93" spans="1:7" x14ac:dyDescent="0.2">
      <c r="A93" s="106" t="s">
        <v>546</v>
      </c>
      <c r="B93" s="106" t="str">
        <f t="shared" si="2"/>
        <v>1280</v>
      </c>
      <c r="C93" s="106" t="s">
        <v>1651</v>
      </c>
      <c r="D93" s="107">
        <v>1345</v>
      </c>
      <c r="E93" s="107">
        <v>305</v>
      </c>
      <c r="F93" s="107">
        <v>120</v>
      </c>
      <c r="G93" s="111">
        <f t="shared" si="3"/>
        <v>425</v>
      </c>
    </row>
    <row r="94" spans="1:7" x14ac:dyDescent="0.2">
      <c r="A94" s="106" t="s">
        <v>547</v>
      </c>
      <c r="B94" s="106" t="str">
        <f t="shared" si="2"/>
        <v>1310</v>
      </c>
      <c r="C94" s="106" t="s">
        <v>289</v>
      </c>
      <c r="D94" s="107">
        <v>12928</v>
      </c>
      <c r="E94" s="107">
        <v>2321</v>
      </c>
      <c r="F94" s="107">
        <v>2089</v>
      </c>
      <c r="G94" s="111">
        <f t="shared" si="3"/>
        <v>4410</v>
      </c>
    </row>
    <row r="95" spans="1:7" x14ac:dyDescent="0.2">
      <c r="A95" s="106" t="s">
        <v>548</v>
      </c>
      <c r="B95" s="106" t="str">
        <f t="shared" si="2"/>
        <v>1340</v>
      </c>
      <c r="C95" s="106" t="s">
        <v>1652</v>
      </c>
      <c r="D95" s="107">
        <v>139</v>
      </c>
      <c r="E95" s="107">
        <v>18</v>
      </c>
      <c r="F95" s="107">
        <v>43</v>
      </c>
      <c r="G95" s="111">
        <f t="shared" si="3"/>
        <v>61</v>
      </c>
    </row>
    <row r="96" spans="1:7" x14ac:dyDescent="0.2">
      <c r="A96" s="106" t="s">
        <v>549</v>
      </c>
      <c r="B96" s="106" t="str">
        <f t="shared" si="2"/>
        <v>1355</v>
      </c>
      <c r="C96" s="106" t="s">
        <v>131</v>
      </c>
      <c r="D96" s="107">
        <v>630</v>
      </c>
      <c r="E96" s="107">
        <v>29</v>
      </c>
      <c r="F96" s="107">
        <v>82</v>
      </c>
      <c r="G96" s="111">
        <f t="shared" si="3"/>
        <v>111</v>
      </c>
    </row>
    <row r="97" spans="1:7" x14ac:dyDescent="0.2">
      <c r="A97" s="106" t="s">
        <v>550</v>
      </c>
      <c r="B97" s="106" t="str">
        <f t="shared" si="2"/>
        <v>1365</v>
      </c>
      <c r="C97" s="106" t="s">
        <v>45</v>
      </c>
      <c r="D97" s="107">
        <v>642</v>
      </c>
      <c r="E97" s="107">
        <v>193</v>
      </c>
      <c r="F97" s="107">
        <v>95</v>
      </c>
      <c r="G97" s="111">
        <f t="shared" si="3"/>
        <v>288</v>
      </c>
    </row>
    <row r="98" spans="1:7" x14ac:dyDescent="0.2">
      <c r="A98" s="106" t="s">
        <v>551</v>
      </c>
      <c r="B98" s="106" t="str">
        <f t="shared" si="2"/>
        <v>1370</v>
      </c>
      <c r="C98" s="106" t="s">
        <v>552</v>
      </c>
      <c r="D98" s="107">
        <v>535</v>
      </c>
      <c r="E98" s="107">
        <v>127</v>
      </c>
      <c r="F98" s="107">
        <v>85</v>
      </c>
      <c r="G98" s="111">
        <f t="shared" si="3"/>
        <v>212</v>
      </c>
    </row>
    <row r="99" spans="1:7" x14ac:dyDescent="0.2">
      <c r="A99" s="106" t="s">
        <v>553</v>
      </c>
      <c r="B99" s="106" t="str">
        <f t="shared" si="2"/>
        <v>1380</v>
      </c>
      <c r="C99" s="106" t="s">
        <v>554</v>
      </c>
      <c r="D99" s="107">
        <v>8</v>
      </c>
      <c r="E99" s="107">
        <v>0</v>
      </c>
      <c r="F99" s="107">
        <v>1</v>
      </c>
      <c r="G99" s="111">
        <f t="shared" si="3"/>
        <v>1</v>
      </c>
    </row>
    <row r="100" spans="1:7" x14ac:dyDescent="0.2">
      <c r="A100" s="106" t="s">
        <v>555</v>
      </c>
      <c r="B100" s="106" t="str">
        <f t="shared" si="2"/>
        <v>1395</v>
      </c>
      <c r="C100" s="106" t="s">
        <v>556</v>
      </c>
      <c r="D100" s="107">
        <v>61</v>
      </c>
      <c r="E100" s="107">
        <v>18</v>
      </c>
      <c r="F100" s="107">
        <v>12</v>
      </c>
      <c r="G100" s="111">
        <f t="shared" si="3"/>
        <v>30</v>
      </c>
    </row>
    <row r="101" spans="1:7" x14ac:dyDescent="0.2">
      <c r="A101" s="106" t="s">
        <v>557</v>
      </c>
      <c r="B101" s="106" t="str">
        <f t="shared" si="2"/>
        <v>1400</v>
      </c>
      <c r="C101" s="106" t="s">
        <v>558</v>
      </c>
      <c r="D101" s="107">
        <v>74</v>
      </c>
      <c r="E101" s="107">
        <v>20</v>
      </c>
      <c r="F101" s="107">
        <v>0</v>
      </c>
      <c r="G101" s="111">
        <f t="shared" si="3"/>
        <v>20</v>
      </c>
    </row>
    <row r="102" spans="1:7" x14ac:dyDescent="0.2">
      <c r="A102" s="106" t="s">
        <v>559</v>
      </c>
      <c r="B102" s="106" t="str">
        <f t="shared" si="2"/>
        <v>1410</v>
      </c>
      <c r="C102" s="106" t="s">
        <v>560</v>
      </c>
      <c r="D102" s="107">
        <v>621</v>
      </c>
      <c r="E102" s="107">
        <v>82</v>
      </c>
      <c r="F102" s="107">
        <v>118</v>
      </c>
      <c r="G102" s="111">
        <f t="shared" si="3"/>
        <v>200</v>
      </c>
    </row>
    <row r="103" spans="1:7" x14ac:dyDescent="0.2">
      <c r="A103" s="106" t="s">
        <v>561</v>
      </c>
      <c r="B103" s="106" t="str">
        <f t="shared" si="2"/>
        <v>1440</v>
      </c>
      <c r="C103" s="106" t="s">
        <v>261</v>
      </c>
      <c r="D103" s="107">
        <v>0</v>
      </c>
      <c r="E103" s="107">
        <v>0</v>
      </c>
      <c r="F103" s="107">
        <v>0</v>
      </c>
      <c r="G103" s="111">
        <f t="shared" si="3"/>
        <v>0</v>
      </c>
    </row>
    <row r="104" spans="1:7" x14ac:dyDescent="0.2">
      <c r="A104" s="106" t="s">
        <v>562</v>
      </c>
      <c r="B104" s="106" t="str">
        <f t="shared" si="2"/>
        <v>1450</v>
      </c>
      <c r="C104" s="106" t="s">
        <v>1653</v>
      </c>
      <c r="D104" s="107">
        <v>1227</v>
      </c>
      <c r="E104" s="107">
        <v>224</v>
      </c>
      <c r="F104" s="107">
        <v>231</v>
      </c>
      <c r="G104" s="111">
        <f t="shared" si="3"/>
        <v>455</v>
      </c>
    </row>
    <row r="105" spans="1:7" x14ac:dyDescent="0.2">
      <c r="A105" s="106" t="s">
        <v>563</v>
      </c>
      <c r="B105" s="106" t="str">
        <f t="shared" si="2"/>
        <v>1460</v>
      </c>
      <c r="C105" s="106" t="s">
        <v>564</v>
      </c>
      <c r="D105" s="107">
        <v>36</v>
      </c>
      <c r="E105" s="107">
        <v>15</v>
      </c>
      <c r="F105" s="107">
        <v>4</v>
      </c>
      <c r="G105" s="111">
        <f t="shared" si="3"/>
        <v>19</v>
      </c>
    </row>
    <row r="106" spans="1:7" x14ac:dyDescent="0.2">
      <c r="A106" s="106" t="s">
        <v>565</v>
      </c>
      <c r="B106" s="106" t="str">
        <f t="shared" si="2"/>
        <v>1475</v>
      </c>
      <c r="C106" s="106" t="s">
        <v>566</v>
      </c>
      <c r="D106" s="107">
        <v>504</v>
      </c>
      <c r="E106" s="107">
        <v>51</v>
      </c>
      <c r="F106" s="107">
        <v>58</v>
      </c>
      <c r="G106" s="111">
        <f t="shared" si="3"/>
        <v>109</v>
      </c>
    </row>
    <row r="107" spans="1:7" x14ac:dyDescent="0.2">
      <c r="A107" s="106" t="s">
        <v>567</v>
      </c>
      <c r="B107" s="106" t="str">
        <f t="shared" si="2"/>
        <v>1490</v>
      </c>
      <c r="C107" s="106" t="s">
        <v>568</v>
      </c>
      <c r="D107" s="107">
        <v>2264</v>
      </c>
      <c r="E107" s="107">
        <v>352</v>
      </c>
      <c r="F107" s="107">
        <v>285</v>
      </c>
      <c r="G107" s="111">
        <f t="shared" si="3"/>
        <v>637</v>
      </c>
    </row>
    <row r="108" spans="1:7" x14ac:dyDescent="0.2">
      <c r="A108" s="106" t="s">
        <v>569</v>
      </c>
      <c r="B108" s="106" t="str">
        <f t="shared" si="2"/>
        <v>1505</v>
      </c>
      <c r="C108" s="106" t="s">
        <v>394</v>
      </c>
      <c r="D108" s="107">
        <v>7486</v>
      </c>
      <c r="E108" s="107">
        <v>1287</v>
      </c>
      <c r="F108" s="107">
        <v>1122</v>
      </c>
      <c r="G108" s="111">
        <f t="shared" si="3"/>
        <v>2409</v>
      </c>
    </row>
    <row r="109" spans="1:7" x14ac:dyDescent="0.2">
      <c r="A109" s="106" t="s">
        <v>570</v>
      </c>
      <c r="B109" s="106" t="str">
        <f t="shared" si="2"/>
        <v>1515</v>
      </c>
      <c r="C109" s="106" t="s">
        <v>571</v>
      </c>
      <c r="D109" s="107">
        <v>126</v>
      </c>
      <c r="E109" s="107">
        <v>19</v>
      </c>
      <c r="F109" s="107">
        <v>8</v>
      </c>
      <c r="G109" s="111">
        <f t="shared" si="3"/>
        <v>27</v>
      </c>
    </row>
    <row r="110" spans="1:7" x14ac:dyDescent="0.2">
      <c r="A110" s="106" t="s">
        <v>572</v>
      </c>
      <c r="B110" s="106" t="str">
        <f t="shared" si="2"/>
        <v>1530</v>
      </c>
      <c r="C110" s="106" t="s">
        <v>100</v>
      </c>
      <c r="D110" s="107">
        <v>242</v>
      </c>
      <c r="E110" s="107">
        <v>81</v>
      </c>
      <c r="F110" s="107">
        <v>32</v>
      </c>
      <c r="G110" s="111">
        <f t="shared" si="3"/>
        <v>113</v>
      </c>
    </row>
    <row r="111" spans="1:7" x14ac:dyDescent="0.2">
      <c r="A111" s="106" t="s">
        <v>573</v>
      </c>
      <c r="B111" s="106" t="str">
        <f t="shared" si="2"/>
        <v>1545</v>
      </c>
      <c r="C111" s="106" t="s">
        <v>287</v>
      </c>
      <c r="D111" s="107">
        <v>1331</v>
      </c>
      <c r="E111" s="107">
        <v>297</v>
      </c>
      <c r="F111" s="107">
        <v>350</v>
      </c>
      <c r="G111" s="111">
        <f t="shared" si="3"/>
        <v>647</v>
      </c>
    </row>
    <row r="112" spans="1:7" x14ac:dyDescent="0.2">
      <c r="A112" s="106" t="s">
        <v>574</v>
      </c>
      <c r="B112" s="106" t="str">
        <f t="shared" si="2"/>
        <v>1550</v>
      </c>
      <c r="C112" s="106" t="s">
        <v>575</v>
      </c>
      <c r="D112" s="107">
        <v>90</v>
      </c>
      <c r="E112" s="107">
        <v>10</v>
      </c>
      <c r="F112" s="107">
        <v>1</v>
      </c>
      <c r="G112" s="111">
        <f t="shared" si="3"/>
        <v>11</v>
      </c>
    </row>
    <row r="113" spans="1:7" x14ac:dyDescent="0.2">
      <c r="A113" s="106" t="s">
        <v>576</v>
      </c>
      <c r="B113" s="106" t="str">
        <f t="shared" si="2"/>
        <v>1555</v>
      </c>
      <c r="C113" s="106" t="s">
        <v>577</v>
      </c>
      <c r="D113" s="107">
        <v>93</v>
      </c>
      <c r="E113" s="107">
        <v>15</v>
      </c>
      <c r="F113" s="107">
        <v>5</v>
      </c>
      <c r="G113" s="111">
        <f t="shared" si="3"/>
        <v>20</v>
      </c>
    </row>
    <row r="114" spans="1:7" x14ac:dyDescent="0.2">
      <c r="A114" s="106" t="s">
        <v>578</v>
      </c>
      <c r="B114" s="106" t="str">
        <f t="shared" si="2"/>
        <v>1560</v>
      </c>
      <c r="C114" s="106" t="s">
        <v>579</v>
      </c>
      <c r="D114" s="107">
        <v>0</v>
      </c>
      <c r="E114" s="107">
        <v>0</v>
      </c>
      <c r="F114" s="107">
        <v>0</v>
      </c>
      <c r="G114" s="111">
        <f t="shared" si="3"/>
        <v>0</v>
      </c>
    </row>
    <row r="115" spans="1:7" x14ac:dyDescent="0.2">
      <c r="A115" s="106" t="s">
        <v>580</v>
      </c>
      <c r="B115" s="106" t="str">
        <f t="shared" si="2"/>
        <v>1575</v>
      </c>
      <c r="C115" s="106" t="s">
        <v>581</v>
      </c>
      <c r="D115" s="107">
        <v>719</v>
      </c>
      <c r="E115" s="107">
        <v>183</v>
      </c>
      <c r="F115" s="107">
        <v>75</v>
      </c>
      <c r="G115" s="111">
        <f t="shared" si="3"/>
        <v>258</v>
      </c>
    </row>
    <row r="116" spans="1:7" x14ac:dyDescent="0.2">
      <c r="A116" s="106" t="s">
        <v>582</v>
      </c>
      <c r="B116" s="106" t="str">
        <f t="shared" si="2"/>
        <v>1590</v>
      </c>
      <c r="C116" s="106" t="s">
        <v>1654</v>
      </c>
      <c r="D116" s="107">
        <v>187</v>
      </c>
      <c r="E116" s="107">
        <v>36</v>
      </c>
      <c r="F116" s="107">
        <v>10</v>
      </c>
      <c r="G116" s="111">
        <f t="shared" si="3"/>
        <v>46</v>
      </c>
    </row>
    <row r="117" spans="1:7" x14ac:dyDescent="0.2">
      <c r="A117" s="106" t="s">
        <v>583</v>
      </c>
      <c r="B117" s="106" t="str">
        <f t="shared" si="2"/>
        <v>1610</v>
      </c>
      <c r="C117" s="106" t="s">
        <v>584</v>
      </c>
      <c r="D117" s="107">
        <v>24044</v>
      </c>
      <c r="E117" s="107">
        <v>1758</v>
      </c>
      <c r="F117" s="107">
        <v>2011</v>
      </c>
      <c r="G117" s="111">
        <f t="shared" si="3"/>
        <v>3769</v>
      </c>
    </row>
    <row r="118" spans="1:7" x14ac:dyDescent="0.2">
      <c r="A118" s="106" t="s">
        <v>585</v>
      </c>
      <c r="B118" s="106" t="str">
        <f t="shared" si="2"/>
        <v>1625</v>
      </c>
      <c r="C118" s="106" t="s">
        <v>164</v>
      </c>
      <c r="D118" s="107">
        <v>4380</v>
      </c>
      <c r="E118" s="107">
        <v>341</v>
      </c>
      <c r="F118" s="107">
        <v>288</v>
      </c>
      <c r="G118" s="111">
        <f t="shared" si="3"/>
        <v>629</v>
      </c>
    </row>
    <row r="119" spans="1:7" x14ac:dyDescent="0.2">
      <c r="A119" s="106" t="s">
        <v>586</v>
      </c>
      <c r="B119" s="106" t="str">
        <f t="shared" si="2"/>
        <v>1640</v>
      </c>
      <c r="C119" s="106" t="s">
        <v>587</v>
      </c>
      <c r="D119" s="107">
        <v>0</v>
      </c>
      <c r="E119" s="107">
        <v>0</v>
      </c>
      <c r="F119" s="107">
        <v>0</v>
      </c>
      <c r="G119" s="111">
        <f t="shared" si="3"/>
        <v>0</v>
      </c>
    </row>
    <row r="120" spans="1:7" x14ac:dyDescent="0.2">
      <c r="A120" s="106" t="s">
        <v>588</v>
      </c>
      <c r="B120" s="106" t="str">
        <f t="shared" si="2"/>
        <v>1655</v>
      </c>
      <c r="C120" s="106" t="s">
        <v>66</v>
      </c>
      <c r="D120" s="107">
        <v>16</v>
      </c>
      <c r="E120" s="107">
        <v>2</v>
      </c>
      <c r="F120" s="107">
        <v>6</v>
      </c>
      <c r="G120" s="111">
        <f t="shared" si="3"/>
        <v>8</v>
      </c>
    </row>
    <row r="121" spans="1:7" x14ac:dyDescent="0.2">
      <c r="A121" s="106" t="s">
        <v>589</v>
      </c>
      <c r="B121" s="106" t="str">
        <f t="shared" si="2"/>
        <v>1670</v>
      </c>
      <c r="C121" s="106" t="s">
        <v>590</v>
      </c>
      <c r="D121" s="107">
        <v>0</v>
      </c>
      <c r="E121" s="107">
        <v>0</v>
      </c>
      <c r="F121" s="107">
        <v>0</v>
      </c>
      <c r="G121" s="111">
        <f t="shared" si="3"/>
        <v>0</v>
      </c>
    </row>
    <row r="122" spans="1:7" x14ac:dyDescent="0.2">
      <c r="A122" s="106" t="s">
        <v>591</v>
      </c>
      <c r="B122" s="106" t="str">
        <f t="shared" si="2"/>
        <v>1685</v>
      </c>
      <c r="C122" s="106" t="s">
        <v>592</v>
      </c>
      <c r="D122" s="107">
        <v>2339</v>
      </c>
      <c r="E122" s="107">
        <v>125</v>
      </c>
      <c r="F122" s="107">
        <v>350</v>
      </c>
      <c r="G122" s="111">
        <f t="shared" si="3"/>
        <v>475</v>
      </c>
    </row>
    <row r="123" spans="1:7" x14ac:dyDescent="0.2">
      <c r="A123" s="106" t="s">
        <v>593</v>
      </c>
      <c r="B123" s="106" t="str">
        <f t="shared" si="2"/>
        <v>1690</v>
      </c>
      <c r="C123" s="106" t="s">
        <v>594</v>
      </c>
      <c r="D123" s="107">
        <v>11</v>
      </c>
      <c r="E123" s="107">
        <v>0</v>
      </c>
      <c r="F123" s="107">
        <v>0</v>
      </c>
      <c r="G123" s="111">
        <f t="shared" si="3"/>
        <v>0</v>
      </c>
    </row>
    <row r="124" spans="1:7" x14ac:dyDescent="0.2">
      <c r="A124" s="106" t="s">
        <v>595</v>
      </c>
      <c r="B124" s="106" t="str">
        <f t="shared" si="2"/>
        <v>1700</v>
      </c>
      <c r="C124" s="106" t="s">
        <v>160</v>
      </c>
      <c r="D124" s="107">
        <v>3162</v>
      </c>
      <c r="E124" s="107">
        <v>229</v>
      </c>
      <c r="F124" s="107">
        <v>196</v>
      </c>
      <c r="G124" s="111">
        <f t="shared" si="3"/>
        <v>425</v>
      </c>
    </row>
    <row r="125" spans="1:7" x14ac:dyDescent="0.2">
      <c r="A125" s="106" t="s">
        <v>596</v>
      </c>
      <c r="B125" s="106" t="str">
        <f t="shared" si="2"/>
        <v>1720</v>
      </c>
      <c r="C125" s="106" t="s">
        <v>272</v>
      </c>
      <c r="D125" s="107">
        <v>186</v>
      </c>
      <c r="E125" s="107">
        <v>15</v>
      </c>
      <c r="F125" s="107">
        <v>52</v>
      </c>
      <c r="G125" s="111">
        <f t="shared" si="3"/>
        <v>67</v>
      </c>
    </row>
    <row r="126" spans="1:7" x14ac:dyDescent="0.2">
      <c r="A126" s="106" t="s">
        <v>597</v>
      </c>
      <c r="B126" s="106" t="str">
        <f t="shared" si="2"/>
        <v>1735</v>
      </c>
      <c r="C126" s="106" t="s">
        <v>17</v>
      </c>
      <c r="D126" s="107">
        <v>755</v>
      </c>
      <c r="E126" s="107">
        <v>122</v>
      </c>
      <c r="F126" s="107">
        <v>81</v>
      </c>
      <c r="G126" s="111">
        <f t="shared" si="3"/>
        <v>203</v>
      </c>
    </row>
    <row r="127" spans="1:7" x14ac:dyDescent="0.2">
      <c r="A127" s="106" t="s">
        <v>598</v>
      </c>
      <c r="B127" s="106" t="str">
        <f t="shared" si="2"/>
        <v>1750</v>
      </c>
      <c r="C127" s="106" t="s">
        <v>599</v>
      </c>
      <c r="D127" s="107">
        <v>593</v>
      </c>
      <c r="E127" s="107">
        <v>72</v>
      </c>
      <c r="F127" s="107">
        <v>101</v>
      </c>
      <c r="G127" s="111">
        <f t="shared" si="3"/>
        <v>173</v>
      </c>
    </row>
    <row r="128" spans="1:7" x14ac:dyDescent="0.2">
      <c r="A128" s="106" t="s">
        <v>600</v>
      </c>
      <c r="B128" s="106" t="str">
        <f t="shared" si="2"/>
        <v>1770</v>
      </c>
      <c r="C128" s="106" t="s">
        <v>601</v>
      </c>
      <c r="D128" s="107">
        <v>4271</v>
      </c>
      <c r="E128" s="107">
        <v>343</v>
      </c>
      <c r="F128" s="107">
        <v>386</v>
      </c>
      <c r="G128" s="111">
        <f t="shared" si="3"/>
        <v>729</v>
      </c>
    </row>
    <row r="129" spans="1:7" x14ac:dyDescent="0.2">
      <c r="A129" s="106" t="s">
        <v>602</v>
      </c>
      <c r="B129" s="106" t="str">
        <f t="shared" si="2"/>
        <v>1775</v>
      </c>
      <c r="C129" s="106" t="s">
        <v>603</v>
      </c>
      <c r="D129" s="107">
        <v>606</v>
      </c>
      <c r="E129" s="107">
        <v>30</v>
      </c>
      <c r="F129" s="107">
        <v>24</v>
      </c>
      <c r="G129" s="111">
        <f t="shared" si="3"/>
        <v>54</v>
      </c>
    </row>
    <row r="130" spans="1:7" x14ac:dyDescent="0.2">
      <c r="A130" s="106" t="s">
        <v>604</v>
      </c>
      <c r="B130" s="106" t="str">
        <f t="shared" si="2"/>
        <v>1785</v>
      </c>
      <c r="C130" s="106" t="s">
        <v>21</v>
      </c>
      <c r="D130" s="107">
        <v>28</v>
      </c>
      <c r="E130" s="107">
        <v>11</v>
      </c>
      <c r="F130" s="107">
        <v>9</v>
      </c>
      <c r="G130" s="111">
        <f t="shared" si="3"/>
        <v>20</v>
      </c>
    </row>
    <row r="131" spans="1:7" x14ac:dyDescent="0.2">
      <c r="A131" s="106" t="s">
        <v>605</v>
      </c>
      <c r="B131" s="106" t="str">
        <f t="shared" si="2"/>
        <v>1800</v>
      </c>
      <c r="C131" s="106" t="s">
        <v>606</v>
      </c>
      <c r="D131" s="107">
        <v>162</v>
      </c>
      <c r="E131" s="107">
        <v>121</v>
      </c>
      <c r="F131" s="107">
        <v>6</v>
      </c>
      <c r="G131" s="111">
        <f t="shared" si="3"/>
        <v>127</v>
      </c>
    </row>
    <row r="132" spans="1:7" x14ac:dyDescent="0.2">
      <c r="A132" s="106" t="s">
        <v>607</v>
      </c>
      <c r="B132" s="106" t="str">
        <f t="shared" si="2"/>
        <v>1815</v>
      </c>
      <c r="C132" s="106" t="s">
        <v>137</v>
      </c>
      <c r="D132" s="107">
        <v>2992</v>
      </c>
      <c r="E132" s="107">
        <v>388</v>
      </c>
      <c r="F132" s="107">
        <v>469</v>
      </c>
      <c r="G132" s="111">
        <f t="shared" si="3"/>
        <v>857</v>
      </c>
    </row>
    <row r="133" spans="1:7" x14ac:dyDescent="0.2">
      <c r="A133" s="106" t="s">
        <v>608</v>
      </c>
      <c r="B133" s="106" t="str">
        <f t="shared" si="2"/>
        <v>1825</v>
      </c>
      <c r="C133" s="106" t="s">
        <v>150</v>
      </c>
      <c r="D133" s="107">
        <v>3578</v>
      </c>
      <c r="E133" s="107">
        <v>417</v>
      </c>
      <c r="F133" s="107">
        <v>374</v>
      </c>
      <c r="G133" s="111">
        <f t="shared" si="3"/>
        <v>791</v>
      </c>
    </row>
    <row r="134" spans="1:7" x14ac:dyDescent="0.2">
      <c r="A134" s="106" t="s">
        <v>609</v>
      </c>
      <c r="B134" s="106" t="str">
        <f t="shared" ref="B134:B197" si="4">RIGHT(A134,4)</f>
        <v>1830</v>
      </c>
      <c r="C134" s="106" t="s">
        <v>1655</v>
      </c>
      <c r="D134" s="107">
        <v>128</v>
      </c>
      <c r="E134" s="107">
        <v>24</v>
      </c>
      <c r="F134" s="107">
        <v>7</v>
      </c>
      <c r="G134" s="111">
        <f t="shared" ref="G134:G197" si="5">SUM(E134:F134)</f>
        <v>31</v>
      </c>
    </row>
    <row r="135" spans="1:7" x14ac:dyDescent="0.2">
      <c r="A135" s="106" t="s">
        <v>610</v>
      </c>
      <c r="B135" s="106" t="str">
        <f t="shared" si="4"/>
        <v>1840</v>
      </c>
      <c r="C135" s="106" t="s">
        <v>162</v>
      </c>
      <c r="D135" s="107">
        <v>4594</v>
      </c>
      <c r="E135" s="107">
        <v>386</v>
      </c>
      <c r="F135" s="107">
        <v>1377</v>
      </c>
      <c r="G135" s="111">
        <f t="shared" si="5"/>
        <v>1763</v>
      </c>
    </row>
    <row r="136" spans="1:7" x14ac:dyDescent="0.2">
      <c r="A136" s="106" t="s">
        <v>611</v>
      </c>
      <c r="B136" s="106" t="str">
        <f t="shared" si="4"/>
        <v>1850</v>
      </c>
      <c r="C136" s="106" t="s">
        <v>612</v>
      </c>
      <c r="D136" s="107">
        <v>221</v>
      </c>
      <c r="E136" s="107">
        <v>8</v>
      </c>
      <c r="F136" s="107">
        <v>32</v>
      </c>
      <c r="G136" s="111">
        <f t="shared" si="5"/>
        <v>40</v>
      </c>
    </row>
    <row r="137" spans="1:7" x14ac:dyDescent="0.2">
      <c r="A137" s="106" t="s">
        <v>613</v>
      </c>
      <c r="B137" s="106" t="str">
        <f t="shared" si="4"/>
        <v>1860</v>
      </c>
      <c r="C137" s="106" t="s">
        <v>1656</v>
      </c>
      <c r="D137" s="107">
        <v>10893</v>
      </c>
      <c r="E137" s="107">
        <v>815</v>
      </c>
      <c r="F137" s="107">
        <v>1189</v>
      </c>
      <c r="G137" s="111">
        <f t="shared" si="5"/>
        <v>2004</v>
      </c>
    </row>
    <row r="138" spans="1:7" x14ac:dyDescent="0.2">
      <c r="A138" s="106" t="s">
        <v>614</v>
      </c>
      <c r="B138" s="106" t="str">
        <f t="shared" si="4"/>
        <v>1880</v>
      </c>
      <c r="C138" s="106" t="s">
        <v>615</v>
      </c>
      <c r="D138" s="107">
        <v>3565</v>
      </c>
      <c r="E138" s="107">
        <v>235</v>
      </c>
      <c r="F138" s="107">
        <v>247</v>
      </c>
      <c r="G138" s="111">
        <f t="shared" si="5"/>
        <v>482</v>
      </c>
    </row>
    <row r="139" spans="1:7" x14ac:dyDescent="0.2">
      <c r="A139" s="106" t="s">
        <v>616</v>
      </c>
      <c r="B139" s="106" t="str">
        <f t="shared" si="4"/>
        <v>1895</v>
      </c>
      <c r="C139" s="106" t="s">
        <v>617</v>
      </c>
      <c r="D139" s="107">
        <v>65</v>
      </c>
      <c r="E139" s="107">
        <v>0</v>
      </c>
      <c r="F139" s="107">
        <v>0</v>
      </c>
      <c r="G139" s="111">
        <f t="shared" si="5"/>
        <v>0</v>
      </c>
    </row>
    <row r="140" spans="1:7" x14ac:dyDescent="0.2">
      <c r="A140" s="106" t="s">
        <v>618</v>
      </c>
      <c r="B140" s="106" t="str">
        <f t="shared" si="4"/>
        <v>1915</v>
      </c>
      <c r="C140" s="106" t="s">
        <v>619</v>
      </c>
      <c r="D140" s="107">
        <v>77</v>
      </c>
      <c r="E140" s="107">
        <v>3</v>
      </c>
      <c r="F140" s="107">
        <v>0</v>
      </c>
      <c r="G140" s="111">
        <f t="shared" si="5"/>
        <v>3</v>
      </c>
    </row>
    <row r="141" spans="1:7" x14ac:dyDescent="0.2">
      <c r="A141" s="106" t="s">
        <v>620</v>
      </c>
      <c r="B141" s="106" t="str">
        <f t="shared" si="4"/>
        <v>1925</v>
      </c>
      <c r="C141" s="106" t="s">
        <v>621</v>
      </c>
      <c r="D141" s="107">
        <v>223</v>
      </c>
      <c r="E141" s="107">
        <v>39</v>
      </c>
      <c r="F141" s="107">
        <v>72</v>
      </c>
      <c r="G141" s="111">
        <f t="shared" si="5"/>
        <v>111</v>
      </c>
    </row>
    <row r="142" spans="1:7" x14ac:dyDescent="0.2">
      <c r="A142" s="106" t="s">
        <v>622</v>
      </c>
      <c r="B142" s="106" t="str">
        <f t="shared" si="4"/>
        <v>1940</v>
      </c>
      <c r="C142" s="106" t="s">
        <v>142</v>
      </c>
      <c r="D142" s="107">
        <v>10843</v>
      </c>
      <c r="E142" s="107">
        <v>840</v>
      </c>
      <c r="F142" s="107">
        <v>1553</v>
      </c>
      <c r="G142" s="111">
        <f t="shared" si="5"/>
        <v>2393</v>
      </c>
    </row>
    <row r="143" spans="1:7" x14ac:dyDescent="0.2">
      <c r="A143" s="106" t="s">
        <v>623</v>
      </c>
      <c r="B143" s="106" t="str">
        <f t="shared" si="4"/>
        <v>1955</v>
      </c>
      <c r="C143" s="106" t="s">
        <v>624</v>
      </c>
      <c r="D143" s="107">
        <v>0</v>
      </c>
      <c r="E143" s="107">
        <v>0</v>
      </c>
      <c r="F143" s="107">
        <v>0</v>
      </c>
      <c r="G143" s="111">
        <f t="shared" si="5"/>
        <v>0</v>
      </c>
    </row>
    <row r="144" spans="1:7" x14ac:dyDescent="0.2">
      <c r="A144" s="106" t="s">
        <v>625</v>
      </c>
      <c r="B144" s="106" t="str">
        <f t="shared" si="4"/>
        <v>1960</v>
      </c>
      <c r="C144" s="106" t="s">
        <v>626</v>
      </c>
      <c r="D144" s="107">
        <v>83</v>
      </c>
      <c r="E144" s="107">
        <v>14</v>
      </c>
      <c r="F144" s="107">
        <v>13</v>
      </c>
      <c r="G144" s="111">
        <f t="shared" si="5"/>
        <v>27</v>
      </c>
    </row>
    <row r="145" spans="1:7" x14ac:dyDescent="0.2">
      <c r="A145" s="106" t="s">
        <v>627</v>
      </c>
      <c r="B145" s="106" t="str">
        <f t="shared" si="4"/>
        <v>1963</v>
      </c>
      <c r="C145" s="106" t="s">
        <v>628</v>
      </c>
      <c r="D145" s="107">
        <v>79</v>
      </c>
      <c r="E145" s="107">
        <v>0</v>
      </c>
      <c r="F145" s="107">
        <v>3</v>
      </c>
      <c r="G145" s="111">
        <f t="shared" si="5"/>
        <v>3</v>
      </c>
    </row>
    <row r="146" spans="1:7" x14ac:dyDescent="0.2">
      <c r="A146" s="106" t="s">
        <v>629</v>
      </c>
      <c r="B146" s="106" t="str">
        <f t="shared" si="4"/>
        <v>1970</v>
      </c>
      <c r="C146" s="106" t="s">
        <v>630</v>
      </c>
      <c r="D146" s="107">
        <v>301</v>
      </c>
      <c r="E146" s="107">
        <v>22</v>
      </c>
      <c r="F146" s="107">
        <v>21</v>
      </c>
      <c r="G146" s="111">
        <f t="shared" si="5"/>
        <v>43</v>
      </c>
    </row>
    <row r="147" spans="1:7" x14ac:dyDescent="0.2">
      <c r="A147" s="106" t="s">
        <v>631</v>
      </c>
      <c r="B147" s="106" t="str">
        <f t="shared" si="4"/>
        <v>1980</v>
      </c>
      <c r="C147" s="106" t="s">
        <v>632</v>
      </c>
      <c r="D147" s="107">
        <v>1</v>
      </c>
      <c r="E147" s="107">
        <v>0</v>
      </c>
      <c r="F147" s="107">
        <v>0</v>
      </c>
      <c r="G147" s="111">
        <f t="shared" si="5"/>
        <v>0</v>
      </c>
    </row>
    <row r="148" spans="1:7" x14ac:dyDescent="0.2">
      <c r="A148" s="106" t="s">
        <v>633</v>
      </c>
      <c r="B148" s="106" t="str">
        <f t="shared" si="4"/>
        <v>1995</v>
      </c>
      <c r="C148" s="106" t="s">
        <v>634</v>
      </c>
      <c r="D148" s="107">
        <v>87</v>
      </c>
      <c r="E148" s="107">
        <v>0</v>
      </c>
      <c r="F148" s="107">
        <v>13</v>
      </c>
      <c r="G148" s="111">
        <f t="shared" si="5"/>
        <v>13</v>
      </c>
    </row>
    <row r="149" spans="1:7" x14ac:dyDescent="0.2">
      <c r="A149" s="106" t="s">
        <v>635</v>
      </c>
      <c r="B149" s="106" t="str">
        <f t="shared" si="4"/>
        <v>2015</v>
      </c>
      <c r="C149" s="106" t="s">
        <v>636</v>
      </c>
      <c r="D149" s="107">
        <v>156</v>
      </c>
      <c r="E149" s="107">
        <v>37</v>
      </c>
      <c r="F149" s="107">
        <v>27</v>
      </c>
      <c r="G149" s="111">
        <f t="shared" si="5"/>
        <v>64</v>
      </c>
    </row>
    <row r="150" spans="1:7" x14ac:dyDescent="0.2">
      <c r="A150" s="106" t="s">
        <v>637</v>
      </c>
      <c r="B150" s="106" t="str">
        <f t="shared" si="4"/>
        <v>2030</v>
      </c>
      <c r="C150" s="106" t="s">
        <v>232</v>
      </c>
      <c r="D150" s="107">
        <v>1562</v>
      </c>
      <c r="E150" s="107">
        <v>356</v>
      </c>
      <c r="F150" s="107">
        <v>396</v>
      </c>
      <c r="G150" s="111">
        <f t="shared" si="5"/>
        <v>752</v>
      </c>
    </row>
    <row r="151" spans="1:7" x14ac:dyDescent="0.2">
      <c r="A151" s="106" t="s">
        <v>638</v>
      </c>
      <c r="B151" s="106" t="str">
        <f t="shared" si="4"/>
        <v>2040</v>
      </c>
      <c r="C151" s="106" t="s">
        <v>78</v>
      </c>
      <c r="D151" s="107">
        <v>640</v>
      </c>
      <c r="E151" s="107">
        <v>89</v>
      </c>
      <c r="F151" s="107">
        <v>101</v>
      </c>
      <c r="G151" s="111">
        <f t="shared" si="5"/>
        <v>190</v>
      </c>
    </row>
    <row r="152" spans="1:7" x14ac:dyDescent="0.2">
      <c r="A152" s="106" t="s">
        <v>639</v>
      </c>
      <c r="B152" s="106" t="str">
        <f t="shared" si="4"/>
        <v>2055</v>
      </c>
      <c r="C152" s="106" t="s">
        <v>640</v>
      </c>
      <c r="D152" s="107">
        <v>508</v>
      </c>
      <c r="E152" s="107">
        <v>59</v>
      </c>
      <c r="F152" s="107">
        <v>40</v>
      </c>
      <c r="G152" s="111">
        <f t="shared" si="5"/>
        <v>99</v>
      </c>
    </row>
    <row r="153" spans="1:7" x14ac:dyDescent="0.2">
      <c r="A153" s="106" t="s">
        <v>641</v>
      </c>
      <c r="B153" s="106" t="str">
        <f t="shared" si="4"/>
        <v>2070</v>
      </c>
      <c r="C153" s="106" t="s">
        <v>49</v>
      </c>
      <c r="D153" s="107">
        <v>4852</v>
      </c>
      <c r="E153" s="107">
        <v>352</v>
      </c>
      <c r="F153" s="107">
        <v>353</v>
      </c>
      <c r="G153" s="111">
        <f t="shared" si="5"/>
        <v>705</v>
      </c>
    </row>
    <row r="154" spans="1:7" x14ac:dyDescent="0.2">
      <c r="A154" s="106" t="s">
        <v>642</v>
      </c>
      <c r="B154" s="106" t="str">
        <f t="shared" si="4"/>
        <v>2075</v>
      </c>
      <c r="C154" s="106" t="s">
        <v>643</v>
      </c>
      <c r="D154" s="107">
        <v>0</v>
      </c>
      <c r="E154" s="107">
        <v>0</v>
      </c>
      <c r="F154" s="107">
        <v>0</v>
      </c>
      <c r="G154" s="111">
        <f t="shared" si="5"/>
        <v>0</v>
      </c>
    </row>
    <row r="155" spans="1:7" x14ac:dyDescent="0.2">
      <c r="A155" s="106" t="s">
        <v>644</v>
      </c>
      <c r="B155" s="106" t="str">
        <f t="shared" si="4"/>
        <v>2085</v>
      </c>
      <c r="C155" s="106" t="s">
        <v>39</v>
      </c>
      <c r="D155" s="107">
        <v>1492</v>
      </c>
      <c r="E155" s="107">
        <v>165</v>
      </c>
      <c r="F155" s="107">
        <v>66</v>
      </c>
      <c r="G155" s="111">
        <f t="shared" si="5"/>
        <v>231</v>
      </c>
    </row>
    <row r="156" spans="1:7" x14ac:dyDescent="0.2">
      <c r="A156" s="106" t="s">
        <v>645</v>
      </c>
      <c r="B156" s="106" t="str">
        <f t="shared" si="4"/>
        <v>2100</v>
      </c>
      <c r="C156" s="106" t="s">
        <v>646</v>
      </c>
      <c r="D156" s="107">
        <v>372</v>
      </c>
      <c r="E156" s="107">
        <v>27</v>
      </c>
      <c r="F156" s="107">
        <v>67</v>
      </c>
      <c r="G156" s="111">
        <f t="shared" si="5"/>
        <v>94</v>
      </c>
    </row>
    <row r="157" spans="1:7" x14ac:dyDescent="0.2">
      <c r="A157" s="106" t="s">
        <v>647</v>
      </c>
      <c r="B157" s="106" t="str">
        <f t="shared" si="4"/>
        <v>2115</v>
      </c>
      <c r="C157" s="106" t="s">
        <v>648</v>
      </c>
      <c r="D157" s="107">
        <v>87</v>
      </c>
      <c r="E157" s="107">
        <v>0</v>
      </c>
      <c r="F157" s="107">
        <v>49</v>
      </c>
      <c r="G157" s="111">
        <f t="shared" si="5"/>
        <v>49</v>
      </c>
    </row>
    <row r="158" spans="1:7" x14ac:dyDescent="0.2">
      <c r="A158" s="106" t="s">
        <v>649</v>
      </c>
      <c r="B158" s="106" t="str">
        <f t="shared" si="4"/>
        <v>2130</v>
      </c>
      <c r="C158" s="106" t="s">
        <v>650</v>
      </c>
      <c r="D158" s="107">
        <v>1326</v>
      </c>
      <c r="E158" s="107">
        <v>229</v>
      </c>
      <c r="F158" s="107">
        <v>163</v>
      </c>
      <c r="G158" s="111">
        <f t="shared" si="5"/>
        <v>392</v>
      </c>
    </row>
    <row r="159" spans="1:7" x14ac:dyDescent="0.2">
      <c r="A159" s="106" t="s">
        <v>651</v>
      </c>
      <c r="B159" s="106" t="str">
        <f t="shared" si="4"/>
        <v>2145</v>
      </c>
      <c r="C159" s="106" t="s">
        <v>105</v>
      </c>
      <c r="D159" s="107">
        <v>92</v>
      </c>
      <c r="E159" s="107">
        <v>0</v>
      </c>
      <c r="F159" s="107">
        <v>0</v>
      </c>
      <c r="G159" s="111">
        <f t="shared" si="5"/>
        <v>0</v>
      </c>
    </row>
    <row r="160" spans="1:7" x14ac:dyDescent="0.2">
      <c r="A160" s="106" t="s">
        <v>652</v>
      </c>
      <c r="B160" s="106" t="str">
        <f t="shared" si="4"/>
        <v>2147</v>
      </c>
      <c r="C160" s="106" t="s">
        <v>97</v>
      </c>
      <c r="D160" s="107">
        <v>31</v>
      </c>
      <c r="E160" s="107">
        <v>0</v>
      </c>
      <c r="F160" s="107">
        <v>17</v>
      </c>
      <c r="G160" s="111">
        <f t="shared" si="5"/>
        <v>17</v>
      </c>
    </row>
    <row r="161" spans="1:7" x14ac:dyDescent="0.2">
      <c r="A161" s="106" t="s">
        <v>653</v>
      </c>
      <c r="B161" s="106" t="str">
        <f t="shared" si="4"/>
        <v>2150</v>
      </c>
      <c r="C161" s="106" t="s">
        <v>654</v>
      </c>
      <c r="D161" s="107">
        <v>19</v>
      </c>
      <c r="E161" s="107">
        <v>1</v>
      </c>
      <c r="F161" s="107">
        <v>0</v>
      </c>
      <c r="G161" s="111">
        <f t="shared" si="5"/>
        <v>1</v>
      </c>
    </row>
    <row r="162" spans="1:7" x14ac:dyDescent="0.2">
      <c r="A162" s="106" t="s">
        <v>655</v>
      </c>
      <c r="B162" s="106" t="str">
        <f t="shared" si="4"/>
        <v>2175</v>
      </c>
      <c r="C162" s="106" t="s">
        <v>133</v>
      </c>
      <c r="D162" s="107">
        <v>3480</v>
      </c>
      <c r="E162" s="107">
        <v>480</v>
      </c>
      <c r="F162" s="107">
        <v>482</v>
      </c>
      <c r="G162" s="111">
        <f t="shared" si="5"/>
        <v>962</v>
      </c>
    </row>
    <row r="163" spans="1:7" x14ac:dyDescent="0.2">
      <c r="A163" s="106" t="s">
        <v>656</v>
      </c>
      <c r="B163" s="106" t="str">
        <f t="shared" si="4"/>
        <v>2190</v>
      </c>
      <c r="C163" s="106" t="s">
        <v>657</v>
      </c>
      <c r="D163" s="107">
        <v>60</v>
      </c>
      <c r="E163" s="107">
        <v>0</v>
      </c>
      <c r="F163" s="107">
        <v>26</v>
      </c>
      <c r="G163" s="111">
        <f t="shared" si="5"/>
        <v>26</v>
      </c>
    </row>
    <row r="164" spans="1:7" x14ac:dyDescent="0.2">
      <c r="A164" s="106" t="s">
        <v>658</v>
      </c>
      <c r="B164" s="106" t="str">
        <f t="shared" si="4"/>
        <v>2205</v>
      </c>
      <c r="C164" s="106" t="s">
        <v>191</v>
      </c>
      <c r="D164" s="107">
        <v>3524</v>
      </c>
      <c r="E164" s="107">
        <v>292</v>
      </c>
      <c r="F164" s="107">
        <v>769</v>
      </c>
      <c r="G164" s="111">
        <f t="shared" si="5"/>
        <v>1061</v>
      </c>
    </row>
    <row r="165" spans="1:7" x14ac:dyDescent="0.2">
      <c r="A165" s="106" t="s">
        <v>659</v>
      </c>
      <c r="B165" s="106" t="str">
        <f t="shared" si="4"/>
        <v>2240</v>
      </c>
      <c r="C165" s="106" t="s">
        <v>660</v>
      </c>
      <c r="D165" s="107">
        <v>0</v>
      </c>
      <c r="E165" s="107">
        <v>0</v>
      </c>
      <c r="F165" s="107">
        <v>0</v>
      </c>
      <c r="G165" s="111">
        <f t="shared" si="5"/>
        <v>0</v>
      </c>
    </row>
    <row r="166" spans="1:7" x14ac:dyDescent="0.2">
      <c r="A166" s="106" t="s">
        <v>661</v>
      </c>
      <c r="B166" s="106" t="str">
        <f t="shared" si="4"/>
        <v>2255</v>
      </c>
      <c r="C166" s="106" t="s">
        <v>662</v>
      </c>
      <c r="D166" s="107">
        <v>2</v>
      </c>
      <c r="E166" s="107">
        <v>0</v>
      </c>
      <c r="F166" s="107">
        <v>0</v>
      </c>
      <c r="G166" s="111">
        <f t="shared" si="5"/>
        <v>0</v>
      </c>
    </row>
    <row r="167" spans="1:7" x14ac:dyDescent="0.2">
      <c r="A167" s="106" t="s">
        <v>663</v>
      </c>
      <c r="B167" s="106" t="str">
        <f t="shared" si="4"/>
        <v>2270</v>
      </c>
      <c r="C167" s="106" t="s">
        <v>664</v>
      </c>
      <c r="D167" s="107">
        <v>4343</v>
      </c>
      <c r="E167" s="107">
        <v>284</v>
      </c>
      <c r="F167" s="107">
        <v>545</v>
      </c>
      <c r="G167" s="111">
        <f t="shared" si="5"/>
        <v>829</v>
      </c>
    </row>
    <row r="168" spans="1:7" x14ac:dyDescent="0.2">
      <c r="A168" s="106" t="s">
        <v>665</v>
      </c>
      <c r="B168" s="106" t="str">
        <f t="shared" si="4"/>
        <v>2285</v>
      </c>
      <c r="C168" s="106" t="s">
        <v>666</v>
      </c>
      <c r="D168" s="107">
        <v>0</v>
      </c>
      <c r="E168" s="107">
        <v>0</v>
      </c>
      <c r="F168" s="107">
        <v>0</v>
      </c>
      <c r="G168" s="111">
        <f t="shared" si="5"/>
        <v>0</v>
      </c>
    </row>
    <row r="169" spans="1:7" x14ac:dyDescent="0.2">
      <c r="A169" s="106" t="s">
        <v>667</v>
      </c>
      <c r="B169" s="106" t="str">
        <f t="shared" si="4"/>
        <v>2300</v>
      </c>
      <c r="C169" s="106" t="s">
        <v>1657</v>
      </c>
      <c r="D169" s="107">
        <v>6778</v>
      </c>
      <c r="E169" s="107">
        <v>858</v>
      </c>
      <c r="F169" s="107">
        <v>1518</v>
      </c>
      <c r="G169" s="111">
        <f t="shared" si="5"/>
        <v>2376</v>
      </c>
    </row>
    <row r="170" spans="1:7" x14ac:dyDescent="0.2">
      <c r="A170" s="106" t="s">
        <v>668</v>
      </c>
      <c r="B170" s="106" t="str">
        <f t="shared" si="4"/>
        <v>2315</v>
      </c>
      <c r="C170" s="106" t="s">
        <v>669</v>
      </c>
      <c r="D170" s="107">
        <v>129</v>
      </c>
      <c r="E170" s="107">
        <v>16</v>
      </c>
      <c r="F170" s="107">
        <v>30</v>
      </c>
      <c r="G170" s="111">
        <f t="shared" si="5"/>
        <v>46</v>
      </c>
    </row>
    <row r="171" spans="1:7" x14ac:dyDescent="0.2">
      <c r="A171" s="106" t="s">
        <v>670</v>
      </c>
      <c r="B171" s="106" t="str">
        <f t="shared" si="4"/>
        <v>2320</v>
      </c>
      <c r="C171" s="106" t="s">
        <v>671</v>
      </c>
      <c r="D171" s="107">
        <v>225</v>
      </c>
      <c r="E171" s="107">
        <v>22</v>
      </c>
      <c r="F171" s="107">
        <v>41</v>
      </c>
      <c r="G171" s="111">
        <f t="shared" si="5"/>
        <v>63</v>
      </c>
    </row>
    <row r="172" spans="1:7" x14ac:dyDescent="0.2">
      <c r="A172" s="106" t="s">
        <v>672</v>
      </c>
      <c r="B172" s="106" t="str">
        <f t="shared" si="4"/>
        <v>2330</v>
      </c>
      <c r="C172" s="106" t="s">
        <v>673</v>
      </c>
      <c r="D172" s="107">
        <v>9</v>
      </c>
      <c r="E172" s="107">
        <v>0</v>
      </c>
      <c r="F172" s="107">
        <v>2</v>
      </c>
      <c r="G172" s="111">
        <f t="shared" si="5"/>
        <v>2</v>
      </c>
    </row>
    <row r="173" spans="1:7" x14ac:dyDescent="0.2">
      <c r="A173" s="106" t="s">
        <v>674</v>
      </c>
      <c r="B173" s="106" t="str">
        <f t="shared" si="4"/>
        <v>2340</v>
      </c>
      <c r="C173" s="106" t="s">
        <v>675</v>
      </c>
      <c r="D173" s="107">
        <v>204</v>
      </c>
      <c r="E173" s="107">
        <v>25</v>
      </c>
      <c r="F173" s="107">
        <v>38</v>
      </c>
      <c r="G173" s="111">
        <f t="shared" si="5"/>
        <v>63</v>
      </c>
    </row>
    <row r="174" spans="1:7" x14ac:dyDescent="0.2">
      <c r="A174" s="106" t="s">
        <v>676</v>
      </c>
      <c r="B174" s="106" t="str">
        <f t="shared" si="4"/>
        <v>2360</v>
      </c>
      <c r="C174" s="106" t="s">
        <v>276</v>
      </c>
      <c r="D174" s="107">
        <v>746</v>
      </c>
      <c r="E174" s="107">
        <v>92</v>
      </c>
      <c r="F174" s="107">
        <v>66</v>
      </c>
      <c r="G174" s="111">
        <f t="shared" si="5"/>
        <v>158</v>
      </c>
    </row>
    <row r="175" spans="1:7" x14ac:dyDescent="0.2">
      <c r="A175" s="106" t="s">
        <v>677</v>
      </c>
      <c r="B175" s="106" t="str">
        <f t="shared" si="4"/>
        <v>2375</v>
      </c>
      <c r="C175" s="106" t="s">
        <v>80</v>
      </c>
      <c r="D175" s="107">
        <v>3891</v>
      </c>
      <c r="E175" s="107">
        <v>247</v>
      </c>
      <c r="F175" s="107">
        <v>389</v>
      </c>
      <c r="G175" s="111">
        <f t="shared" si="5"/>
        <v>636</v>
      </c>
    </row>
    <row r="176" spans="1:7" x14ac:dyDescent="0.2">
      <c r="A176" s="106" t="s">
        <v>678</v>
      </c>
      <c r="B176" s="106" t="str">
        <f t="shared" si="4"/>
        <v>2400</v>
      </c>
      <c r="C176" s="106" t="s">
        <v>189</v>
      </c>
      <c r="D176" s="107">
        <v>1930</v>
      </c>
      <c r="E176" s="107">
        <v>181</v>
      </c>
      <c r="F176" s="107">
        <v>167</v>
      </c>
      <c r="G176" s="111">
        <f t="shared" si="5"/>
        <v>348</v>
      </c>
    </row>
    <row r="177" spans="1:7" x14ac:dyDescent="0.2">
      <c r="A177" s="106" t="s">
        <v>679</v>
      </c>
      <c r="B177" s="106" t="str">
        <f t="shared" si="4"/>
        <v>2415</v>
      </c>
      <c r="C177" s="106" t="s">
        <v>680</v>
      </c>
      <c r="D177" s="107">
        <v>0</v>
      </c>
      <c r="E177" s="107">
        <v>0</v>
      </c>
      <c r="F177" s="107">
        <v>0</v>
      </c>
      <c r="G177" s="111">
        <f t="shared" si="5"/>
        <v>0</v>
      </c>
    </row>
    <row r="178" spans="1:7" x14ac:dyDescent="0.2">
      <c r="A178" s="106" t="s">
        <v>681</v>
      </c>
      <c r="B178" s="106" t="str">
        <f t="shared" si="4"/>
        <v>2430</v>
      </c>
      <c r="C178" s="106" t="s">
        <v>1658</v>
      </c>
      <c r="D178" s="107">
        <v>163323</v>
      </c>
      <c r="E178" s="107">
        <v>32341</v>
      </c>
      <c r="F178" s="107">
        <v>27084</v>
      </c>
      <c r="G178" s="111">
        <f t="shared" si="5"/>
        <v>59425</v>
      </c>
    </row>
    <row r="179" spans="1:7" x14ac:dyDescent="0.2">
      <c r="A179" s="106" t="s">
        <v>682</v>
      </c>
      <c r="B179" s="106" t="str">
        <f t="shared" si="4"/>
        <v>2445</v>
      </c>
      <c r="C179" s="106" t="s">
        <v>58</v>
      </c>
      <c r="D179" s="107">
        <v>17709</v>
      </c>
      <c r="E179" s="107">
        <v>869</v>
      </c>
      <c r="F179" s="107">
        <v>1597</v>
      </c>
      <c r="G179" s="111">
        <f t="shared" si="5"/>
        <v>2466</v>
      </c>
    </row>
    <row r="180" spans="1:7" x14ac:dyDescent="0.2">
      <c r="A180" s="106" t="s">
        <v>683</v>
      </c>
      <c r="B180" s="106" t="str">
        <f t="shared" si="4"/>
        <v>2460</v>
      </c>
      <c r="C180" s="106" t="s">
        <v>684</v>
      </c>
      <c r="D180" s="107">
        <v>498</v>
      </c>
      <c r="E180" s="107">
        <v>49</v>
      </c>
      <c r="F180" s="107">
        <v>47</v>
      </c>
      <c r="G180" s="111">
        <f t="shared" si="5"/>
        <v>96</v>
      </c>
    </row>
    <row r="181" spans="1:7" x14ac:dyDescent="0.2">
      <c r="A181" s="106" t="s">
        <v>685</v>
      </c>
      <c r="B181" s="106" t="str">
        <f t="shared" si="4"/>
        <v>2475</v>
      </c>
      <c r="C181" s="106" t="s">
        <v>686</v>
      </c>
      <c r="D181" s="107">
        <v>775</v>
      </c>
      <c r="E181" s="107">
        <v>69</v>
      </c>
      <c r="F181" s="107">
        <v>102</v>
      </c>
      <c r="G181" s="111">
        <f t="shared" si="5"/>
        <v>171</v>
      </c>
    </row>
    <row r="182" spans="1:7" x14ac:dyDescent="0.2">
      <c r="A182" s="106" t="s">
        <v>687</v>
      </c>
      <c r="B182" s="106" t="str">
        <f t="shared" si="4"/>
        <v>2490</v>
      </c>
      <c r="C182" s="106" t="s">
        <v>1659</v>
      </c>
      <c r="D182" s="107">
        <v>4200</v>
      </c>
      <c r="E182" s="107">
        <v>1004</v>
      </c>
      <c r="F182" s="107">
        <v>705</v>
      </c>
      <c r="G182" s="111">
        <f t="shared" si="5"/>
        <v>1709</v>
      </c>
    </row>
    <row r="183" spans="1:7" x14ac:dyDescent="0.2">
      <c r="A183" s="106" t="s">
        <v>688</v>
      </c>
      <c r="B183" s="106" t="str">
        <f t="shared" si="4"/>
        <v>2495</v>
      </c>
      <c r="C183" s="106" t="s">
        <v>278</v>
      </c>
      <c r="D183" s="107">
        <v>57</v>
      </c>
      <c r="E183" s="107">
        <v>1</v>
      </c>
      <c r="F183" s="107">
        <v>10</v>
      </c>
      <c r="G183" s="111">
        <f t="shared" si="5"/>
        <v>11</v>
      </c>
    </row>
    <row r="184" spans="1:7" x14ac:dyDescent="0.2">
      <c r="A184" s="106" t="s">
        <v>689</v>
      </c>
      <c r="B184" s="106" t="str">
        <f t="shared" si="4"/>
        <v>2505</v>
      </c>
      <c r="C184" s="106" t="s">
        <v>690</v>
      </c>
      <c r="D184" s="107">
        <v>0</v>
      </c>
      <c r="E184" s="107">
        <v>0</v>
      </c>
      <c r="F184" s="107">
        <v>0</v>
      </c>
      <c r="G184" s="111">
        <f t="shared" si="5"/>
        <v>0</v>
      </c>
    </row>
    <row r="185" spans="1:7" x14ac:dyDescent="0.2">
      <c r="A185" s="106" t="s">
        <v>691</v>
      </c>
      <c r="B185" s="106" t="str">
        <f t="shared" si="4"/>
        <v>2510</v>
      </c>
      <c r="C185" s="106" t="s">
        <v>176</v>
      </c>
      <c r="D185" s="107">
        <v>6165</v>
      </c>
      <c r="E185" s="107">
        <v>453</v>
      </c>
      <c r="F185" s="107">
        <v>744</v>
      </c>
      <c r="G185" s="111">
        <f t="shared" si="5"/>
        <v>1197</v>
      </c>
    </row>
    <row r="186" spans="1:7" x14ac:dyDescent="0.2">
      <c r="A186" s="106" t="s">
        <v>692</v>
      </c>
      <c r="B186" s="106" t="str">
        <f t="shared" si="4"/>
        <v>2535</v>
      </c>
      <c r="C186" s="106" t="s">
        <v>372</v>
      </c>
      <c r="D186" s="107">
        <v>0</v>
      </c>
      <c r="E186" s="107">
        <v>0</v>
      </c>
      <c r="F186" s="107">
        <v>0</v>
      </c>
      <c r="G186" s="111">
        <f t="shared" si="5"/>
        <v>0</v>
      </c>
    </row>
    <row r="187" spans="1:7" x14ac:dyDescent="0.2">
      <c r="A187" s="106" t="s">
        <v>693</v>
      </c>
      <c r="B187" s="106" t="str">
        <f t="shared" si="4"/>
        <v>2550</v>
      </c>
      <c r="C187" s="106" t="s">
        <v>1660</v>
      </c>
      <c r="D187" s="107">
        <v>4539</v>
      </c>
      <c r="E187" s="107">
        <v>322</v>
      </c>
      <c r="F187" s="107">
        <v>466</v>
      </c>
      <c r="G187" s="111">
        <f t="shared" si="5"/>
        <v>788</v>
      </c>
    </row>
    <row r="188" spans="1:7" x14ac:dyDescent="0.2">
      <c r="A188" s="106" t="s">
        <v>694</v>
      </c>
      <c r="B188" s="106" t="str">
        <f t="shared" si="4"/>
        <v>2555</v>
      </c>
      <c r="C188" s="106" t="s">
        <v>695</v>
      </c>
      <c r="D188" s="107">
        <v>61012</v>
      </c>
      <c r="E188" s="107">
        <v>2841</v>
      </c>
      <c r="F188" s="107">
        <v>2577</v>
      </c>
      <c r="G188" s="111">
        <f t="shared" si="5"/>
        <v>5418</v>
      </c>
    </row>
    <row r="189" spans="1:7" x14ac:dyDescent="0.2">
      <c r="A189" s="106" t="s">
        <v>696</v>
      </c>
      <c r="B189" s="106" t="str">
        <f t="shared" si="4"/>
        <v>2560</v>
      </c>
      <c r="C189" s="106" t="s">
        <v>146</v>
      </c>
      <c r="D189" s="107">
        <v>27152</v>
      </c>
      <c r="E189" s="107">
        <v>844</v>
      </c>
      <c r="F189" s="107">
        <v>1151</v>
      </c>
      <c r="G189" s="111">
        <f t="shared" si="5"/>
        <v>1995</v>
      </c>
    </row>
    <row r="190" spans="1:7" x14ac:dyDescent="0.2">
      <c r="A190" s="106" t="s">
        <v>697</v>
      </c>
      <c r="B190" s="106" t="str">
        <f t="shared" si="4"/>
        <v>2570</v>
      </c>
      <c r="C190" s="106" t="s">
        <v>698</v>
      </c>
      <c r="D190" s="107">
        <v>430</v>
      </c>
      <c r="E190" s="107">
        <v>0</v>
      </c>
      <c r="F190" s="107">
        <v>132</v>
      </c>
      <c r="G190" s="111">
        <f t="shared" si="5"/>
        <v>132</v>
      </c>
    </row>
    <row r="191" spans="1:7" x14ac:dyDescent="0.2">
      <c r="A191" s="106" t="s">
        <v>699</v>
      </c>
      <c r="B191" s="106" t="str">
        <f t="shared" si="4"/>
        <v>2580</v>
      </c>
      <c r="C191" s="106" t="s">
        <v>700</v>
      </c>
      <c r="D191" s="107">
        <v>0</v>
      </c>
      <c r="E191" s="107">
        <v>0</v>
      </c>
      <c r="F191" s="107">
        <v>0</v>
      </c>
      <c r="G191" s="111">
        <f t="shared" si="5"/>
        <v>0</v>
      </c>
    </row>
    <row r="192" spans="1:7" x14ac:dyDescent="0.2">
      <c r="A192" s="106" t="s">
        <v>701</v>
      </c>
      <c r="B192" s="106" t="str">
        <f t="shared" si="4"/>
        <v>2595</v>
      </c>
      <c r="C192" s="106" t="s">
        <v>702</v>
      </c>
      <c r="D192" s="107">
        <v>44243</v>
      </c>
      <c r="E192" s="107">
        <v>2836</v>
      </c>
      <c r="F192" s="107">
        <v>2755</v>
      </c>
      <c r="G192" s="111">
        <f t="shared" si="5"/>
        <v>5591</v>
      </c>
    </row>
    <row r="193" spans="1:7" x14ac:dyDescent="0.2">
      <c r="A193" s="106" t="s">
        <v>703</v>
      </c>
      <c r="B193" s="106" t="str">
        <f t="shared" si="4"/>
        <v>2625</v>
      </c>
      <c r="C193" s="106" t="s">
        <v>704</v>
      </c>
      <c r="D193" s="107">
        <v>378</v>
      </c>
      <c r="E193" s="107">
        <v>78</v>
      </c>
      <c r="F193" s="107">
        <v>47</v>
      </c>
      <c r="G193" s="111">
        <f t="shared" si="5"/>
        <v>125</v>
      </c>
    </row>
    <row r="194" spans="1:7" x14ac:dyDescent="0.2">
      <c r="A194" s="106" t="s">
        <v>705</v>
      </c>
      <c r="B194" s="106" t="str">
        <f t="shared" si="4"/>
        <v>2635</v>
      </c>
      <c r="C194" s="106" t="s">
        <v>706</v>
      </c>
      <c r="D194" s="107">
        <v>918</v>
      </c>
      <c r="E194" s="107">
        <v>21</v>
      </c>
      <c r="F194" s="107">
        <v>92</v>
      </c>
      <c r="G194" s="111">
        <f t="shared" si="5"/>
        <v>113</v>
      </c>
    </row>
    <row r="195" spans="1:7" x14ac:dyDescent="0.2">
      <c r="A195" s="106" t="s">
        <v>707</v>
      </c>
      <c r="B195" s="106" t="str">
        <f t="shared" si="4"/>
        <v>2680</v>
      </c>
      <c r="C195" s="106" t="s">
        <v>274</v>
      </c>
      <c r="D195" s="107">
        <v>3238</v>
      </c>
      <c r="E195" s="107">
        <v>359</v>
      </c>
      <c r="F195" s="107">
        <v>456</v>
      </c>
      <c r="G195" s="111">
        <f t="shared" si="5"/>
        <v>815</v>
      </c>
    </row>
    <row r="196" spans="1:7" x14ac:dyDescent="0.2">
      <c r="A196" s="106" t="s">
        <v>708</v>
      </c>
      <c r="B196" s="106" t="str">
        <f t="shared" si="4"/>
        <v>2685</v>
      </c>
      <c r="C196" s="106" t="s">
        <v>709</v>
      </c>
      <c r="D196" s="107">
        <v>0</v>
      </c>
      <c r="E196" s="107">
        <v>0</v>
      </c>
      <c r="F196" s="107">
        <v>0</v>
      </c>
      <c r="G196" s="111">
        <f t="shared" si="5"/>
        <v>0</v>
      </c>
    </row>
    <row r="197" spans="1:7" x14ac:dyDescent="0.2">
      <c r="A197" s="106" t="s">
        <v>710</v>
      </c>
      <c r="B197" s="106" t="str">
        <f t="shared" si="4"/>
        <v>2695</v>
      </c>
      <c r="C197" s="106" t="s">
        <v>711</v>
      </c>
      <c r="D197" s="107">
        <v>0</v>
      </c>
      <c r="E197" s="107">
        <v>0</v>
      </c>
      <c r="F197" s="107">
        <v>0</v>
      </c>
      <c r="G197" s="111">
        <f t="shared" si="5"/>
        <v>0</v>
      </c>
    </row>
    <row r="198" spans="1:7" x14ac:dyDescent="0.2">
      <c r="A198" s="106" t="s">
        <v>712</v>
      </c>
      <c r="B198" s="106" t="str">
        <f t="shared" ref="B198:B261" si="6">RIGHT(A198,4)</f>
        <v>2715</v>
      </c>
      <c r="C198" s="106" t="s">
        <v>713</v>
      </c>
      <c r="D198" s="107">
        <v>132</v>
      </c>
      <c r="E198" s="107">
        <v>2</v>
      </c>
      <c r="F198" s="107">
        <v>19</v>
      </c>
      <c r="G198" s="111">
        <f t="shared" ref="G198:G261" si="7">SUM(E198:F198)</f>
        <v>21</v>
      </c>
    </row>
    <row r="199" spans="1:7" x14ac:dyDescent="0.2">
      <c r="A199" s="106" t="s">
        <v>714</v>
      </c>
      <c r="B199" s="106" t="str">
        <f t="shared" si="6"/>
        <v>2745</v>
      </c>
      <c r="C199" s="106" t="s">
        <v>715</v>
      </c>
      <c r="D199" s="107">
        <v>337</v>
      </c>
      <c r="E199" s="107">
        <v>22</v>
      </c>
      <c r="F199" s="107">
        <v>9</v>
      </c>
      <c r="G199" s="111">
        <f t="shared" si="7"/>
        <v>31</v>
      </c>
    </row>
    <row r="200" spans="1:7" x14ac:dyDescent="0.2">
      <c r="A200" s="106" t="s">
        <v>716</v>
      </c>
      <c r="B200" s="106" t="str">
        <f t="shared" si="6"/>
        <v>2760</v>
      </c>
      <c r="C200" s="106" t="s">
        <v>717</v>
      </c>
      <c r="D200" s="107">
        <v>521</v>
      </c>
      <c r="E200" s="107">
        <v>23</v>
      </c>
      <c r="F200" s="107">
        <v>37</v>
      </c>
      <c r="G200" s="111">
        <f t="shared" si="7"/>
        <v>60</v>
      </c>
    </row>
    <row r="201" spans="1:7" x14ac:dyDescent="0.2">
      <c r="A201" s="106" t="s">
        <v>718</v>
      </c>
      <c r="B201" s="106" t="str">
        <f t="shared" si="6"/>
        <v>2775</v>
      </c>
      <c r="C201" s="106" t="s">
        <v>719</v>
      </c>
      <c r="D201" s="107">
        <v>46</v>
      </c>
      <c r="E201" s="107">
        <v>0</v>
      </c>
      <c r="F201" s="107">
        <v>2</v>
      </c>
      <c r="G201" s="111">
        <f t="shared" si="7"/>
        <v>2</v>
      </c>
    </row>
    <row r="202" spans="1:7" x14ac:dyDescent="0.2">
      <c r="A202" s="106" t="s">
        <v>720</v>
      </c>
      <c r="B202" s="106" t="str">
        <f t="shared" si="6"/>
        <v>2785</v>
      </c>
      <c r="C202" s="106" t="s">
        <v>721</v>
      </c>
      <c r="D202" s="107">
        <v>2311</v>
      </c>
      <c r="E202" s="107">
        <v>93</v>
      </c>
      <c r="F202" s="107">
        <v>221</v>
      </c>
      <c r="G202" s="111">
        <f t="shared" si="7"/>
        <v>314</v>
      </c>
    </row>
    <row r="203" spans="1:7" x14ac:dyDescent="0.2">
      <c r="A203" s="106" t="s">
        <v>722</v>
      </c>
      <c r="B203" s="106" t="str">
        <f t="shared" si="6"/>
        <v>2810</v>
      </c>
      <c r="C203" s="106" t="s">
        <v>1661</v>
      </c>
      <c r="D203" s="107">
        <v>18432</v>
      </c>
      <c r="E203" s="107">
        <v>5610</v>
      </c>
      <c r="F203" s="107">
        <v>3359</v>
      </c>
      <c r="G203" s="111">
        <f t="shared" si="7"/>
        <v>8969</v>
      </c>
    </row>
    <row r="204" spans="1:7" x14ac:dyDescent="0.2">
      <c r="A204" s="106" t="s">
        <v>723</v>
      </c>
      <c r="B204" s="106" t="str">
        <f t="shared" si="6"/>
        <v>2820</v>
      </c>
      <c r="C204" s="106" t="s">
        <v>724</v>
      </c>
      <c r="D204" s="107">
        <v>192</v>
      </c>
      <c r="E204" s="107">
        <v>6</v>
      </c>
      <c r="F204" s="107">
        <v>35</v>
      </c>
      <c r="G204" s="111">
        <f t="shared" si="7"/>
        <v>41</v>
      </c>
    </row>
    <row r="205" spans="1:7" x14ac:dyDescent="0.2">
      <c r="A205" s="106" t="s">
        <v>725</v>
      </c>
      <c r="B205" s="106" t="str">
        <f t="shared" si="6"/>
        <v>2835</v>
      </c>
      <c r="C205" s="106" t="s">
        <v>726</v>
      </c>
      <c r="D205" s="107">
        <v>7</v>
      </c>
      <c r="E205" s="107">
        <v>3</v>
      </c>
      <c r="F205" s="107">
        <v>0</v>
      </c>
      <c r="G205" s="111">
        <f t="shared" si="7"/>
        <v>3</v>
      </c>
    </row>
    <row r="206" spans="1:7" x14ac:dyDescent="0.2">
      <c r="A206" s="106" t="s">
        <v>727</v>
      </c>
      <c r="B206" s="106" t="str">
        <f t="shared" si="6"/>
        <v>2850</v>
      </c>
      <c r="C206" s="106" t="s">
        <v>728</v>
      </c>
      <c r="D206" s="107">
        <v>583</v>
      </c>
      <c r="E206" s="107">
        <v>76</v>
      </c>
      <c r="F206" s="107">
        <v>104</v>
      </c>
      <c r="G206" s="111">
        <f t="shared" si="7"/>
        <v>180</v>
      </c>
    </row>
    <row r="207" spans="1:7" x14ac:dyDescent="0.2">
      <c r="A207" s="106" t="s">
        <v>729</v>
      </c>
      <c r="B207" s="106" t="str">
        <f t="shared" si="6"/>
        <v>2865</v>
      </c>
      <c r="C207" s="106" t="s">
        <v>1662</v>
      </c>
      <c r="D207" s="107">
        <v>410</v>
      </c>
      <c r="E207" s="107">
        <v>132</v>
      </c>
      <c r="F207" s="107">
        <v>61</v>
      </c>
      <c r="G207" s="111">
        <f t="shared" si="7"/>
        <v>193</v>
      </c>
    </row>
    <row r="208" spans="1:7" x14ac:dyDescent="0.2">
      <c r="A208" s="106" t="s">
        <v>730</v>
      </c>
      <c r="B208" s="106" t="str">
        <f t="shared" si="6"/>
        <v>2890</v>
      </c>
      <c r="C208" s="106" t="s">
        <v>1663</v>
      </c>
      <c r="D208" s="107">
        <v>144</v>
      </c>
      <c r="E208" s="107">
        <v>10</v>
      </c>
      <c r="F208" s="107">
        <v>1</v>
      </c>
      <c r="G208" s="111">
        <f t="shared" si="7"/>
        <v>11</v>
      </c>
    </row>
    <row r="209" spans="1:7" x14ac:dyDescent="0.2">
      <c r="A209" s="106" t="s">
        <v>731</v>
      </c>
      <c r="B209" s="106" t="str">
        <f t="shared" si="6"/>
        <v>2900</v>
      </c>
      <c r="C209" s="106" t="s">
        <v>1664</v>
      </c>
      <c r="D209" s="107">
        <v>0</v>
      </c>
      <c r="E209" s="107">
        <v>0</v>
      </c>
      <c r="F209" s="107">
        <v>0</v>
      </c>
      <c r="G209" s="111">
        <f t="shared" si="7"/>
        <v>0</v>
      </c>
    </row>
    <row r="210" spans="1:7" x14ac:dyDescent="0.2">
      <c r="A210" s="106" t="s">
        <v>732</v>
      </c>
      <c r="B210" s="106" t="str">
        <f t="shared" si="6"/>
        <v>2910</v>
      </c>
      <c r="C210" s="106" t="s">
        <v>733</v>
      </c>
      <c r="D210" s="107">
        <v>516</v>
      </c>
      <c r="E210" s="107">
        <v>70</v>
      </c>
      <c r="F210" s="107">
        <v>58</v>
      </c>
      <c r="G210" s="111">
        <f t="shared" si="7"/>
        <v>128</v>
      </c>
    </row>
    <row r="211" spans="1:7" x14ac:dyDescent="0.2">
      <c r="A211" s="106" t="s">
        <v>734</v>
      </c>
      <c r="B211" s="106" t="str">
        <f t="shared" si="6"/>
        <v>2925</v>
      </c>
      <c r="C211" s="106" t="s">
        <v>735</v>
      </c>
      <c r="D211" s="107">
        <v>7996</v>
      </c>
      <c r="E211" s="107">
        <v>412</v>
      </c>
      <c r="F211" s="107">
        <v>361</v>
      </c>
      <c r="G211" s="111">
        <f t="shared" si="7"/>
        <v>773</v>
      </c>
    </row>
    <row r="212" spans="1:7" x14ac:dyDescent="0.2">
      <c r="A212" s="106" t="s">
        <v>736</v>
      </c>
      <c r="B212" s="106" t="str">
        <f t="shared" si="6"/>
        <v>2980</v>
      </c>
      <c r="C212" s="106" t="s">
        <v>202</v>
      </c>
      <c r="D212" s="107">
        <v>1294</v>
      </c>
      <c r="E212" s="107">
        <v>26</v>
      </c>
      <c r="F212" s="107">
        <v>128</v>
      </c>
      <c r="G212" s="111">
        <f t="shared" si="7"/>
        <v>154</v>
      </c>
    </row>
    <row r="213" spans="1:7" x14ac:dyDescent="0.2">
      <c r="A213" s="106" t="s">
        <v>737</v>
      </c>
      <c r="B213" s="106" t="str">
        <f t="shared" si="6"/>
        <v>2985</v>
      </c>
      <c r="C213" s="106" t="s">
        <v>738</v>
      </c>
      <c r="D213" s="107">
        <v>265</v>
      </c>
      <c r="E213" s="107">
        <v>86</v>
      </c>
      <c r="F213" s="107">
        <v>18</v>
      </c>
      <c r="G213" s="111">
        <f t="shared" si="7"/>
        <v>104</v>
      </c>
    </row>
    <row r="214" spans="1:7" x14ac:dyDescent="0.2">
      <c r="A214" s="106" t="s">
        <v>739</v>
      </c>
      <c r="B214" s="106" t="str">
        <f t="shared" si="6"/>
        <v>2990</v>
      </c>
      <c r="C214" s="106" t="s">
        <v>186</v>
      </c>
      <c r="D214" s="107">
        <v>3679</v>
      </c>
      <c r="E214" s="107">
        <v>199</v>
      </c>
      <c r="F214" s="107">
        <v>225</v>
      </c>
      <c r="G214" s="111">
        <f t="shared" si="7"/>
        <v>424</v>
      </c>
    </row>
    <row r="215" spans="1:7" x14ac:dyDescent="0.2">
      <c r="A215" s="106" t="s">
        <v>740</v>
      </c>
      <c r="B215" s="106" t="str">
        <f t="shared" si="6"/>
        <v>3000</v>
      </c>
      <c r="C215" s="106" t="s">
        <v>741</v>
      </c>
      <c r="D215" s="107">
        <v>55320</v>
      </c>
      <c r="E215" s="107">
        <v>3228</v>
      </c>
      <c r="F215" s="107">
        <v>2276</v>
      </c>
      <c r="G215" s="111">
        <f t="shared" si="7"/>
        <v>5504</v>
      </c>
    </row>
    <row r="216" spans="1:7" x14ac:dyDescent="0.2">
      <c r="A216" s="106" t="s">
        <v>742</v>
      </c>
      <c r="B216" s="106" t="str">
        <f t="shared" si="6"/>
        <v>3010</v>
      </c>
      <c r="C216" s="106" t="s">
        <v>285</v>
      </c>
      <c r="D216" s="107">
        <v>1522</v>
      </c>
      <c r="E216" s="107">
        <v>171</v>
      </c>
      <c r="F216" s="107">
        <v>218</v>
      </c>
      <c r="G216" s="111">
        <f t="shared" si="7"/>
        <v>389</v>
      </c>
    </row>
    <row r="217" spans="1:7" x14ac:dyDescent="0.2">
      <c r="A217" s="106" t="s">
        <v>743</v>
      </c>
      <c r="B217" s="106" t="str">
        <f t="shared" si="6"/>
        <v>3020</v>
      </c>
      <c r="C217" s="106" t="s">
        <v>744</v>
      </c>
      <c r="D217" s="107">
        <v>206</v>
      </c>
      <c r="E217" s="107">
        <v>8</v>
      </c>
      <c r="F217" s="107">
        <v>17</v>
      </c>
      <c r="G217" s="111">
        <f t="shared" si="7"/>
        <v>25</v>
      </c>
    </row>
    <row r="218" spans="1:7" x14ac:dyDescent="0.2">
      <c r="A218" s="106" t="s">
        <v>745</v>
      </c>
      <c r="B218" s="106" t="str">
        <f t="shared" si="6"/>
        <v>3030</v>
      </c>
      <c r="C218" s="106" t="s">
        <v>84</v>
      </c>
      <c r="D218" s="107">
        <v>358</v>
      </c>
      <c r="E218" s="107">
        <v>50</v>
      </c>
      <c r="F218" s="107">
        <v>96</v>
      </c>
      <c r="G218" s="111">
        <f t="shared" si="7"/>
        <v>146</v>
      </c>
    </row>
    <row r="219" spans="1:7" x14ac:dyDescent="0.2">
      <c r="A219" s="106" t="s">
        <v>746</v>
      </c>
      <c r="B219" s="106" t="str">
        <f t="shared" si="6"/>
        <v>3040</v>
      </c>
      <c r="C219" s="106" t="s">
        <v>747</v>
      </c>
      <c r="D219" s="107">
        <v>1098</v>
      </c>
      <c r="E219" s="107">
        <v>149</v>
      </c>
      <c r="F219" s="107">
        <v>153</v>
      </c>
      <c r="G219" s="111">
        <f t="shared" si="7"/>
        <v>302</v>
      </c>
    </row>
    <row r="220" spans="1:7" x14ac:dyDescent="0.2">
      <c r="A220" s="106" t="s">
        <v>748</v>
      </c>
      <c r="B220" s="106" t="str">
        <f t="shared" si="6"/>
        <v>3070</v>
      </c>
      <c r="C220" s="106" t="s">
        <v>749</v>
      </c>
      <c r="D220" s="107">
        <v>0</v>
      </c>
      <c r="E220" s="107">
        <v>0</v>
      </c>
      <c r="F220" s="107">
        <v>0</v>
      </c>
      <c r="G220" s="111">
        <f t="shared" si="7"/>
        <v>0</v>
      </c>
    </row>
    <row r="221" spans="1:7" x14ac:dyDescent="0.2">
      <c r="A221" s="106" t="s">
        <v>750</v>
      </c>
      <c r="B221" s="106" t="str">
        <f t="shared" si="6"/>
        <v>3085</v>
      </c>
      <c r="C221" s="106" t="s">
        <v>124</v>
      </c>
      <c r="D221" s="107">
        <v>1190</v>
      </c>
      <c r="E221" s="107">
        <v>85</v>
      </c>
      <c r="F221" s="107">
        <v>300</v>
      </c>
      <c r="G221" s="111">
        <f t="shared" si="7"/>
        <v>385</v>
      </c>
    </row>
    <row r="222" spans="1:7" x14ac:dyDescent="0.2">
      <c r="A222" s="106" t="s">
        <v>751</v>
      </c>
      <c r="B222" s="106" t="str">
        <f t="shared" si="6"/>
        <v>3095</v>
      </c>
      <c r="C222" s="106" t="s">
        <v>752</v>
      </c>
      <c r="D222" s="107">
        <v>19</v>
      </c>
      <c r="E222" s="107">
        <v>2</v>
      </c>
      <c r="F222" s="107">
        <v>0</v>
      </c>
      <c r="G222" s="111">
        <f t="shared" si="7"/>
        <v>2</v>
      </c>
    </row>
    <row r="223" spans="1:7" x14ac:dyDescent="0.2">
      <c r="A223" s="106" t="s">
        <v>753</v>
      </c>
      <c r="B223" s="106" t="str">
        <f t="shared" si="6"/>
        <v>3100</v>
      </c>
      <c r="C223" s="106" t="s">
        <v>135</v>
      </c>
      <c r="D223" s="107">
        <v>5234</v>
      </c>
      <c r="E223" s="107">
        <v>927</v>
      </c>
      <c r="F223" s="107">
        <v>653</v>
      </c>
      <c r="G223" s="111">
        <f t="shared" si="7"/>
        <v>1580</v>
      </c>
    </row>
    <row r="224" spans="1:7" x14ac:dyDescent="0.2">
      <c r="A224" s="106" t="s">
        <v>754</v>
      </c>
      <c r="B224" s="106" t="str">
        <f t="shared" si="6"/>
        <v>3115</v>
      </c>
      <c r="C224" s="106" t="s">
        <v>755</v>
      </c>
      <c r="D224" s="107">
        <v>246</v>
      </c>
      <c r="E224" s="107">
        <v>36</v>
      </c>
      <c r="F224" s="107">
        <v>11</v>
      </c>
      <c r="G224" s="111">
        <f t="shared" si="7"/>
        <v>47</v>
      </c>
    </row>
    <row r="225" spans="1:7" x14ac:dyDescent="0.2">
      <c r="A225" s="106" t="s">
        <v>756</v>
      </c>
      <c r="B225" s="106" t="str">
        <f t="shared" si="6"/>
        <v>3130</v>
      </c>
      <c r="C225" s="106" t="s">
        <v>248</v>
      </c>
      <c r="D225" s="107">
        <v>799</v>
      </c>
      <c r="E225" s="107">
        <v>105</v>
      </c>
      <c r="F225" s="107">
        <v>181</v>
      </c>
      <c r="G225" s="111">
        <f t="shared" si="7"/>
        <v>286</v>
      </c>
    </row>
    <row r="226" spans="1:7" x14ac:dyDescent="0.2">
      <c r="A226" s="106" t="s">
        <v>757</v>
      </c>
      <c r="B226" s="106" t="str">
        <f t="shared" si="6"/>
        <v>3145</v>
      </c>
      <c r="C226" s="106" t="s">
        <v>758</v>
      </c>
      <c r="D226" s="107">
        <v>49</v>
      </c>
      <c r="E226" s="107">
        <v>0</v>
      </c>
      <c r="F226" s="107">
        <v>29</v>
      </c>
      <c r="G226" s="111">
        <f t="shared" si="7"/>
        <v>29</v>
      </c>
    </row>
    <row r="227" spans="1:7" x14ac:dyDescent="0.2">
      <c r="A227" s="106" t="s">
        <v>759</v>
      </c>
      <c r="B227" s="106" t="str">
        <f t="shared" si="6"/>
        <v>3165</v>
      </c>
      <c r="C227" s="106" t="s">
        <v>760</v>
      </c>
      <c r="D227" s="107">
        <v>1059</v>
      </c>
      <c r="E227" s="107">
        <v>21</v>
      </c>
      <c r="F227" s="107">
        <v>29</v>
      </c>
      <c r="G227" s="111">
        <f t="shared" si="7"/>
        <v>50</v>
      </c>
    </row>
    <row r="228" spans="1:7" x14ac:dyDescent="0.2">
      <c r="A228" s="106" t="s">
        <v>761</v>
      </c>
      <c r="B228" s="106" t="str">
        <f t="shared" si="6"/>
        <v>3185</v>
      </c>
      <c r="C228" s="106" t="s">
        <v>762</v>
      </c>
      <c r="D228" s="107">
        <v>0</v>
      </c>
      <c r="E228" s="107">
        <v>0</v>
      </c>
      <c r="F228" s="107">
        <v>0</v>
      </c>
      <c r="G228" s="111">
        <f t="shared" si="7"/>
        <v>0</v>
      </c>
    </row>
    <row r="229" spans="1:7" x14ac:dyDescent="0.2">
      <c r="A229" s="106" t="s">
        <v>763</v>
      </c>
      <c r="B229" s="106" t="str">
        <f t="shared" si="6"/>
        <v>3195</v>
      </c>
      <c r="C229" s="106" t="s">
        <v>764</v>
      </c>
      <c r="D229" s="107">
        <v>474</v>
      </c>
      <c r="E229" s="107">
        <v>59</v>
      </c>
      <c r="F229" s="107">
        <v>195</v>
      </c>
      <c r="G229" s="111">
        <f t="shared" si="7"/>
        <v>254</v>
      </c>
    </row>
    <row r="230" spans="1:7" x14ac:dyDescent="0.2">
      <c r="A230" s="106" t="s">
        <v>765</v>
      </c>
      <c r="B230" s="106" t="str">
        <f t="shared" si="6"/>
        <v>3205</v>
      </c>
      <c r="C230" s="106" t="s">
        <v>228</v>
      </c>
      <c r="D230" s="107">
        <v>3528</v>
      </c>
      <c r="E230" s="107">
        <v>646</v>
      </c>
      <c r="F230" s="107">
        <v>587</v>
      </c>
      <c r="G230" s="111">
        <f t="shared" si="7"/>
        <v>1233</v>
      </c>
    </row>
    <row r="231" spans="1:7" x14ac:dyDescent="0.2">
      <c r="A231" s="106" t="s">
        <v>766</v>
      </c>
      <c r="B231" s="106" t="str">
        <f t="shared" si="6"/>
        <v>3220</v>
      </c>
      <c r="C231" s="106" t="s">
        <v>767</v>
      </c>
      <c r="D231" s="107">
        <v>130</v>
      </c>
      <c r="E231" s="107">
        <v>24</v>
      </c>
      <c r="F231" s="107">
        <v>25</v>
      </c>
      <c r="G231" s="111">
        <f t="shared" si="7"/>
        <v>49</v>
      </c>
    </row>
    <row r="232" spans="1:7" x14ac:dyDescent="0.2">
      <c r="A232" s="106" t="s">
        <v>768</v>
      </c>
      <c r="B232" s="106" t="str">
        <f t="shared" si="6"/>
        <v>3235</v>
      </c>
      <c r="C232" s="106" t="s">
        <v>234</v>
      </c>
      <c r="D232" s="107">
        <v>10137</v>
      </c>
      <c r="E232" s="107">
        <v>3064</v>
      </c>
      <c r="F232" s="107">
        <v>2059</v>
      </c>
      <c r="G232" s="111">
        <f t="shared" si="7"/>
        <v>5123</v>
      </c>
    </row>
    <row r="233" spans="1:7" x14ac:dyDescent="0.2">
      <c r="A233" s="106" t="s">
        <v>769</v>
      </c>
      <c r="B233" s="106" t="str">
        <f t="shared" si="6"/>
        <v>3250</v>
      </c>
      <c r="C233" s="106" t="s">
        <v>770</v>
      </c>
      <c r="D233" s="107">
        <v>350</v>
      </c>
      <c r="E233" s="107">
        <v>46</v>
      </c>
      <c r="F233" s="107">
        <v>40</v>
      </c>
      <c r="G233" s="111">
        <f t="shared" si="7"/>
        <v>86</v>
      </c>
    </row>
    <row r="234" spans="1:7" x14ac:dyDescent="0.2">
      <c r="A234" s="106" t="s">
        <v>771</v>
      </c>
      <c r="B234" s="106" t="str">
        <f t="shared" si="6"/>
        <v>3265</v>
      </c>
      <c r="C234" s="106" t="s">
        <v>772</v>
      </c>
      <c r="D234" s="107">
        <v>23</v>
      </c>
      <c r="E234" s="107">
        <v>4</v>
      </c>
      <c r="F234" s="107">
        <v>0</v>
      </c>
      <c r="G234" s="111">
        <f t="shared" si="7"/>
        <v>4</v>
      </c>
    </row>
    <row r="235" spans="1:7" x14ac:dyDescent="0.2">
      <c r="A235" s="106" t="s">
        <v>773</v>
      </c>
      <c r="B235" s="106" t="str">
        <f t="shared" si="6"/>
        <v>3280</v>
      </c>
      <c r="C235" s="106" t="s">
        <v>774</v>
      </c>
      <c r="D235" s="107">
        <v>979</v>
      </c>
      <c r="E235" s="107">
        <v>106</v>
      </c>
      <c r="F235" s="107">
        <v>114</v>
      </c>
      <c r="G235" s="111">
        <f t="shared" si="7"/>
        <v>220</v>
      </c>
    </row>
    <row r="236" spans="1:7" x14ac:dyDescent="0.2">
      <c r="A236" s="106" t="s">
        <v>775</v>
      </c>
      <c r="B236" s="106" t="str">
        <f t="shared" si="6"/>
        <v>3285</v>
      </c>
      <c r="C236" s="106" t="s">
        <v>1665</v>
      </c>
      <c r="D236" s="107">
        <v>179</v>
      </c>
      <c r="E236" s="107">
        <v>2</v>
      </c>
      <c r="F236" s="107">
        <v>13</v>
      </c>
      <c r="G236" s="111">
        <f t="shared" si="7"/>
        <v>15</v>
      </c>
    </row>
    <row r="237" spans="1:7" x14ac:dyDescent="0.2">
      <c r="A237" s="106" t="s">
        <v>776</v>
      </c>
      <c r="B237" s="106" t="str">
        <f t="shared" si="6"/>
        <v>3305</v>
      </c>
      <c r="C237" s="106" t="s">
        <v>777</v>
      </c>
      <c r="D237" s="107">
        <v>446</v>
      </c>
      <c r="E237" s="107">
        <v>41</v>
      </c>
      <c r="F237" s="107">
        <v>95</v>
      </c>
      <c r="G237" s="111">
        <f t="shared" si="7"/>
        <v>136</v>
      </c>
    </row>
    <row r="238" spans="1:7" x14ac:dyDescent="0.2">
      <c r="A238" s="106" t="s">
        <v>778</v>
      </c>
      <c r="B238" s="106" t="str">
        <f t="shared" si="6"/>
        <v>3320</v>
      </c>
      <c r="C238" s="106" t="s">
        <v>779</v>
      </c>
      <c r="D238" s="107">
        <v>3649</v>
      </c>
      <c r="E238" s="107">
        <v>402</v>
      </c>
      <c r="F238" s="107">
        <v>330</v>
      </c>
      <c r="G238" s="111">
        <f t="shared" si="7"/>
        <v>732</v>
      </c>
    </row>
    <row r="239" spans="1:7" x14ac:dyDescent="0.2">
      <c r="A239" s="106" t="s">
        <v>780</v>
      </c>
      <c r="B239" s="106" t="str">
        <f t="shared" si="6"/>
        <v>3340</v>
      </c>
      <c r="C239" s="106" t="s">
        <v>280</v>
      </c>
      <c r="D239" s="107">
        <v>5294</v>
      </c>
      <c r="E239" s="107">
        <v>735</v>
      </c>
      <c r="F239" s="107">
        <v>768</v>
      </c>
      <c r="G239" s="111">
        <f t="shared" si="7"/>
        <v>1503</v>
      </c>
    </row>
    <row r="240" spans="1:7" x14ac:dyDescent="0.2">
      <c r="A240" s="106" t="s">
        <v>781</v>
      </c>
      <c r="B240" s="106" t="str">
        <f t="shared" si="6"/>
        <v>3355</v>
      </c>
      <c r="C240" s="106" t="s">
        <v>257</v>
      </c>
      <c r="D240" s="107">
        <v>10476</v>
      </c>
      <c r="E240" s="107">
        <v>2434</v>
      </c>
      <c r="F240" s="107">
        <v>2182</v>
      </c>
      <c r="G240" s="111">
        <f t="shared" si="7"/>
        <v>4616</v>
      </c>
    </row>
    <row r="241" spans="1:7" x14ac:dyDescent="0.2">
      <c r="A241" s="106" t="s">
        <v>782</v>
      </c>
      <c r="B241" s="106" t="str">
        <f t="shared" si="6"/>
        <v>3370</v>
      </c>
      <c r="C241" s="106" t="s">
        <v>1666</v>
      </c>
      <c r="D241" s="107">
        <v>4861</v>
      </c>
      <c r="E241" s="107">
        <v>474</v>
      </c>
      <c r="F241" s="107">
        <v>775</v>
      </c>
      <c r="G241" s="111">
        <f t="shared" si="7"/>
        <v>1249</v>
      </c>
    </row>
    <row r="242" spans="1:7" x14ac:dyDescent="0.2">
      <c r="A242" s="106" t="s">
        <v>783</v>
      </c>
      <c r="B242" s="106" t="str">
        <f t="shared" si="6"/>
        <v>3400</v>
      </c>
      <c r="C242" s="106" t="s">
        <v>784</v>
      </c>
      <c r="D242" s="107">
        <v>3511</v>
      </c>
      <c r="E242" s="107">
        <v>211</v>
      </c>
      <c r="F242" s="107">
        <v>356</v>
      </c>
      <c r="G242" s="111">
        <f t="shared" si="7"/>
        <v>567</v>
      </c>
    </row>
    <row r="243" spans="1:7" x14ac:dyDescent="0.2">
      <c r="A243" s="106" t="s">
        <v>785</v>
      </c>
      <c r="B243" s="106" t="str">
        <f t="shared" si="6"/>
        <v>3415</v>
      </c>
      <c r="C243" s="106" t="s">
        <v>182</v>
      </c>
      <c r="D243" s="107">
        <v>2092</v>
      </c>
      <c r="E243" s="107">
        <v>98</v>
      </c>
      <c r="F243" s="107">
        <v>306</v>
      </c>
      <c r="G243" s="111">
        <f t="shared" si="7"/>
        <v>404</v>
      </c>
    </row>
    <row r="244" spans="1:7" x14ac:dyDescent="0.2">
      <c r="A244" s="106" t="s">
        <v>786</v>
      </c>
      <c r="B244" s="106" t="str">
        <f t="shared" si="6"/>
        <v>3445</v>
      </c>
      <c r="C244" s="106" t="s">
        <v>1667</v>
      </c>
      <c r="D244" s="107">
        <v>75</v>
      </c>
      <c r="E244" s="107">
        <v>16</v>
      </c>
      <c r="F244" s="107">
        <v>0</v>
      </c>
      <c r="G244" s="111">
        <f t="shared" si="7"/>
        <v>16</v>
      </c>
    </row>
    <row r="245" spans="1:7" x14ac:dyDescent="0.2">
      <c r="A245" s="106" t="s">
        <v>787</v>
      </c>
      <c r="B245" s="106" t="str">
        <f t="shared" si="6"/>
        <v>3460</v>
      </c>
      <c r="C245" s="106" t="s">
        <v>788</v>
      </c>
      <c r="D245" s="107">
        <v>1153</v>
      </c>
      <c r="E245" s="107">
        <v>43</v>
      </c>
      <c r="F245" s="107">
        <v>44</v>
      </c>
      <c r="G245" s="111">
        <f t="shared" si="7"/>
        <v>87</v>
      </c>
    </row>
    <row r="246" spans="1:7" x14ac:dyDescent="0.2">
      <c r="A246" s="106" t="s">
        <v>789</v>
      </c>
      <c r="B246" s="106" t="str">
        <f t="shared" si="6"/>
        <v>3480</v>
      </c>
      <c r="C246" s="106" t="s">
        <v>168</v>
      </c>
      <c r="D246" s="107">
        <v>1016</v>
      </c>
      <c r="E246" s="107">
        <v>39</v>
      </c>
      <c r="F246" s="107">
        <v>27</v>
      </c>
      <c r="G246" s="111">
        <f t="shared" si="7"/>
        <v>66</v>
      </c>
    </row>
    <row r="247" spans="1:7" x14ac:dyDescent="0.2">
      <c r="A247" s="106" t="s">
        <v>790</v>
      </c>
      <c r="B247" s="106" t="str">
        <f t="shared" si="6"/>
        <v>3495</v>
      </c>
      <c r="C247" s="106" t="s">
        <v>184</v>
      </c>
      <c r="D247" s="107">
        <v>11886</v>
      </c>
      <c r="E247" s="107">
        <v>1097</v>
      </c>
      <c r="F247" s="107">
        <v>1259</v>
      </c>
      <c r="G247" s="111">
        <f t="shared" si="7"/>
        <v>2356</v>
      </c>
    </row>
    <row r="248" spans="1:7" x14ac:dyDescent="0.2">
      <c r="A248" s="106" t="s">
        <v>791</v>
      </c>
      <c r="B248" s="106" t="str">
        <f t="shared" si="6"/>
        <v>3520</v>
      </c>
      <c r="C248" s="106" t="s">
        <v>792</v>
      </c>
      <c r="D248" s="107">
        <v>776</v>
      </c>
      <c r="E248" s="107">
        <v>171</v>
      </c>
      <c r="F248" s="107">
        <v>49</v>
      </c>
      <c r="G248" s="111">
        <f t="shared" si="7"/>
        <v>220</v>
      </c>
    </row>
    <row r="249" spans="1:7" x14ac:dyDescent="0.2">
      <c r="A249" s="106" t="s">
        <v>793</v>
      </c>
      <c r="B249" s="106" t="str">
        <f t="shared" si="6"/>
        <v>3525</v>
      </c>
      <c r="C249" s="106" t="s">
        <v>794</v>
      </c>
      <c r="D249" s="107">
        <v>42</v>
      </c>
      <c r="E249" s="107">
        <v>3</v>
      </c>
      <c r="F249" s="107">
        <v>7</v>
      </c>
      <c r="G249" s="111">
        <f t="shared" si="7"/>
        <v>10</v>
      </c>
    </row>
    <row r="250" spans="1:7" x14ac:dyDescent="0.2">
      <c r="A250" s="106" t="s">
        <v>795</v>
      </c>
      <c r="B250" s="106" t="str">
        <f t="shared" si="6"/>
        <v>3540</v>
      </c>
      <c r="C250" s="106" t="s">
        <v>796</v>
      </c>
      <c r="D250" s="107">
        <v>197</v>
      </c>
      <c r="E250" s="107">
        <v>36</v>
      </c>
      <c r="F250" s="107">
        <v>21</v>
      </c>
      <c r="G250" s="111">
        <f t="shared" si="7"/>
        <v>57</v>
      </c>
    </row>
    <row r="251" spans="1:7" x14ac:dyDescent="0.2">
      <c r="A251" s="106" t="s">
        <v>797</v>
      </c>
      <c r="B251" s="106" t="str">
        <f t="shared" si="6"/>
        <v>3550</v>
      </c>
      <c r="C251" s="106" t="s">
        <v>798</v>
      </c>
      <c r="D251" s="107">
        <v>147</v>
      </c>
      <c r="E251" s="107">
        <v>8</v>
      </c>
      <c r="F251" s="107">
        <v>27</v>
      </c>
      <c r="G251" s="111">
        <f t="shared" si="7"/>
        <v>35</v>
      </c>
    </row>
    <row r="252" spans="1:7" x14ac:dyDescent="0.2">
      <c r="A252" s="106" t="s">
        <v>799</v>
      </c>
      <c r="B252" s="106" t="str">
        <f t="shared" si="6"/>
        <v>3565</v>
      </c>
      <c r="C252" s="106" t="s">
        <v>200</v>
      </c>
      <c r="D252" s="107">
        <v>750</v>
      </c>
      <c r="E252" s="107">
        <v>84</v>
      </c>
      <c r="F252" s="107">
        <v>98</v>
      </c>
      <c r="G252" s="111">
        <f t="shared" si="7"/>
        <v>182</v>
      </c>
    </row>
    <row r="253" spans="1:7" x14ac:dyDescent="0.2">
      <c r="A253" s="106" t="s">
        <v>800</v>
      </c>
      <c r="B253" s="106" t="str">
        <f t="shared" si="6"/>
        <v>3585</v>
      </c>
      <c r="C253" s="106" t="s">
        <v>801</v>
      </c>
      <c r="D253" s="107">
        <v>3212</v>
      </c>
      <c r="E253" s="107">
        <v>293</v>
      </c>
      <c r="F253" s="107">
        <v>338</v>
      </c>
      <c r="G253" s="111">
        <f t="shared" si="7"/>
        <v>631</v>
      </c>
    </row>
    <row r="254" spans="1:7" x14ac:dyDescent="0.2">
      <c r="A254" s="106" t="s">
        <v>802</v>
      </c>
      <c r="B254" s="106" t="str">
        <f t="shared" si="6"/>
        <v>3625</v>
      </c>
      <c r="C254" s="106" t="s">
        <v>803</v>
      </c>
      <c r="D254" s="107">
        <v>37</v>
      </c>
      <c r="E254" s="107">
        <v>2</v>
      </c>
      <c r="F254" s="107">
        <v>0</v>
      </c>
      <c r="G254" s="111">
        <f t="shared" si="7"/>
        <v>2</v>
      </c>
    </row>
    <row r="255" spans="1:7" x14ac:dyDescent="0.2">
      <c r="A255" s="106" t="s">
        <v>804</v>
      </c>
      <c r="B255" s="106" t="str">
        <f t="shared" si="6"/>
        <v>3635</v>
      </c>
      <c r="C255" s="106" t="s">
        <v>128</v>
      </c>
      <c r="D255" s="107">
        <v>1984</v>
      </c>
      <c r="E255" s="107">
        <v>418</v>
      </c>
      <c r="F255" s="107">
        <v>391</v>
      </c>
      <c r="G255" s="111">
        <f t="shared" si="7"/>
        <v>809</v>
      </c>
    </row>
    <row r="256" spans="1:7" x14ac:dyDescent="0.2">
      <c r="A256" s="106" t="s">
        <v>805</v>
      </c>
      <c r="B256" s="106" t="str">
        <f t="shared" si="6"/>
        <v>3665</v>
      </c>
      <c r="C256" s="106" t="s">
        <v>806</v>
      </c>
      <c r="D256" s="107">
        <v>0</v>
      </c>
      <c r="E256" s="107">
        <v>0</v>
      </c>
      <c r="F256" s="107">
        <v>0</v>
      </c>
      <c r="G256" s="111">
        <f t="shared" si="7"/>
        <v>0</v>
      </c>
    </row>
    <row r="257" spans="1:7" x14ac:dyDescent="0.2">
      <c r="A257" s="106" t="s">
        <v>807</v>
      </c>
      <c r="B257" s="106" t="str">
        <f t="shared" si="6"/>
        <v>3680</v>
      </c>
      <c r="C257" s="106" t="s">
        <v>1668</v>
      </c>
      <c r="D257" s="107">
        <v>501</v>
      </c>
      <c r="E257" s="107">
        <v>99</v>
      </c>
      <c r="F257" s="107">
        <v>15</v>
      </c>
      <c r="G257" s="111">
        <f t="shared" si="7"/>
        <v>114</v>
      </c>
    </row>
    <row r="258" spans="1:7" x14ac:dyDescent="0.2">
      <c r="A258" s="106" t="s">
        <v>808</v>
      </c>
      <c r="B258" s="106" t="str">
        <f t="shared" si="6"/>
        <v>3735</v>
      </c>
      <c r="C258" s="106" t="s">
        <v>809</v>
      </c>
      <c r="D258" s="107">
        <v>195</v>
      </c>
      <c r="E258" s="107">
        <v>59</v>
      </c>
      <c r="F258" s="107">
        <v>29</v>
      </c>
      <c r="G258" s="111">
        <f t="shared" si="7"/>
        <v>88</v>
      </c>
    </row>
    <row r="259" spans="1:7" x14ac:dyDescent="0.2">
      <c r="A259" s="106" t="s">
        <v>810</v>
      </c>
      <c r="B259" s="106" t="str">
        <f t="shared" si="6"/>
        <v>3750</v>
      </c>
      <c r="C259" s="106" t="s">
        <v>811</v>
      </c>
      <c r="D259" s="107">
        <v>113</v>
      </c>
      <c r="E259" s="107">
        <v>12</v>
      </c>
      <c r="F259" s="107">
        <v>6</v>
      </c>
      <c r="G259" s="111">
        <f t="shared" si="7"/>
        <v>18</v>
      </c>
    </row>
    <row r="260" spans="1:7" x14ac:dyDescent="0.2">
      <c r="A260" s="106" t="s">
        <v>812</v>
      </c>
      <c r="B260" s="106" t="str">
        <f t="shared" si="6"/>
        <v>3780</v>
      </c>
      <c r="C260" s="106" t="s">
        <v>813</v>
      </c>
      <c r="D260" s="107">
        <v>137</v>
      </c>
      <c r="E260" s="107">
        <v>7</v>
      </c>
      <c r="F260" s="107">
        <v>7</v>
      </c>
      <c r="G260" s="111">
        <f t="shared" si="7"/>
        <v>14</v>
      </c>
    </row>
    <row r="261" spans="1:7" x14ac:dyDescent="0.2">
      <c r="A261" s="106" t="s">
        <v>814</v>
      </c>
      <c r="B261" s="106" t="str">
        <f t="shared" si="6"/>
        <v>3795</v>
      </c>
      <c r="C261" s="106" t="s">
        <v>32</v>
      </c>
      <c r="D261" s="107">
        <v>604</v>
      </c>
      <c r="E261" s="107">
        <v>67</v>
      </c>
      <c r="F261" s="107">
        <v>170</v>
      </c>
      <c r="G261" s="111">
        <f t="shared" si="7"/>
        <v>237</v>
      </c>
    </row>
    <row r="262" spans="1:7" x14ac:dyDescent="0.2">
      <c r="A262" s="106" t="s">
        <v>815</v>
      </c>
      <c r="B262" s="106" t="str">
        <f t="shared" ref="B262:B325" si="8">RIGHT(A262,4)</f>
        <v>3825</v>
      </c>
      <c r="C262" s="106" t="s">
        <v>816</v>
      </c>
      <c r="D262" s="107">
        <v>695</v>
      </c>
      <c r="E262" s="107">
        <v>71</v>
      </c>
      <c r="F262" s="107">
        <v>78</v>
      </c>
      <c r="G262" s="111">
        <f t="shared" ref="G262:G325" si="9">SUM(E262:F262)</f>
        <v>149</v>
      </c>
    </row>
    <row r="263" spans="1:7" x14ac:dyDescent="0.2">
      <c r="A263" s="106" t="s">
        <v>817</v>
      </c>
      <c r="B263" s="106" t="str">
        <f t="shared" si="8"/>
        <v>3840</v>
      </c>
      <c r="C263" s="106" t="s">
        <v>818</v>
      </c>
      <c r="D263" s="107">
        <v>21</v>
      </c>
      <c r="E263" s="107">
        <v>6</v>
      </c>
      <c r="F263" s="107">
        <v>0</v>
      </c>
      <c r="G263" s="111">
        <f t="shared" si="9"/>
        <v>6</v>
      </c>
    </row>
    <row r="264" spans="1:7" x14ac:dyDescent="0.2">
      <c r="A264" s="106" t="s">
        <v>819</v>
      </c>
      <c r="B264" s="106" t="str">
        <f t="shared" si="8"/>
        <v>3855</v>
      </c>
      <c r="C264" s="106" t="s">
        <v>820</v>
      </c>
      <c r="D264" s="107">
        <v>206</v>
      </c>
      <c r="E264" s="107">
        <v>24</v>
      </c>
      <c r="F264" s="107">
        <v>38</v>
      </c>
      <c r="G264" s="111">
        <f t="shared" si="9"/>
        <v>62</v>
      </c>
    </row>
    <row r="265" spans="1:7" x14ac:dyDescent="0.2">
      <c r="A265" s="106" t="s">
        <v>821</v>
      </c>
      <c r="B265" s="106" t="str">
        <f t="shared" si="8"/>
        <v>3860</v>
      </c>
      <c r="C265" s="106" t="s">
        <v>26</v>
      </c>
      <c r="D265" s="107">
        <v>0</v>
      </c>
      <c r="E265" s="107">
        <v>0</v>
      </c>
      <c r="F265" s="107">
        <v>0</v>
      </c>
      <c r="G265" s="111">
        <f t="shared" si="9"/>
        <v>0</v>
      </c>
    </row>
    <row r="266" spans="1:7" x14ac:dyDescent="0.2">
      <c r="A266" s="106" t="s">
        <v>822</v>
      </c>
      <c r="B266" s="106" t="str">
        <f t="shared" si="8"/>
        <v>3870</v>
      </c>
      <c r="C266" s="106" t="s">
        <v>823</v>
      </c>
      <c r="D266" s="107">
        <v>132</v>
      </c>
      <c r="E266" s="107">
        <v>36</v>
      </c>
      <c r="F266" s="107">
        <v>7</v>
      </c>
      <c r="G266" s="111">
        <f t="shared" si="9"/>
        <v>43</v>
      </c>
    </row>
    <row r="267" spans="1:7" x14ac:dyDescent="0.2">
      <c r="A267" s="106" t="s">
        <v>824</v>
      </c>
      <c r="B267" s="106" t="str">
        <f t="shared" si="8"/>
        <v>3885</v>
      </c>
      <c r="C267" s="106" t="s">
        <v>825</v>
      </c>
      <c r="D267" s="107">
        <v>450</v>
      </c>
      <c r="E267" s="107">
        <v>65</v>
      </c>
      <c r="F267" s="107">
        <v>73</v>
      </c>
      <c r="G267" s="111">
        <f t="shared" si="9"/>
        <v>138</v>
      </c>
    </row>
    <row r="268" spans="1:7" x14ac:dyDescent="0.2">
      <c r="A268" s="106" t="s">
        <v>826</v>
      </c>
      <c r="B268" s="106" t="str">
        <f t="shared" si="8"/>
        <v>3925</v>
      </c>
      <c r="C268" s="106" t="s">
        <v>209</v>
      </c>
      <c r="D268" s="107">
        <v>13399</v>
      </c>
      <c r="E268" s="107">
        <v>535</v>
      </c>
      <c r="F268" s="107">
        <v>896</v>
      </c>
      <c r="G268" s="111">
        <f t="shared" si="9"/>
        <v>1431</v>
      </c>
    </row>
    <row r="269" spans="1:7" x14ac:dyDescent="0.2">
      <c r="A269" s="106" t="s">
        <v>827</v>
      </c>
      <c r="B269" s="106" t="str">
        <f t="shared" si="8"/>
        <v>3930</v>
      </c>
      <c r="C269" s="106" t="s">
        <v>828</v>
      </c>
      <c r="D269" s="107">
        <v>66</v>
      </c>
      <c r="E269" s="107">
        <v>7</v>
      </c>
      <c r="F269" s="107">
        <v>7</v>
      </c>
      <c r="G269" s="111">
        <f t="shared" si="9"/>
        <v>14</v>
      </c>
    </row>
    <row r="270" spans="1:7" x14ac:dyDescent="0.2">
      <c r="A270" s="106" t="s">
        <v>829</v>
      </c>
      <c r="B270" s="106" t="str">
        <f t="shared" si="8"/>
        <v>3935</v>
      </c>
      <c r="C270" s="106" t="s">
        <v>218</v>
      </c>
      <c r="D270" s="107">
        <v>3815</v>
      </c>
      <c r="E270" s="107">
        <v>655</v>
      </c>
      <c r="F270" s="107">
        <v>336</v>
      </c>
      <c r="G270" s="111">
        <f t="shared" si="9"/>
        <v>991</v>
      </c>
    </row>
    <row r="271" spans="1:7" x14ac:dyDescent="0.2">
      <c r="A271" s="106" t="s">
        <v>830</v>
      </c>
      <c r="B271" s="106" t="str">
        <f t="shared" si="8"/>
        <v>3940</v>
      </c>
      <c r="C271" s="106" t="s">
        <v>64</v>
      </c>
      <c r="D271" s="107">
        <v>1875</v>
      </c>
      <c r="E271" s="107">
        <v>192</v>
      </c>
      <c r="F271" s="107">
        <v>274</v>
      </c>
      <c r="G271" s="111">
        <f t="shared" si="9"/>
        <v>466</v>
      </c>
    </row>
    <row r="272" spans="1:7" x14ac:dyDescent="0.2">
      <c r="A272" s="106" t="s">
        <v>831</v>
      </c>
      <c r="B272" s="106" t="str">
        <f t="shared" si="8"/>
        <v>3955</v>
      </c>
      <c r="C272" s="106" t="s">
        <v>51</v>
      </c>
      <c r="D272" s="107">
        <v>379</v>
      </c>
      <c r="E272" s="107">
        <v>47</v>
      </c>
      <c r="F272" s="107">
        <v>25</v>
      </c>
      <c r="G272" s="111">
        <f t="shared" si="9"/>
        <v>72</v>
      </c>
    </row>
    <row r="273" spans="1:7" x14ac:dyDescent="0.2">
      <c r="A273" s="106" t="s">
        <v>832</v>
      </c>
      <c r="B273" s="106" t="str">
        <f t="shared" si="8"/>
        <v>3970</v>
      </c>
      <c r="C273" s="106" t="s">
        <v>1669</v>
      </c>
      <c r="D273" s="107">
        <v>7550</v>
      </c>
      <c r="E273" s="107">
        <v>1877</v>
      </c>
      <c r="F273" s="107">
        <v>1444</v>
      </c>
      <c r="G273" s="111">
        <f t="shared" si="9"/>
        <v>3321</v>
      </c>
    </row>
    <row r="274" spans="1:7" x14ac:dyDescent="0.2">
      <c r="A274" s="106" t="s">
        <v>833</v>
      </c>
      <c r="B274" s="106" t="str">
        <f t="shared" si="8"/>
        <v>3980</v>
      </c>
      <c r="C274" s="106" t="s">
        <v>834</v>
      </c>
      <c r="D274" s="107">
        <v>264</v>
      </c>
      <c r="E274" s="107">
        <v>21</v>
      </c>
      <c r="F274" s="107">
        <v>72</v>
      </c>
      <c r="G274" s="111">
        <f t="shared" si="9"/>
        <v>93</v>
      </c>
    </row>
    <row r="275" spans="1:7" x14ac:dyDescent="0.2">
      <c r="A275" s="106" t="s">
        <v>835</v>
      </c>
      <c r="B275" s="106" t="str">
        <f t="shared" si="8"/>
        <v>3985</v>
      </c>
      <c r="C275" s="106" t="s">
        <v>836</v>
      </c>
      <c r="D275" s="107">
        <v>9</v>
      </c>
      <c r="E275" s="107">
        <v>0</v>
      </c>
      <c r="F275" s="107">
        <v>0</v>
      </c>
      <c r="G275" s="111">
        <f t="shared" si="9"/>
        <v>0</v>
      </c>
    </row>
    <row r="276" spans="1:7" x14ac:dyDescent="0.2">
      <c r="A276" s="106" t="s">
        <v>837</v>
      </c>
      <c r="B276" s="106" t="str">
        <f t="shared" si="8"/>
        <v>4000</v>
      </c>
      <c r="C276" s="106" t="s">
        <v>28</v>
      </c>
      <c r="D276" s="107">
        <v>5</v>
      </c>
      <c r="E276" s="107">
        <v>1</v>
      </c>
      <c r="F276" s="107">
        <v>0</v>
      </c>
      <c r="G276" s="111">
        <f t="shared" si="9"/>
        <v>1</v>
      </c>
    </row>
    <row r="277" spans="1:7" x14ac:dyDescent="0.2">
      <c r="A277" s="106" t="s">
        <v>838</v>
      </c>
      <c r="B277" s="106" t="str">
        <f t="shared" si="8"/>
        <v>4015</v>
      </c>
      <c r="C277" s="106" t="s">
        <v>839</v>
      </c>
      <c r="D277" s="107">
        <v>669</v>
      </c>
      <c r="E277" s="107">
        <v>57</v>
      </c>
      <c r="F277" s="107">
        <v>44</v>
      </c>
      <c r="G277" s="111">
        <f t="shared" si="9"/>
        <v>101</v>
      </c>
    </row>
    <row r="278" spans="1:7" x14ac:dyDescent="0.2">
      <c r="A278" s="106" t="s">
        <v>840</v>
      </c>
      <c r="B278" s="106" t="str">
        <f t="shared" si="8"/>
        <v>4030</v>
      </c>
      <c r="C278" s="106" t="s">
        <v>841</v>
      </c>
      <c r="D278" s="107">
        <v>7</v>
      </c>
      <c r="E278" s="107">
        <v>2</v>
      </c>
      <c r="F278" s="107">
        <v>0</v>
      </c>
      <c r="G278" s="111">
        <f t="shared" si="9"/>
        <v>2</v>
      </c>
    </row>
    <row r="279" spans="1:7" x14ac:dyDescent="0.2">
      <c r="A279" s="106" t="s">
        <v>842</v>
      </c>
      <c r="B279" s="106" t="str">
        <f t="shared" si="8"/>
        <v>4045</v>
      </c>
      <c r="C279" s="106" t="s">
        <v>843</v>
      </c>
      <c r="D279" s="107">
        <v>0</v>
      </c>
      <c r="E279" s="107">
        <v>0</v>
      </c>
      <c r="F279" s="107">
        <v>0</v>
      </c>
      <c r="G279" s="111">
        <f t="shared" si="9"/>
        <v>0</v>
      </c>
    </row>
    <row r="280" spans="1:7" x14ac:dyDescent="0.2">
      <c r="A280" s="106" t="s">
        <v>844</v>
      </c>
      <c r="B280" s="106" t="str">
        <f t="shared" si="8"/>
        <v>4060</v>
      </c>
      <c r="C280" s="106" t="s">
        <v>845</v>
      </c>
      <c r="D280" s="107">
        <v>624</v>
      </c>
      <c r="E280" s="107">
        <v>38</v>
      </c>
      <c r="F280" s="107">
        <v>86</v>
      </c>
      <c r="G280" s="111">
        <f t="shared" si="9"/>
        <v>124</v>
      </c>
    </row>
    <row r="281" spans="1:7" x14ac:dyDescent="0.2">
      <c r="A281" s="106" t="s">
        <v>846</v>
      </c>
      <c r="B281" s="106" t="str">
        <f t="shared" si="8"/>
        <v>4075</v>
      </c>
      <c r="C281" s="106" t="s">
        <v>847</v>
      </c>
      <c r="D281" s="107">
        <v>3138</v>
      </c>
      <c r="E281" s="107">
        <v>105</v>
      </c>
      <c r="F281" s="107">
        <v>305</v>
      </c>
      <c r="G281" s="111">
        <f t="shared" si="9"/>
        <v>410</v>
      </c>
    </row>
    <row r="282" spans="1:7" x14ac:dyDescent="0.2">
      <c r="A282" s="106" t="s">
        <v>848</v>
      </c>
      <c r="B282" s="106" t="str">
        <f t="shared" si="8"/>
        <v>4090</v>
      </c>
      <c r="C282" s="106" t="s">
        <v>849</v>
      </c>
      <c r="D282" s="107">
        <v>110</v>
      </c>
      <c r="E282" s="107">
        <v>25</v>
      </c>
      <c r="F282" s="107">
        <v>3</v>
      </c>
      <c r="G282" s="111">
        <f t="shared" si="9"/>
        <v>28</v>
      </c>
    </row>
    <row r="283" spans="1:7" x14ac:dyDescent="0.2">
      <c r="A283" s="106" t="s">
        <v>850</v>
      </c>
      <c r="B283" s="106" t="str">
        <f t="shared" si="8"/>
        <v>4095</v>
      </c>
      <c r="C283" s="106" t="s">
        <v>851</v>
      </c>
      <c r="D283" s="107">
        <v>102</v>
      </c>
      <c r="E283" s="107">
        <v>7</v>
      </c>
      <c r="F283" s="107">
        <v>3</v>
      </c>
      <c r="G283" s="111">
        <f t="shared" si="9"/>
        <v>10</v>
      </c>
    </row>
    <row r="284" spans="1:7" x14ac:dyDescent="0.2">
      <c r="A284" s="106" t="s">
        <v>852</v>
      </c>
      <c r="B284" s="106" t="str">
        <f t="shared" si="8"/>
        <v>4110</v>
      </c>
      <c r="C284" s="106" t="s">
        <v>853</v>
      </c>
      <c r="D284" s="107">
        <v>0</v>
      </c>
      <c r="E284" s="107">
        <v>0</v>
      </c>
      <c r="F284" s="107">
        <v>0</v>
      </c>
      <c r="G284" s="111">
        <f t="shared" si="9"/>
        <v>0</v>
      </c>
    </row>
    <row r="285" spans="1:7" x14ac:dyDescent="0.2">
      <c r="A285" s="106" t="s">
        <v>854</v>
      </c>
      <c r="B285" s="106" t="str">
        <f t="shared" si="8"/>
        <v>4130</v>
      </c>
      <c r="C285" s="106" t="s">
        <v>855</v>
      </c>
      <c r="D285" s="107">
        <v>0</v>
      </c>
      <c r="E285" s="107">
        <v>0</v>
      </c>
      <c r="F285" s="107">
        <v>0</v>
      </c>
      <c r="G285" s="111">
        <f t="shared" si="9"/>
        <v>0</v>
      </c>
    </row>
    <row r="286" spans="1:7" x14ac:dyDescent="0.2">
      <c r="A286" s="106" t="s">
        <v>856</v>
      </c>
      <c r="B286" s="106" t="str">
        <f t="shared" si="8"/>
        <v>4140</v>
      </c>
      <c r="C286" s="106" t="s">
        <v>193</v>
      </c>
      <c r="D286" s="107">
        <v>5153</v>
      </c>
      <c r="E286" s="107">
        <v>439</v>
      </c>
      <c r="F286" s="107">
        <v>848</v>
      </c>
      <c r="G286" s="111">
        <f t="shared" si="9"/>
        <v>1287</v>
      </c>
    </row>
    <row r="287" spans="1:7" x14ac:dyDescent="0.2">
      <c r="A287" s="106" t="s">
        <v>857</v>
      </c>
      <c r="B287" s="106" t="str">
        <f t="shared" si="8"/>
        <v>4170</v>
      </c>
      <c r="C287" s="106" t="s">
        <v>180</v>
      </c>
      <c r="D287" s="107">
        <v>1189</v>
      </c>
      <c r="E287" s="107">
        <v>90</v>
      </c>
      <c r="F287" s="107">
        <v>105</v>
      </c>
      <c r="G287" s="111">
        <f t="shared" si="9"/>
        <v>195</v>
      </c>
    </row>
    <row r="288" spans="1:7" x14ac:dyDescent="0.2">
      <c r="A288" s="106" t="s">
        <v>858</v>
      </c>
      <c r="B288" s="106" t="str">
        <f t="shared" si="8"/>
        <v>4180</v>
      </c>
      <c r="C288" s="106" t="s">
        <v>1670</v>
      </c>
      <c r="D288" s="107">
        <v>24</v>
      </c>
      <c r="E288" s="107">
        <v>4</v>
      </c>
      <c r="F288" s="107">
        <v>7</v>
      </c>
      <c r="G288" s="111">
        <f t="shared" si="9"/>
        <v>11</v>
      </c>
    </row>
    <row r="289" spans="1:7" x14ac:dyDescent="0.2">
      <c r="A289" s="106" t="s">
        <v>859</v>
      </c>
      <c r="B289" s="106" t="str">
        <f t="shared" si="8"/>
        <v>4200</v>
      </c>
      <c r="C289" s="106" t="s">
        <v>860</v>
      </c>
      <c r="D289" s="107">
        <v>9169</v>
      </c>
      <c r="E289" s="107">
        <v>1522</v>
      </c>
      <c r="F289" s="107">
        <v>1821</v>
      </c>
      <c r="G289" s="111">
        <f t="shared" si="9"/>
        <v>3343</v>
      </c>
    </row>
    <row r="290" spans="1:7" x14ac:dyDescent="0.2">
      <c r="A290" s="106" t="s">
        <v>861</v>
      </c>
      <c r="B290" s="106" t="str">
        <f t="shared" si="8"/>
        <v>4225</v>
      </c>
      <c r="C290" s="106" t="s">
        <v>862</v>
      </c>
      <c r="D290" s="107">
        <v>328</v>
      </c>
      <c r="E290" s="107">
        <v>20</v>
      </c>
      <c r="F290" s="107">
        <v>61</v>
      </c>
      <c r="G290" s="111">
        <f t="shared" si="9"/>
        <v>81</v>
      </c>
    </row>
    <row r="291" spans="1:7" x14ac:dyDescent="0.2">
      <c r="A291" s="106" t="s">
        <v>863</v>
      </c>
      <c r="B291" s="106" t="str">
        <f t="shared" si="8"/>
        <v>4235</v>
      </c>
      <c r="C291" s="106" t="s">
        <v>864</v>
      </c>
      <c r="D291" s="107">
        <v>103</v>
      </c>
      <c r="E291" s="107">
        <v>15</v>
      </c>
      <c r="F291" s="107">
        <v>6</v>
      </c>
      <c r="G291" s="111">
        <f t="shared" si="9"/>
        <v>21</v>
      </c>
    </row>
    <row r="292" spans="1:7" x14ac:dyDescent="0.2">
      <c r="A292" s="106" t="s">
        <v>865</v>
      </c>
      <c r="B292" s="106" t="str">
        <f t="shared" si="8"/>
        <v>4255</v>
      </c>
      <c r="C292" s="106" t="s">
        <v>1671</v>
      </c>
      <c r="D292" s="107">
        <v>3288</v>
      </c>
      <c r="E292" s="107">
        <v>276</v>
      </c>
      <c r="F292" s="107">
        <v>995</v>
      </c>
      <c r="G292" s="111">
        <f t="shared" si="9"/>
        <v>1271</v>
      </c>
    </row>
    <row r="293" spans="1:7" x14ac:dyDescent="0.2">
      <c r="A293" s="106" t="s">
        <v>866</v>
      </c>
      <c r="B293" s="106" t="str">
        <f t="shared" si="8"/>
        <v>4275</v>
      </c>
      <c r="C293" s="106" t="s">
        <v>867</v>
      </c>
      <c r="D293" s="107">
        <v>73</v>
      </c>
      <c r="E293" s="107">
        <v>4</v>
      </c>
      <c r="F293" s="107">
        <v>3</v>
      </c>
      <c r="G293" s="111">
        <f t="shared" si="9"/>
        <v>7</v>
      </c>
    </row>
    <row r="294" spans="1:7" x14ac:dyDescent="0.2">
      <c r="A294" s="106" t="s">
        <v>868</v>
      </c>
      <c r="B294" s="106" t="str">
        <f t="shared" si="8"/>
        <v>4290</v>
      </c>
      <c r="C294" s="106" t="s">
        <v>43</v>
      </c>
      <c r="D294" s="107">
        <v>10110</v>
      </c>
      <c r="E294" s="107">
        <v>850</v>
      </c>
      <c r="F294" s="107">
        <v>857</v>
      </c>
      <c r="G294" s="111">
        <f t="shared" si="9"/>
        <v>1707</v>
      </c>
    </row>
    <row r="295" spans="1:7" x14ac:dyDescent="0.2">
      <c r="A295" s="106" t="s">
        <v>869</v>
      </c>
      <c r="B295" s="106" t="str">
        <f t="shared" si="8"/>
        <v>4300</v>
      </c>
      <c r="C295" s="106" t="s">
        <v>870</v>
      </c>
      <c r="D295" s="107">
        <v>913</v>
      </c>
      <c r="E295" s="107">
        <v>134</v>
      </c>
      <c r="F295" s="107">
        <v>170</v>
      </c>
      <c r="G295" s="111">
        <f t="shared" si="9"/>
        <v>304</v>
      </c>
    </row>
    <row r="296" spans="1:7" x14ac:dyDescent="0.2">
      <c r="A296" s="106" t="s">
        <v>871</v>
      </c>
      <c r="B296" s="106" t="str">
        <f t="shared" si="8"/>
        <v>4315</v>
      </c>
      <c r="C296" s="106" t="s">
        <v>872</v>
      </c>
      <c r="D296" s="107">
        <v>278</v>
      </c>
      <c r="E296" s="107">
        <v>25</v>
      </c>
      <c r="F296" s="107">
        <v>86</v>
      </c>
      <c r="G296" s="111">
        <f t="shared" si="9"/>
        <v>111</v>
      </c>
    </row>
    <row r="297" spans="1:7" x14ac:dyDescent="0.2">
      <c r="A297" s="106" t="s">
        <v>873</v>
      </c>
      <c r="B297" s="106" t="str">
        <f t="shared" si="8"/>
        <v>4330</v>
      </c>
      <c r="C297" s="106" t="s">
        <v>874</v>
      </c>
      <c r="D297" s="107">
        <v>323</v>
      </c>
      <c r="E297" s="107">
        <v>3</v>
      </c>
      <c r="F297" s="107">
        <v>20</v>
      </c>
      <c r="G297" s="111">
        <f t="shared" si="9"/>
        <v>23</v>
      </c>
    </row>
    <row r="298" spans="1:7" x14ac:dyDescent="0.2">
      <c r="A298" s="106" t="s">
        <v>875</v>
      </c>
      <c r="B298" s="106" t="str">
        <f t="shared" si="8"/>
        <v>4345</v>
      </c>
      <c r="C298" s="106" t="s">
        <v>1672</v>
      </c>
      <c r="D298" s="107">
        <v>7191</v>
      </c>
      <c r="E298" s="107">
        <v>1111</v>
      </c>
      <c r="F298" s="107">
        <v>957</v>
      </c>
      <c r="G298" s="111">
        <f t="shared" si="9"/>
        <v>2068</v>
      </c>
    </row>
    <row r="299" spans="1:7" x14ac:dyDescent="0.2">
      <c r="A299" s="106" t="s">
        <v>876</v>
      </c>
      <c r="B299" s="106" t="str">
        <f t="shared" si="8"/>
        <v>4360</v>
      </c>
      <c r="C299" s="106" t="s">
        <v>877</v>
      </c>
      <c r="D299" s="107">
        <v>657</v>
      </c>
      <c r="E299" s="107">
        <v>27</v>
      </c>
      <c r="F299" s="107">
        <v>161</v>
      </c>
      <c r="G299" s="111">
        <f t="shared" si="9"/>
        <v>188</v>
      </c>
    </row>
    <row r="300" spans="1:7" x14ac:dyDescent="0.2">
      <c r="A300" s="106" t="s">
        <v>878</v>
      </c>
      <c r="B300" s="106" t="str">
        <f t="shared" si="8"/>
        <v>4375</v>
      </c>
      <c r="C300" s="106" t="s">
        <v>879</v>
      </c>
      <c r="D300" s="107">
        <v>12</v>
      </c>
      <c r="E300" s="107">
        <v>0</v>
      </c>
      <c r="F300" s="107">
        <v>7</v>
      </c>
      <c r="G300" s="111">
        <f t="shared" si="9"/>
        <v>7</v>
      </c>
    </row>
    <row r="301" spans="1:7" x14ac:dyDescent="0.2">
      <c r="A301" s="106" t="s">
        <v>880</v>
      </c>
      <c r="B301" s="106" t="str">
        <f t="shared" si="8"/>
        <v>4390</v>
      </c>
      <c r="C301" s="106" t="s">
        <v>241</v>
      </c>
      <c r="D301" s="107">
        <v>24871</v>
      </c>
      <c r="E301" s="107">
        <v>1653</v>
      </c>
      <c r="F301" s="107">
        <v>1843</v>
      </c>
      <c r="G301" s="111">
        <f t="shared" si="9"/>
        <v>3496</v>
      </c>
    </row>
    <row r="302" spans="1:7" x14ac:dyDescent="0.2">
      <c r="A302" s="106" t="s">
        <v>881</v>
      </c>
      <c r="B302" s="106" t="str">
        <f t="shared" si="8"/>
        <v>4405</v>
      </c>
      <c r="C302" s="106" t="s">
        <v>1673</v>
      </c>
      <c r="D302" s="107">
        <v>2906</v>
      </c>
      <c r="E302" s="107">
        <v>200</v>
      </c>
      <c r="F302" s="107">
        <v>303</v>
      </c>
      <c r="G302" s="111">
        <f t="shared" si="9"/>
        <v>503</v>
      </c>
    </row>
    <row r="303" spans="1:7" x14ac:dyDescent="0.2">
      <c r="A303" s="106" t="s">
        <v>882</v>
      </c>
      <c r="B303" s="106" t="str">
        <f t="shared" si="8"/>
        <v>4430</v>
      </c>
      <c r="C303" s="106" t="s">
        <v>883</v>
      </c>
      <c r="D303" s="107">
        <v>112</v>
      </c>
      <c r="E303" s="107">
        <v>13</v>
      </c>
      <c r="F303" s="107">
        <v>7</v>
      </c>
      <c r="G303" s="111">
        <f t="shared" si="9"/>
        <v>20</v>
      </c>
    </row>
    <row r="304" spans="1:7" x14ac:dyDescent="0.2">
      <c r="A304" s="106" t="s">
        <v>884</v>
      </c>
      <c r="B304" s="106" t="str">
        <f t="shared" si="8"/>
        <v>4445</v>
      </c>
      <c r="C304" s="106" t="s">
        <v>885</v>
      </c>
      <c r="D304" s="107">
        <v>148</v>
      </c>
      <c r="E304" s="107">
        <v>4</v>
      </c>
      <c r="F304" s="107">
        <v>25</v>
      </c>
      <c r="G304" s="111">
        <f t="shared" si="9"/>
        <v>29</v>
      </c>
    </row>
    <row r="305" spans="1:7" x14ac:dyDescent="0.2">
      <c r="A305" s="106" t="s">
        <v>886</v>
      </c>
      <c r="B305" s="106" t="str">
        <f t="shared" si="8"/>
        <v>4455</v>
      </c>
      <c r="C305" s="106" t="s">
        <v>887</v>
      </c>
      <c r="D305" s="107">
        <v>147</v>
      </c>
      <c r="E305" s="107">
        <v>30</v>
      </c>
      <c r="F305" s="107">
        <v>23</v>
      </c>
      <c r="G305" s="111">
        <f t="shared" si="9"/>
        <v>53</v>
      </c>
    </row>
    <row r="306" spans="1:7" x14ac:dyDescent="0.2">
      <c r="A306" s="106" t="s">
        <v>888</v>
      </c>
      <c r="B306" s="106" t="str">
        <f t="shared" si="8"/>
        <v>4470</v>
      </c>
      <c r="C306" s="106" t="s">
        <v>1674</v>
      </c>
      <c r="D306" s="107">
        <v>1450</v>
      </c>
      <c r="E306" s="107">
        <v>131</v>
      </c>
      <c r="F306" s="107">
        <v>595</v>
      </c>
      <c r="G306" s="111">
        <f t="shared" si="9"/>
        <v>726</v>
      </c>
    </row>
    <row r="307" spans="1:7" x14ac:dyDescent="0.2">
      <c r="A307" s="106" t="s">
        <v>889</v>
      </c>
      <c r="B307" s="106" t="str">
        <f t="shared" si="8"/>
        <v>4500</v>
      </c>
      <c r="C307" s="106" t="s">
        <v>890</v>
      </c>
      <c r="D307" s="107">
        <v>211</v>
      </c>
      <c r="E307" s="107">
        <v>22</v>
      </c>
      <c r="F307" s="107">
        <v>15</v>
      </c>
      <c r="G307" s="111">
        <f t="shared" si="9"/>
        <v>37</v>
      </c>
    </row>
    <row r="308" spans="1:7" x14ac:dyDescent="0.2">
      <c r="A308" s="106" t="s">
        <v>891</v>
      </c>
      <c r="B308" s="106" t="str">
        <f t="shared" si="8"/>
        <v>4515</v>
      </c>
      <c r="C308" s="106" t="s">
        <v>892</v>
      </c>
      <c r="D308" s="107">
        <v>976</v>
      </c>
      <c r="E308" s="107">
        <v>59</v>
      </c>
      <c r="F308" s="107">
        <v>180</v>
      </c>
      <c r="G308" s="111">
        <f t="shared" si="9"/>
        <v>239</v>
      </c>
    </row>
    <row r="309" spans="1:7" x14ac:dyDescent="0.2">
      <c r="A309" s="106" t="s">
        <v>893</v>
      </c>
      <c r="B309" s="106" t="str">
        <f t="shared" si="8"/>
        <v>4530</v>
      </c>
      <c r="C309" s="106" t="s">
        <v>894</v>
      </c>
      <c r="D309" s="107">
        <v>109</v>
      </c>
      <c r="E309" s="107">
        <v>0</v>
      </c>
      <c r="F309" s="107">
        <v>4</v>
      </c>
      <c r="G309" s="111">
        <f t="shared" si="9"/>
        <v>4</v>
      </c>
    </row>
    <row r="310" spans="1:7" x14ac:dyDescent="0.2">
      <c r="A310" s="106" t="s">
        <v>895</v>
      </c>
      <c r="B310" s="106" t="str">
        <f t="shared" si="8"/>
        <v>4545</v>
      </c>
      <c r="C310" s="106" t="s">
        <v>68</v>
      </c>
      <c r="D310" s="107">
        <v>3029</v>
      </c>
      <c r="E310" s="107">
        <v>326</v>
      </c>
      <c r="F310" s="107">
        <v>394</v>
      </c>
      <c r="G310" s="111">
        <f t="shared" si="9"/>
        <v>720</v>
      </c>
    </row>
    <row r="311" spans="1:7" x14ac:dyDescent="0.2">
      <c r="A311" s="106" t="s">
        <v>896</v>
      </c>
      <c r="B311" s="106" t="str">
        <f t="shared" si="8"/>
        <v>4560</v>
      </c>
      <c r="C311" s="106" t="s">
        <v>1675</v>
      </c>
      <c r="D311" s="107">
        <v>3199</v>
      </c>
      <c r="E311" s="107">
        <v>133</v>
      </c>
      <c r="F311" s="107">
        <v>159</v>
      </c>
      <c r="G311" s="111">
        <f t="shared" si="9"/>
        <v>292</v>
      </c>
    </row>
    <row r="312" spans="1:7" x14ac:dyDescent="0.2">
      <c r="A312" s="106" t="s">
        <v>897</v>
      </c>
      <c r="B312" s="106" t="str">
        <f t="shared" si="8"/>
        <v>4580</v>
      </c>
      <c r="C312" s="106" t="s">
        <v>898</v>
      </c>
      <c r="D312" s="107">
        <v>39</v>
      </c>
      <c r="E312" s="107">
        <v>0</v>
      </c>
      <c r="F312" s="107">
        <v>11</v>
      </c>
      <c r="G312" s="111">
        <f t="shared" si="9"/>
        <v>11</v>
      </c>
    </row>
    <row r="313" spans="1:7" x14ac:dyDescent="0.2">
      <c r="A313" s="106" t="s">
        <v>899</v>
      </c>
      <c r="B313" s="106" t="str">
        <f t="shared" si="8"/>
        <v>4595</v>
      </c>
      <c r="C313" s="106" t="s">
        <v>144</v>
      </c>
      <c r="D313" s="107">
        <v>9492</v>
      </c>
      <c r="E313" s="107">
        <v>974</v>
      </c>
      <c r="F313" s="107">
        <v>1197</v>
      </c>
      <c r="G313" s="111">
        <f t="shared" si="9"/>
        <v>2171</v>
      </c>
    </row>
    <row r="314" spans="1:7" x14ac:dyDescent="0.2">
      <c r="A314" s="106" t="s">
        <v>900</v>
      </c>
      <c r="B314" s="106" t="str">
        <f t="shared" si="8"/>
        <v>4610</v>
      </c>
      <c r="C314" s="106" t="s">
        <v>206</v>
      </c>
      <c r="D314" s="107">
        <v>25247</v>
      </c>
      <c r="E314" s="107">
        <v>1419</v>
      </c>
      <c r="F314" s="107">
        <v>2258</v>
      </c>
      <c r="G314" s="111">
        <f t="shared" si="9"/>
        <v>3677</v>
      </c>
    </row>
    <row r="315" spans="1:7" x14ac:dyDescent="0.2">
      <c r="A315" s="106" t="s">
        <v>901</v>
      </c>
      <c r="B315" s="106" t="str">
        <f t="shared" si="8"/>
        <v>4625</v>
      </c>
      <c r="C315" s="106" t="s">
        <v>1676</v>
      </c>
      <c r="D315" s="107">
        <v>2457</v>
      </c>
      <c r="E315" s="107">
        <v>181</v>
      </c>
      <c r="F315" s="107">
        <v>243</v>
      </c>
      <c r="G315" s="111">
        <f t="shared" si="9"/>
        <v>424</v>
      </c>
    </row>
    <row r="316" spans="1:7" x14ac:dyDescent="0.2">
      <c r="A316" s="106" t="s">
        <v>902</v>
      </c>
      <c r="B316" s="106" t="str">
        <f t="shared" si="8"/>
        <v>4635</v>
      </c>
      <c r="C316" s="106" t="s">
        <v>903</v>
      </c>
      <c r="D316" s="107">
        <v>35</v>
      </c>
      <c r="E316" s="107">
        <v>8</v>
      </c>
      <c r="F316" s="107">
        <v>5</v>
      </c>
      <c r="G316" s="111">
        <f t="shared" si="9"/>
        <v>13</v>
      </c>
    </row>
    <row r="317" spans="1:7" x14ac:dyDescent="0.2">
      <c r="A317" s="106" t="s">
        <v>904</v>
      </c>
      <c r="B317" s="106" t="str">
        <f t="shared" si="8"/>
        <v>4665</v>
      </c>
      <c r="C317" s="106" t="s">
        <v>905</v>
      </c>
      <c r="D317" s="107">
        <v>461</v>
      </c>
      <c r="E317" s="107">
        <v>42</v>
      </c>
      <c r="F317" s="107">
        <v>64</v>
      </c>
      <c r="G317" s="111">
        <f t="shared" si="9"/>
        <v>106</v>
      </c>
    </row>
    <row r="318" spans="1:7" x14ac:dyDescent="0.2">
      <c r="A318" s="106" t="s">
        <v>906</v>
      </c>
      <c r="B318" s="106" t="str">
        <f t="shared" si="8"/>
        <v>4680</v>
      </c>
      <c r="C318" s="106" t="s">
        <v>907</v>
      </c>
      <c r="D318" s="107">
        <v>15</v>
      </c>
      <c r="E318" s="107">
        <v>6</v>
      </c>
      <c r="F318" s="107">
        <v>1</v>
      </c>
      <c r="G318" s="111">
        <f t="shared" si="9"/>
        <v>7</v>
      </c>
    </row>
    <row r="319" spans="1:7" x14ac:dyDescent="0.2">
      <c r="A319" s="106" t="s">
        <v>908</v>
      </c>
      <c r="B319" s="106" t="str">
        <f t="shared" si="8"/>
        <v>4690</v>
      </c>
      <c r="C319" s="106" t="s">
        <v>53</v>
      </c>
      <c r="D319" s="107">
        <v>29882</v>
      </c>
      <c r="E319" s="107">
        <v>2043</v>
      </c>
      <c r="F319" s="107">
        <v>3289</v>
      </c>
      <c r="G319" s="111">
        <f t="shared" si="9"/>
        <v>5332</v>
      </c>
    </row>
    <row r="320" spans="1:7" x14ac:dyDescent="0.2">
      <c r="A320" s="106" t="s">
        <v>909</v>
      </c>
      <c r="B320" s="106" t="str">
        <f t="shared" si="8"/>
        <v>4700</v>
      </c>
      <c r="C320" s="106" t="s">
        <v>238</v>
      </c>
      <c r="D320" s="107">
        <v>6332</v>
      </c>
      <c r="E320" s="107">
        <v>668</v>
      </c>
      <c r="F320" s="107">
        <v>866</v>
      </c>
      <c r="G320" s="111">
        <f t="shared" si="9"/>
        <v>1534</v>
      </c>
    </row>
    <row r="321" spans="1:7" x14ac:dyDescent="0.2">
      <c r="A321" s="106" t="s">
        <v>910</v>
      </c>
      <c r="B321" s="106" t="str">
        <f t="shared" si="8"/>
        <v>4708</v>
      </c>
      <c r="C321" s="106" t="s">
        <v>268</v>
      </c>
      <c r="D321" s="107">
        <v>893</v>
      </c>
      <c r="E321" s="107">
        <v>195</v>
      </c>
      <c r="F321" s="107">
        <v>220</v>
      </c>
      <c r="G321" s="111">
        <f t="shared" si="9"/>
        <v>415</v>
      </c>
    </row>
    <row r="322" spans="1:7" x14ac:dyDescent="0.2">
      <c r="A322" s="106" t="s">
        <v>911</v>
      </c>
      <c r="B322" s="106" t="str">
        <f t="shared" si="8"/>
        <v>4710</v>
      </c>
      <c r="C322" s="106" t="s">
        <v>912</v>
      </c>
      <c r="D322" s="107">
        <v>511</v>
      </c>
      <c r="E322" s="107">
        <v>6</v>
      </c>
      <c r="F322" s="107">
        <v>4</v>
      </c>
      <c r="G322" s="111">
        <f t="shared" si="9"/>
        <v>10</v>
      </c>
    </row>
    <row r="323" spans="1:7" x14ac:dyDescent="0.2">
      <c r="A323" s="106" t="s">
        <v>913</v>
      </c>
      <c r="B323" s="106" t="str">
        <f t="shared" si="8"/>
        <v>4725</v>
      </c>
      <c r="C323" s="106" t="s">
        <v>914</v>
      </c>
      <c r="D323" s="107">
        <v>168</v>
      </c>
      <c r="E323" s="107">
        <v>30</v>
      </c>
      <c r="F323" s="107">
        <v>26</v>
      </c>
      <c r="G323" s="111">
        <f t="shared" si="9"/>
        <v>56</v>
      </c>
    </row>
    <row r="324" spans="1:7" x14ac:dyDescent="0.2">
      <c r="A324" s="106" t="s">
        <v>915</v>
      </c>
      <c r="B324" s="106" t="str">
        <f t="shared" si="8"/>
        <v>4740</v>
      </c>
      <c r="C324" s="106" t="s">
        <v>916</v>
      </c>
      <c r="D324" s="107">
        <v>7</v>
      </c>
      <c r="E324" s="107">
        <v>0</v>
      </c>
      <c r="F324" s="107">
        <v>0</v>
      </c>
      <c r="G324" s="111">
        <f t="shared" si="9"/>
        <v>0</v>
      </c>
    </row>
    <row r="325" spans="1:7" x14ac:dyDescent="0.2">
      <c r="A325" s="106" t="s">
        <v>917</v>
      </c>
      <c r="B325" s="106" t="str">
        <f t="shared" si="8"/>
        <v>4755</v>
      </c>
      <c r="C325" s="106" t="s">
        <v>918</v>
      </c>
      <c r="D325" s="107">
        <v>1111</v>
      </c>
      <c r="E325" s="107">
        <v>98</v>
      </c>
      <c r="F325" s="107">
        <v>136</v>
      </c>
      <c r="G325" s="111">
        <f t="shared" si="9"/>
        <v>234</v>
      </c>
    </row>
    <row r="326" spans="1:7" x14ac:dyDescent="0.2">
      <c r="A326" s="106" t="s">
        <v>919</v>
      </c>
      <c r="B326" s="106" t="str">
        <f t="shared" ref="B326:B389" si="10">RIGHT(A326,4)</f>
        <v>4760</v>
      </c>
      <c r="C326" s="106" t="s">
        <v>253</v>
      </c>
      <c r="D326" s="107">
        <v>715</v>
      </c>
      <c r="E326" s="107">
        <v>104</v>
      </c>
      <c r="F326" s="107">
        <v>125</v>
      </c>
      <c r="G326" s="111">
        <f t="shared" ref="G326:G389" si="11">SUM(E326:F326)</f>
        <v>229</v>
      </c>
    </row>
    <row r="327" spans="1:7" x14ac:dyDescent="0.2">
      <c r="A327" s="106" t="s">
        <v>920</v>
      </c>
      <c r="B327" s="106" t="str">
        <f t="shared" si="10"/>
        <v>4770</v>
      </c>
      <c r="C327" s="106" t="s">
        <v>921</v>
      </c>
      <c r="D327" s="107">
        <v>793</v>
      </c>
      <c r="E327" s="107">
        <v>36</v>
      </c>
      <c r="F327" s="107">
        <v>30</v>
      </c>
      <c r="G327" s="111">
        <f t="shared" si="11"/>
        <v>66</v>
      </c>
    </row>
    <row r="328" spans="1:7" x14ac:dyDescent="0.2">
      <c r="A328" s="106" t="s">
        <v>922</v>
      </c>
      <c r="B328" s="106" t="str">
        <f t="shared" si="10"/>
        <v>4785</v>
      </c>
      <c r="C328" s="106" t="s">
        <v>1677</v>
      </c>
      <c r="D328" s="107">
        <v>7300</v>
      </c>
      <c r="E328" s="107">
        <v>1197</v>
      </c>
      <c r="F328" s="107">
        <v>1153</v>
      </c>
      <c r="G328" s="111">
        <f t="shared" si="11"/>
        <v>2350</v>
      </c>
    </row>
    <row r="329" spans="1:7" x14ac:dyDescent="0.2">
      <c r="A329" s="106" t="s">
        <v>923</v>
      </c>
      <c r="B329" s="106" t="str">
        <f t="shared" si="10"/>
        <v>4910</v>
      </c>
      <c r="C329" s="106" t="s">
        <v>924</v>
      </c>
      <c r="D329" s="107">
        <v>0</v>
      </c>
      <c r="E329" s="107">
        <v>0</v>
      </c>
      <c r="F329" s="107">
        <v>0</v>
      </c>
      <c r="G329" s="111">
        <f t="shared" si="11"/>
        <v>0</v>
      </c>
    </row>
    <row r="330" spans="1:7" x14ac:dyDescent="0.2">
      <c r="A330" s="106" t="s">
        <v>925</v>
      </c>
      <c r="B330" s="106" t="str">
        <f t="shared" si="10"/>
        <v>4930</v>
      </c>
      <c r="C330" s="106" t="s">
        <v>926</v>
      </c>
      <c r="D330" s="107">
        <v>0</v>
      </c>
      <c r="E330" s="107">
        <v>0</v>
      </c>
      <c r="F330" s="107">
        <v>0</v>
      </c>
      <c r="G330" s="111">
        <f t="shared" si="11"/>
        <v>0</v>
      </c>
    </row>
    <row r="331" spans="1:7" x14ac:dyDescent="0.2">
      <c r="A331" s="106" t="s">
        <v>927</v>
      </c>
      <c r="B331" s="106" t="str">
        <f t="shared" si="10"/>
        <v>4940</v>
      </c>
      <c r="C331" s="106" t="s">
        <v>928</v>
      </c>
      <c r="D331" s="107">
        <v>0</v>
      </c>
      <c r="E331" s="107">
        <v>0</v>
      </c>
      <c r="F331" s="107">
        <v>0</v>
      </c>
      <c r="G331" s="111">
        <f t="shared" si="11"/>
        <v>0</v>
      </c>
    </row>
    <row r="332" spans="1:7" x14ac:dyDescent="0.2">
      <c r="A332" s="106" t="s">
        <v>929</v>
      </c>
      <c r="B332" s="106" t="str">
        <f t="shared" si="10"/>
        <v>5003</v>
      </c>
      <c r="C332" s="106" t="s">
        <v>930</v>
      </c>
      <c r="D332" s="107">
        <v>315</v>
      </c>
      <c r="E332" s="107">
        <v>14</v>
      </c>
      <c r="F332" s="107">
        <v>26</v>
      </c>
      <c r="G332" s="111">
        <f t="shared" si="11"/>
        <v>40</v>
      </c>
    </row>
    <row r="333" spans="1:7" x14ac:dyDescent="0.2">
      <c r="A333" s="106" t="s">
        <v>931</v>
      </c>
      <c r="B333" s="106" t="str">
        <f t="shared" si="10"/>
        <v>5004</v>
      </c>
      <c r="C333" s="106" t="s">
        <v>932</v>
      </c>
      <c r="D333" s="107">
        <v>2567</v>
      </c>
      <c r="E333" s="107">
        <v>101</v>
      </c>
      <c r="F333" s="107">
        <v>152</v>
      </c>
      <c r="G333" s="111">
        <f t="shared" si="11"/>
        <v>253</v>
      </c>
    </row>
    <row r="334" spans="1:7" x14ac:dyDescent="0.2">
      <c r="A334" s="106" t="s">
        <v>933</v>
      </c>
      <c r="B334" s="106" t="str">
        <f t="shared" si="10"/>
        <v>5008</v>
      </c>
      <c r="C334" s="106" t="s">
        <v>934</v>
      </c>
      <c r="D334" s="107">
        <v>963</v>
      </c>
      <c r="E334" s="107">
        <v>0</v>
      </c>
      <c r="F334" s="107">
        <v>13</v>
      </c>
      <c r="G334" s="111">
        <f t="shared" si="11"/>
        <v>13</v>
      </c>
    </row>
    <row r="335" spans="1:7" x14ac:dyDescent="0.2">
      <c r="A335" s="106" t="s">
        <v>935</v>
      </c>
      <c r="B335" s="106" t="str">
        <f t="shared" si="10"/>
        <v>5009</v>
      </c>
      <c r="C335" s="106" t="s">
        <v>936</v>
      </c>
      <c r="D335" s="107">
        <v>0</v>
      </c>
      <c r="E335" s="107">
        <v>0</v>
      </c>
      <c r="F335" s="107">
        <v>0</v>
      </c>
      <c r="G335" s="111">
        <f t="shared" si="11"/>
        <v>0</v>
      </c>
    </row>
    <row r="336" spans="1:7" x14ac:dyDescent="0.2">
      <c r="A336" s="106" t="s">
        <v>937</v>
      </c>
      <c r="B336" s="106" t="str">
        <f t="shared" si="10"/>
        <v>5011</v>
      </c>
      <c r="C336" s="106" t="s">
        <v>938</v>
      </c>
      <c r="D336" s="107">
        <v>41</v>
      </c>
      <c r="E336" s="107">
        <v>0</v>
      </c>
      <c r="F336" s="107">
        <v>0</v>
      </c>
      <c r="G336" s="111">
        <f t="shared" si="11"/>
        <v>0</v>
      </c>
    </row>
    <row r="337" spans="1:7" x14ac:dyDescent="0.2">
      <c r="A337" s="106" t="s">
        <v>939</v>
      </c>
      <c r="B337" s="106" t="str">
        <f t="shared" si="10"/>
        <v>5018</v>
      </c>
      <c r="C337" s="106" t="s">
        <v>940</v>
      </c>
      <c r="D337" s="107">
        <v>0</v>
      </c>
      <c r="E337" s="107">
        <v>0</v>
      </c>
      <c r="F337" s="107">
        <v>0</v>
      </c>
      <c r="G337" s="111">
        <f t="shared" si="11"/>
        <v>0</v>
      </c>
    </row>
    <row r="338" spans="1:7" x14ac:dyDescent="0.2">
      <c r="A338" s="106" t="s">
        <v>941</v>
      </c>
      <c r="B338" s="106" t="str">
        <f t="shared" si="10"/>
        <v>5026</v>
      </c>
      <c r="C338" s="106" t="s">
        <v>942</v>
      </c>
      <c r="D338" s="107">
        <v>0</v>
      </c>
      <c r="E338" s="107">
        <v>0</v>
      </c>
      <c r="F338" s="107">
        <v>0</v>
      </c>
      <c r="G338" s="111">
        <f t="shared" si="11"/>
        <v>0</v>
      </c>
    </row>
    <row r="339" spans="1:7" x14ac:dyDescent="0.2">
      <c r="A339" s="106" t="s">
        <v>943</v>
      </c>
      <c r="B339" s="106" t="str">
        <f t="shared" si="10"/>
        <v>5029</v>
      </c>
      <c r="C339" s="106" t="s">
        <v>944</v>
      </c>
      <c r="D339" s="107">
        <v>0</v>
      </c>
      <c r="E339" s="107">
        <v>0</v>
      </c>
      <c r="F339" s="107">
        <v>0</v>
      </c>
      <c r="G339" s="111">
        <f t="shared" si="11"/>
        <v>0</v>
      </c>
    </row>
    <row r="340" spans="1:7" x14ac:dyDescent="0.2">
      <c r="A340" s="106" t="s">
        <v>945</v>
      </c>
      <c r="B340" s="106" t="str">
        <f t="shared" si="10"/>
        <v>5030</v>
      </c>
      <c r="C340" s="106" t="s">
        <v>946</v>
      </c>
      <c r="D340" s="107">
        <v>0</v>
      </c>
      <c r="E340" s="107">
        <v>0</v>
      </c>
      <c r="F340" s="107">
        <v>0</v>
      </c>
      <c r="G340" s="111">
        <f t="shared" si="11"/>
        <v>0</v>
      </c>
    </row>
    <row r="341" spans="1:7" x14ac:dyDescent="0.2">
      <c r="A341" s="106" t="s">
        <v>947</v>
      </c>
      <c r="B341" s="106" t="str">
        <f t="shared" si="10"/>
        <v>5031</v>
      </c>
      <c r="C341" s="106" t="s">
        <v>948</v>
      </c>
      <c r="D341" s="107">
        <v>0</v>
      </c>
      <c r="E341" s="107">
        <v>0</v>
      </c>
      <c r="F341" s="107">
        <v>0</v>
      </c>
      <c r="G341" s="111">
        <f t="shared" si="11"/>
        <v>0</v>
      </c>
    </row>
    <row r="342" spans="1:7" x14ac:dyDescent="0.2">
      <c r="A342" s="106" t="s">
        <v>949</v>
      </c>
      <c r="B342" s="106" t="str">
        <f t="shared" si="10"/>
        <v>5033</v>
      </c>
      <c r="C342" s="106" t="s">
        <v>950</v>
      </c>
      <c r="D342" s="107">
        <v>1554</v>
      </c>
      <c r="E342" s="107">
        <v>158</v>
      </c>
      <c r="F342" s="107">
        <v>148</v>
      </c>
      <c r="G342" s="111">
        <f t="shared" si="11"/>
        <v>306</v>
      </c>
    </row>
    <row r="343" spans="1:7" x14ac:dyDescent="0.2">
      <c r="A343" s="106" t="s">
        <v>951</v>
      </c>
      <c r="B343" s="106" t="str">
        <f t="shared" si="10"/>
        <v>5041</v>
      </c>
      <c r="C343" s="106" t="s">
        <v>952</v>
      </c>
      <c r="D343" s="107">
        <v>3</v>
      </c>
      <c r="E343" s="107">
        <v>0</v>
      </c>
      <c r="F343" s="107">
        <v>0</v>
      </c>
      <c r="G343" s="111">
        <f t="shared" si="11"/>
        <v>0</v>
      </c>
    </row>
    <row r="344" spans="1:7" x14ac:dyDescent="0.2">
      <c r="A344" s="106" t="s">
        <v>953</v>
      </c>
      <c r="B344" s="106" t="str">
        <f t="shared" si="10"/>
        <v>5043</v>
      </c>
      <c r="C344" s="106" t="s">
        <v>954</v>
      </c>
      <c r="D344" s="107">
        <v>229</v>
      </c>
      <c r="E344" s="107">
        <v>24</v>
      </c>
      <c r="F344" s="107">
        <v>13</v>
      </c>
      <c r="G344" s="111">
        <f t="shared" si="11"/>
        <v>37</v>
      </c>
    </row>
    <row r="345" spans="1:7" x14ac:dyDescent="0.2">
      <c r="A345" s="106" t="s">
        <v>955</v>
      </c>
      <c r="B345" s="106" t="str">
        <f t="shared" si="10"/>
        <v>5044</v>
      </c>
      <c r="C345" s="106" t="s">
        <v>956</v>
      </c>
      <c r="D345" s="107">
        <v>0</v>
      </c>
      <c r="E345" s="107">
        <v>0</v>
      </c>
      <c r="F345" s="107">
        <v>0</v>
      </c>
      <c r="G345" s="111">
        <f t="shared" si="11"/>
        <v>0</v>
      </c>
    </row>
    <row r="346" spans="1:7" x14ac:dyDescent="0.2">
      <c r="A346" s="106" t="s">
        <v>957</v>
      </c>
      <c r="B346" s="106" t="str">
        <f t="shared" si="10"/>
        <v>5046</v>
      </c>
      <c r="C346" s="106" t="s">
        <v>958</v>
      </c>
      <c r="D346" s="107">
        <v>513</v>
      </c>
      <c r="E346" s="107">
        <v>22</v>
      </c>
      <c r="F346" s="107">
        <v>5</v>
      </c>
      <c r="G346" s="111">
        <f t="shared" si="11"/>
        <v>27</v>
      </c>
    </row>
    <row r="347" spans="1:7" x14ac:dyDescent="0.2">
      <c r="A347" s="106" t="s">
        <v>959</v>
      </c>
      <c r="B347" s="106" t="str">
        <f t="shared" si="10"/>
        <v>5048</v>
      </c>
      <c r="C347" s="106" t="s">
        <v>960</v>
      </c>
      <c r="D347" s="107">
        <v>0</v>
      </c>
      <c r="E347" s="107">
        <v>0</v>
      </c>
      <c r="F347" s="107">
        <v>0</v>
      </c>
      <c r="G347" s="111">
        <f t="shared" si="11"/>
        <v>0</v>
      </c>
    </row>
    <row r="348" spans="1:7" x14ac:dyDescent="0.2">
      <c r="A348" s="106" t="s">
        <v>961</v>
      </c>
      <c r="B348" s="106" t="str">
        <f t="shared" si="10"/>
        <v>5051</v>
      </c>
      <c r="C348" s="106" t="s">
        <v>962</v>
      </c>
      <c r="D348" s="107">
        <v>41</v>
      </c>
      <c r="E348" s="107">
        <v>11</v>
      </c>
      <c r="F348" s="107">
        <v>2</v>
      </c>
      <c r="G348" s="111">
        <f t="shared" si="11"/>
        <v>13</v>
      </c>
    </row>
    <row r="349" spans="1:7" x14ac:dyDescent="0.2">
      <c r="A349" s="106" t="s">
        <v>963</v>
      </c>
      <c r="B349" s="106" t="str">
        <f t="shared" si="10"/>
        <v>5053</v>
      </c>
      <c r="C349" s="106" t="s">
        <v>964</v>
      </c>
      <c r="D349" s="107">
        <v>323</v>
      </c>
      <c r="E349" s="107">
        <v>9</v>
      </c>
      <c r="F349" s="107">
        <v>9</v>
      </c>
      <c r="G349" s="111">
        <f t="shared" si="11"/>
        <v>18</v>
      </c>
    </row>
    <row r="350" spans="1:7" x14ac:dyDescent="0.2">
      <c r="A350" s="106" t="s">
        <v>965</v>
      </c>
      <c r="B350" s="106" t="str">
        <f t="shared" si="10"/>
        <v>5056</v>
      </c>
      <c r="C350" s="106" t="s">
        <v>966</v>
      </c>
      <c r="D350" s="107">
        <v>0</v>
      </c>
      <c r="E350" s="107">
        <v>0</v>
      </c>
      <c r="F350" s="107">
        <v>0</v>
      </c>
      <c r="G350" s="111">
        <f t="shared" si="11"/>
        <v>0</v>
      </c>
    </row>
    <row r="351" spans="1:7" x14ac:dyDescent="0.2">
      <c r="A351" s="106" t="s">
        <v>967</v>
      </c>
      <c r="B351" s="106" t="str">
        <f t="shared" si="10"/>
        <v>5061</v>
      </c>
      <c r="C351" s="106" t="s">
        <v>968</v>
      </c>
      <c r="D351" s="107">
        <v>60</v>
      </c>
      <c r="E351" s="107">
        <v>13</v>
      </c>
      <c r="F351" s="107">
        <v>16</v>
      </c>
      <c r="G351" s="111">
        <f t="shared" si="11"/>
        <v>29</v>
      </c>
    </row>
    <row r="352" spans="1:7" x14ac:dyDescent="0.2">
      <c r="A352" s="106" t="s">
        <v>969</v>
      </c>
      <c r="B352" s="106" t="str">
        <f t="shared" si="10"/>
        <v>5066</v>
      </c>
      <c r="C352" s="106" t="s">
        <v>970</v>
      </c>
      <c r="D352" s="107">
        <v>21</v>
      </c>
      <c r="E352" s="107">
        <v>0</v>
      </c>
      <c r="F352" s="107">
        <v>1</v>
      </c>
      <c r="G352" s="111">
        <f t="shared" si="11"/>
        <v>1</v>
      </c>
    </row>
    <row r="353" spans="1:7" x14ac:dyDescent="0.2">
      <c r="A353" s="106" t="s">
        <v>971</v>
      </c>
      <c r="B353" s="106" t="str">
        <f t="shared" si="10"/>
        <v>5067</v>
      </c>
      <c r="C353" s="106" t="s">
        <v>972</v>
      </c>
      <c r="D353" s="107">
        <v>2259</v>
      </c>
      <c r="E353" s="107">
        <v>31</v>
      </c>
      <c r="F353" s="107">
        <v>0</v>
      </c>
      <c r="G353" s="111">
        <f t="shared" si="11"/>
        <v>31</v>
      </c>
    </row>
    <row r="354" spans="1:7" x14ac:dyDescent="0.2">
      <c r="A354" s="106" t="s">
        <v>973</v>
      </c>
      <c r="B354" s="106" t="str">
        <f t="shared" si="10"/>
        <v>5069</v>
      </c>
      <c r="C354" s="106" t="s">
        <v>974</v>
      </c>
      <c r="D354" s="107">
        <v>0</v>
      </c>
      <c r="E354" s="107">
        <v>0</v>
      </c>
      <c r="F354" s="107">
        <v>0</v>
      </c>
      <c r="G354" s="111">
        <f t="shared" si="11"/>
        <v>0</v>
      </c>
    </row>
    <row r="355" spans="1:7" x14ac:dyDescent="0.2">
      <c r="A355" s="106" t="s">
        <v>975</v>
      </c>
      <c r="B355" s="106" t="str">
        <f t="shared" si="10"/>
        <v>5071</v>
      </c>
      <c r="C355" s="106" t="s">
        <v>976</v>
      </c>
      <c r="D355" s="107">
        <v>0</v>
      </c>
      <c r="E355" s="107">
        <v>0</v>
      </c>
      <c r="F355" s="107">
        <v>0</v>
      </c>
      <c r="G355" s="111">
        <f t="shared" si="11"/>
        <v>0</v>
      </c>
    </row>
    <row r="356" spans="1:7" x14ac:dyDescent="0.2">
      <c r="A356" s="106" t="s">
        <v>977</v>
      </c>
      <c r="B356" s="106" t="str">
        <f t="shared" si="10"/>
        <v>5076</v>
      </c>
      <c r="C356" s="106" t="s">
        <v>978</v>
      </c>
      <c r="D356" s="107">
        <v>115</v>
      </c>
      <c r="E356" s="107">
        <v>6</v>
      </c>
      <c r="F356" s="107">
        <v>16</v>
      </c>
      <c r="G356" s="111">
        <f t="shared" si="11"/>
        <v>22</v>
      </c>
    </row>
    <row r="357" spans="1:7" x14ac:dyDescent="0.2">
      <c r="A357" s="106" t="s">
        <v>979</v>
      </c>
      <c r="B357" s="106" t="str">
        <f t="shared" si="10"/>
        <v>5083</v>
      </c>
      <c r="C357" s="106" t="s">
        <v>980</v>
      </c>
      <c r="D357" s="107">
        <v>0</v>
      </c>
      <c r="E357" s="107">
        <v>0</v>
      </c>
      <c r="F357" s="107">
        <v>0</v>
      </c>
      <c r="G357" s="111">
        <f t="shared" si="11"/>
        <v>0</v>
      </c>
    </row>
    <row r="358" spans="1:7" x14ac:dyDescent="0.2">
      <c r="A358" s="106" t="s">
        <v>981</v>
      </c>
      <c r="B358" s="106" t="str">
        <f t="shared" si="10"/>
        <v>5086</v>
      </c>
      <c r="C358" s="106" t="s">
        <v>982</v>
      </c>
      <c r="D358" s="107">
        <v>189</v>
      </c>
      <c r="E358" s="107">
        <v>13</v>
      </c>
      <c r="F358" s="107">
        <v>6</v>
      </c>
      <c r="G358" s="111">
        <f t="shared" si="11"/>
        <v>19</v>
      </c>
    </row>
    <row r="359" spans="1:7" x14ac:dyDescent="0.2">
      <c r="A359" s="106" t="s">
        <v>983</v>
      </c>
      <c r="B359" s="106" t="str">
        <f t="shared" si="10"/>
        <v>5088</v>
      </c>
      <c r="C359" s="106" t="s">
        <v>984</v>
      </c>
      <c r="D359" s="107">
        <v>1417</v>
      </c>
      <c r="E359" s="107">
        <v>37</v>
      </c>
      <c r="F359" s="107">
        <v>48</v>
      </c>
      <c r="G359" s="111">
        <f t="shared" si="11"/>
        <v>85</v>
      </c>
    </row>
    <row r="360" spans="1:7" x14ac:dyDescent="0.2">
      <c r="A360" s="106" t="s">
        <v>985</v>
      </c>
      <c r="B360" s="106" t="str">
        <f t="shared" si="10"/>
        <v>5091</v>
      </c>
      <c r="C360" s="106" t="s">
        <v>986</v>
      </c>
      <c r="D360" s="107">
        <v>619</v>
      </c>
      <c r="E360" s="107">
        <v>32</v>
      </c>
      <c r="F360" s="107">
        <v>32</v>
      </c>
      <c r="G360" s="111">
        <f t="shared" si="11"/>
        <v>64</v>
      </c>
    </row>
    <row r="361" spans="1:7" x14ac:dyDescent="0.2">
      <c r="A361" s="106" t="s">
        <v>987</v>
      </c>
      <c r="B361" s="106" t="str">
        <f t="shared" si="10"/>
        <v>5098</v>
      </c>
      <c r="C361" s="106" t="s">
        <v>988</v>
      </c>
      <c r="D361" s="107">
        <v>0</v>
      </c>
      <c r="E361" s="107">
        <v>0</v>
      </c>
      <c r="F361" s="107">
        <v>0</v>
      </c>
      <c r="G361" s="111">
        <f t="shared" si="11"/>
        <v>0</v>
      </c>
    </row>
    <row r="362" spans="1:7" x14ac:dyDescent="0.2">
      <c r="A362" s="106" t="s">
        <v>989</v>
      </c>
      <c r="B362" s="106" t="str">
        <f t="shared" si="10"/>
        <v>5101</v>
      </c>
      <c r="C362" s="106" t="s">
        <v>990</v>
      </c>
      <c r="D362" s="107">
        <v>1516</v>
      </c>
      <c r="E362" s="107">
        <v>41</v>
      </c>
      <c r="F362" s="107">
        <v>60</v>
      </c>
      <c r="G362" s="111">
        <f t="shared" si="11"/>
        <v>101</v>
      </c>
    </row>
    <row r="363" spans="1:7" x14ac:dyDescent="0.2">
      <c r="A363" s="106" t="s">
        <v>991</v>
      </c>
      <c r="B363" s="106" t="str">
        <f t="shared" si="10"/>
        <v>5104</v>
      </c>
      <c r="C363" s="106" t="s">
        <v>992</v>
      </c>
      <c r="D363" s="107">
        <v>6</v>
      </c>
      <c r="E363" s="107">
        <v>0</v>
      </c>
      <c r="F363" s="107">
        <v>0</v>
      </c>
      <c r="G363" s="111">
        <f t="shared" si="11"/>
        <v>0</v>
      </c>
    </row>
    <row r="364" spans="1:7" x14ac:dyDescent="0.2">
      <c r="A364" s="106" t="s">
        <v>993</v>
      </c>
      <c r="B364" s="106" t="str">
        <f t="shared" si="10"/>
        <v>5106</v>
      </c>
      <c r="C364" s="106" t="s">
        <v>994</v>
      </c>
      <c r="D364" s="107">
        <v>1802</v>
      </c>
      <c r="E364" s="107">
        <v>123</v>
      </c>
      <c r="F364" s="107">
        <v>103</v>
      </c>
      <c r="G364" s="111">
        <f t="shared" si="11"/>
        <v>226</v>
      </c>
    </row>
    <row r="365" spans="1:7" x14ac:dyDescent="0.2">
      <c r="A365" s="106" t="s">
        <v>995</v>
      </c>
      <c r="B365" s="106" t="str">
        <f t="shared" si="10"/>
        <v>5111</v>
      </c>
      <c r="C365" s="106" t="s">
        <v>996</v>
      </c>
      <c r="D365" s="107">
        <v>562</v>
      </c>
      <c r="E365" s="107">
        <v>1</v>
      </c>
      <c r="F365" s="107">
        <v>5</v>
      </c>
      <c r="G365" s="111">
        <f t="shared" si="11"/>
        <v>6</v>
      </c>
    </row>
    <row r="366" spans="1:7" x14ac:dyDescent="0.2">
      <c r="A366" s="106" t="s">
        <v>997</v>
      </c>
      <c r="B366" s="106" t="str">
        <f t="shared" si="10"/>
        <v>5114</v>
      </c>
      <c r="C366" s="106" t="s">
        <v>998</v>
      </c>
      <c r="D366" s="107">
        <v>242</v>
      </c>
      <c r="E366" s="107">
        <v>2</v>
      </c>
      <c r="F366" s="107">
        <v>1</v>
      </c>
      <c r="G366" s="111">
        <f t="shared" si="11"/>
        <v>3</v>
      </c>
    </row>
    <row r="367" spans="1:7" x14ac:dyDescent="0.2">
      <c r="A367" s="106" t="s">
        <v>999</v>
      </c>
      <c r="B367" s="106" t="str">
        <f t="shared" si="10"/>
        <v>5116</v>
      </c>
      <c r="C367" s="106" t="s">
        <v>1000</v>
      </c>
      <c r="D367" s="107">
        <v>0</v>
      </c>
      <c r="E367" s="107">
        <v>0</v>
      </c>
      <c r="F367" s="107">
        <v>0</v>
      </c>
      <c r="G367" s="111">
        <f t="shared" si="11"/>
        <v>0</v>
      </c>
    </row>
    <row r="368" spans="1:7" x14ac:dyDescent="0.2">
      <c r="A368" s="106" t="s">
        <v>1001</v>
      </c>
      <c r="B368" s="106" t="str">
        <f t="shared" si="10"/>
        <v>5120</v>
      </c>
      <c r="C368" s="106" t="s">
        <v>1002</v>
      </c>
      <c r="D368" s="107">
        <v>269</v>
      </c>
      <c r="E368" s="107">
        <v>2</v>
      </c>
      <c r="F368" s="107">
        <v>0</v>
      </c>
      <c r="G368" s="111">
        <f t="shared" si="11"/>
        <v>2</v>
      </c>
    </row>
    <row r="369" spans="1:7" x14ac:dyDescent="0.2">
      <c r="A369" s="106" t="s">
        <v>1003</v>
      </c>
      <c r="B369" s="106" t="str">
        <f t="shared" si="10"/>
        <v>5133</v>
      </c>
      <c r="C369" s="106" t="s">
        <v>1004</v>
      </c>
      <c r="D369" s="107">
        <v>79</v>
      </c>
      <c r="E369" s="107">
        <v>0</v>
      </c>
      <c r="F369" s="107">
        <v>2</v>
      </c>
      <c r="G369" s="111">
        <f t="shared" si="11"/>
        <v>2</v>
      </c>
    </row>
    <row r="370" spans="1:7" x14ac:dyDescent="0.2">
      <c r="A370" s="106" t="s">
        <v>1005</v>
      </c>
      <c r="B370" s="106" t="str">
        <f t="shared" si="10"/>
        <v>5134</v>
      </c>
      <c r="C370" s="106" t="s">
        <v>1006</v>
      </c>
      <c r="D370" s="107">
        <v>136</v>
      </c>
      <c r="E370" s="107">
        <v>0</v>
      </c>
      <c r="F370" s="107">
        <v>0</v>
      </c>
      <c r="G370" s="111">
        <f t="shared" si="11"/>
        <v>0</v>
      </c>
    </row>
    <row r="371" spans="1:7" x14ac:dyDescent="0.2">
      <c r="A371" s="106" t="s">
        <v>1007</v>
      </c>
      <c r="B371" s="106" t="str">
        <f t="shared" si="10"/>
        <v>5135</v>
      </c>
      <c r="C371" s="106" t="s">
        <v>1008</v>
      </c>
      <c r="D371" s="107">
        <v>595</v>
      </c>
      <c r="E371" s="107">
        <v>27</v>
      </c>
      <c r="F371" s="107">
        <v>2</v>
      </c>
      <c r="G371" s="111">
        <f t="shared" si="11"/>
        <v>29</v>
      </c>
    </row>
    <row r="372" spans="1:7" x14ac:dyDescent="0.2">
      <c r="A372" s="106" t="s">
        <v>1009</v>
      </c>
      <c r="B372" s="106" t="str">
        <f t="shared" si="10"/>
        <v>5136</v>
      </c>
      <c r="C372" s="106" t="s">
        <v>1010</v>
      </c>
      <c r="D372" s="107">
        <v>38</v>
      </c>
      <c r="E372" s="107">
        <v>10</v>
      </c>
      <c r="F372" s="107">
        <v>0</v>
      </c>
      <c r="G372" s="111">
        <f t="shared" si="11"/>
        <v>10</v>
      </c>
    </row>
    <row r="373" spans="1:7" x14ac:dyDescent="0.2">
      <c r="A373" s="106" t="s">
        <v>1011</v>
      </c>
      <c r="B373" s="106" t="str">
        <f t="shared" si="10"/>
        <v>5138</v>
      </c>
      <c r="C373" s="106" t="s">
        <v>1012</v>
      </c>
      <c r="D373" s="107">
        <v>0</v>
      </c>
      <c r="E373" s="107">
        <v>0</v>
      </c>
      <c r="F373" s="107">
        <v>0</v>
      </c>
      <c r="G373" s="111">
        <f t="shared" si="11"/>
        <v>0</v>
      </c>
    </row>
    <row r="374" spans="1:7" x14ac:dyDescent="0.2">
      <c r="A374" s="106" t="s">
        <v>1013</v>
      </c>
      <c r="B374" s="106" t="str">
        <f t="shared" si="10"/>
        <v>5146</v>
      </c>
      <c r="C374" s="106" t="s">
        <v>1014</v>
      </c>
      <c r="D374" s="107">
        <v>132</v>
      </c>
      <c r="E374" s="107">
        <v>11</v>
      </c>
      <c r="F374" s="107">
        <v>21</v>
      </c>
      <c r="G374" s="111">
        <f t="shared" si="11"/>
        <v>32</v>
      </c>
    </row>
    <row r="375" spans="1:7" x14ac:dyDescent="0.2">
      <c r="A375" s="106" t="s">
        <v>1015</v>
      </c>
      <c r="B375" s="106" t="str">
        <f t="shared" si="10"/>
        <v>5148</v>
      </c>
      <c r="C375" s="106" t="s">
        <v>1016</v>
      </c>
      <c r="D375" s="107">
        <v>1189</v>
      </c>
      <c r="E375" s="107">
        <v>58</v>
      </c>
      <c r="F375" s="107">
        <v>21</v>
      </c>
      <c r="G375" s="111">
        <f t="shared" si="11"/>
        <v>79</v>
      </c>
    </row>
    <row r="376" spans="1:7" x14ac:dyDescent="0.2">
      <c r="A376" s="106" t="s">
        <v>1017</v>
      </c>
      <c r="B376" s="106" t="str">
        <f t="shared" si="10"/>
        <v>5156</v>
      </c>
      <c r="C376" s="106" t="s">
        <v>1018</v>
      </c>
      <c r="D376" s="107">
        <v>53</v>
      </c>
      <c r="E376" s="107">
        <v>0</v>
      </c>
      <c r="F376" s="107">
        <v>0</v>
      </c>
      <c r="G376" s="111">
        <f t="shared" si="11"/>
        <v>0</v>
      </c>
    </row>
    <row r="377" spans="1:7" x14ac:dyDescent="0.2">
      <c r="A377" s="106" t="s">
        <v>1019</v>
      </c>
      <c r="B377" s="106" t="str">
        <f t="shared" si="10"/>
        <v>5161</v>
      </c>
      <c r="C377" s="106" t="s">
        <v>1020</v>
      </c>
      <c r="D377" s="107">
        <v>5406</v>
      </c>
      <c r="E377" s="107">
        <v>331</v>
      </c>
      <c r="F377" s="107">
        <v>175</v>
      </c>
      <c r="G377" s="111">
        <f t="shared" si="11"/>
        <v>506</v>
      </c>
    </row>
    <row r="378" spans="1:7" x14ac:dyDescent="0.2">
      <c r="A378" s="106" t="s">
        <v>1021</v>
      </c>
      <c r="B378" s="106" t="str">
        <f t="shared" si="10"/>
        <v>5166</v>
      </c>
      <c r="C378" s="106" t="s">
        <v>1022</v>
      </c>
      <c r="D378" s="107">
        <v>0</v>
      </c>
      <c r="E378" s="107">
        <v>0</v>
      </c>
      <c r="F378" s="107">
        <v>0</v>
      </c>
      <c r="G378" s="111">
        <f t="shared" si="11"/>
        <v>0</v>
      </c>
    </row>
    <row r="379" spans="1:7" x14ac:dyDescent="0.2">
      <c r="A379" s="106" t="s">
        <v>1023</v>
      </c>
      <c r="B379" s="106" t="str">
        <f t="shared" si="10"/>
        <v>5176</v>
      </c>
      <c r="C379" s="106" t="s">
        <v>1024</v>
      </c>
      <c r="D379" s="107">
        <v>885</v>
      </c>
      <c r="E379" s="107">
        <v>44</v>
      </c>
      <c r="F379" s="107">
        <v>76</v>
      </c>
      <c r="G379" s="111">
        <f t="shared" si="11"/>
        <v>120</v>
      </c>
    </row>
    <row r="380" spans="1:7" x14ac:dyDescent="0.2">
      <c r="A380" s="106" t="s">
        <v>1025</v>
      </c>
      <c r="B380" s="106" t="str">
        <f t="shared" si="10"/>
        <v>5177</v>
      </c>
      <c r="C380" s="106" t="s">
        <v>1026</v>
      </c>
      <c r="D380" s="107">
        <v>1531</v>
      </c>
      <c r="E380" s="107">
        <v>79</v>
      </c>
      <c r="F380" s="107">
        <v>82</v>
      </c>
      <c r="G380" s="111">
        <f t="shared" si="11"/>
        <v>161</v>
      </c>
    </row>
    <row r="381" spans="1:7" x14ac:dyDescent="0.2">
      <c r="A381" s="106" t="s">
        <v>1027</v>
      </c>
      <c r="B381" s="106" t="str">
        <f t="shared" si="10"/>
        <v>5179</v>
      </c>
      <c r="C381" s="106" t="s">
        <v>1028</v>
      </c>
      <c r="D381" s="107">
        <v>1279</v>
      </c>
      <c r="E381" s="107">
        <v>33</v>
      </c>
      <c r="F381" s="107">
        <v>60</v>
      </c>
      <c r="G381" s="111">
        <f t="shared" si="11"/>
        <v>93</v>
      </c>
    </row>
    <row r="382" spans="1:7" x14ac:dyDescent="0.2">
      <c r="A382" s="106" t="s">
        <v>1029</v>
      </c>
      <c r="B382" s="106" t="str">
        <f t="shared" si="10"/>
        <v>5181</v>
      </c>
      <c r="C382" s="106" t="s">
        <v>1030</v>
      </c>
      <c r="D382" s="107">
        <v>3</v>
      </c>
      <c r="E382" s="107">
        <v>0</v>
      </c>
      <c r="F382" s="107">
        <v>0</v>
      </c>
      <c r="G382" s="111">
        <f t="shared" si="11"/>
        <v>0</v>
      </c>
    </row>
    <row r="383" spans="1:7" x14ac:dyDescent="0.2">
      <c r="A383" s="106" t="s">
        <v>1031</v>
      </c>
      <c r="B383" s="106" t="str">
        <f t="shared" si="10"/>
        <v>5186</v>
      </c>
      <c r="C383" s="106" t="s">
        <v>1032</v>
      </c>
      <c r="D383" s="107">
        <v>1021</v>
      </c>
      <c r="E383" s="107">
        <v>32</v>
      </c>
      <c r="F383" s="107">
        <v>57</v>
      </c>
      <c r="G383" s="111">
        <f t="shared" si="11"/>
        <v>89</v>
      </c>
    </row>
    <row r="384" spans="1:7" x14ac:dyDescent="0.2">
      <c r="A384" s="106" t="s">
        <v>1033</v>
      </c>
      <c r="B384" s="106" t="str">
        <f t="shared" si="10"/>
        <v>5193</v>
      </c>
      <c r="C384" s="106" t="s">
        <v>1034</v>
      </c>
      <c r="D384" s="107">
        <v>79</v>
      </c>
      <c r="E384" s="107">
        <v>3</v>
      </c>
      <c r="F384" s="107">
        <v>10</v>
      </c>
      <c r="G384" s="111">
        <f t="shared" si="11"/>
        <v>13</v>
      </c>
    </row>
    <row r="385" spans="1:7" x14ac:dyDescent="0.2">
      <c r="A385" s="106" t="s">
        <v>1035</v>
      </c>
      <c r="B385" s="106" t="str">
        <f t="shared" si="10"/>
        <v>5196</v>
      </c>
      <c r="C385" s="106" t="s">
        <v>1036</v>
      </c>
      <c r="D385" s="107">
        <v>36</v>
      </c>
      <c r="E385" s="107">
        <v>0</v>
      </c>
      <c r="F385" s="107">
        <v>5</v>
      </c>
      <c r="G385" s="111">
        <f t="shared" si="11"/>
        <v>5</v>
      </c>
    </row>
    <row r="386" spans="1:7" x14ac:dyDescent="0.2">
      <c r="A386" s="106" t="s">
        <v>1037</v>
      </c>
      <c r="B386" s="106" t="str">
        <f t="shared" si="10"/>
        <v>5198</v>
      </c>
      <c r="C386" s="106" t="s">
        <v>1038</v>
      </c>
      <c r="D386" s="107">
        <v>1229</v>
      </c>
      <c r="E386" s="107">
        <v>58</v>
      </c>
      <c r="F386" s="107">
        <v>56</v>
      </c>
      <c r="G386" s="111">
        <f t="shared" si="11"/>
        <v>114</v>
      </c>
    </row>
    <row r="387" spans="1:7" x14ac:dyDescent="0.2">
      <c r="A387" s="106" t="s">
        <v>1039</v>
      </c>
      <c r="B387" s="106" t="str">
        <f t="shared" si="10"/>
        <v>5199</v>
      </c>
      <c r="C387" s="106" t="s">
        <v>1040</v>
      </c>
      <c r="D387" s="107">
        <v>0</v>
      </c>
      <c r="E387" s="107">
        <v>0</v>
      </c>
      <c r="F387" s="107">
        <v>0</v>
      </c>
      <c r="G387" s="111">
        <f t="shared" si="11"/>
        <v>0</v>
      </c>
    </row>
    <row r="388" spans="1:7" x14ac:dyDescent="0.2">
      <c r="A388" s="106" t="s">
        <v>1041</v>
      </c>
      <c r="B388" s="106" t="str">
        <f t="shared" si="10"/>
        <v>5201</v>
      </c>
      <c r="C388" s="106" t="s">
        <v>1042</v>
      </c>
      <c r="D388" s="107">
        <v>875</v>
      </c>
      <c r="E388" s="107">
        <v>98</v>
      </c>
      <c r="F388" s="107">
        <v>56</v>
      </c>
      <c r="G388" s="111">
        <f t="shared" si="11"/>
        <v>154</v>
      </c>
    </row>
    <row r="389" spans="1:7" x14ac:dyDescent="0.2">
      <c r="A389" s="106" t="s">
        <v>1043</v>
      </c>
      <c r="B389" s="106" t="str">
        <f t="shared" si="10"/>
        <v>5213</v>
      </c>
      <c r="C389" s="106" t="s">
        <v>1044</v>
      </c>
      <c r="D389" s="107">
        <v>0</v>
      </c>
      <c r="E389" s="107">
        <v>0</v>
      </c>
      <c r="F389" s="107">
        <v>0</v>
      </c>
      <c r="G389" s="111">
        <f t="shared" si="11"/>
        <v>0</v>
      </c>
    </row>
    <row r="390" spans="1:7" x14ac:dyDescent="0.2">
      <c r="A390" s="106" t="s">
        <v>1045</v>
      </c>
      <c r="B390" s="106" t="str">
        <f t="shared" ref="B390:B453" si="12">RIGHT(A390,4)</f>
        <v>5216</v>
      </c>
      <c r="C390" s="106" t="s">
        <v>1046</v>
      </c>
      <c r="D390" s="107">
        <v>0</v>
      </c>
      <c r="E390" s="107">
        <v>0</v>
      </c>
      <c r="F390" s="107">
        <v>0</v>
      </c>
      <c r="G390" s="111">
        <f t="shared" ref="G390:G453" si="13">SUM(E390:F390)</f>
        <v>0</v>
      </c>
    </row>
    <row r="391" spans="1:7" x14ac:dyDescent="0.2">
      <c r="A391" s="106" t="s">
        <v>1047</v>
      </c>
      <c r="B391" s="106" t="str">
        <f t="shared" si="12"/>
        <v>5222</v>
      </c>
      <c r="C391" s="106" t="s">
        <v>1048</v>
      </c>
      <c r="D391" s="107">
        <v>0</v>
      </c>
      <c r="E391" s="107">
        <v>0</v>
      </c>
      <c r="F391" s="107">
        <v>0</v>
      </c>
      <c r="G391" s="111">
        <f t="shared" si="13"/>
        <v>0</v>
      </c>
    </row>
    <row r="392" spans="1:7" x14ac:dyDescent="0.2">
      <c r="A392" s="106" t="s">
        <v>1049</v>
      </c>
      <c r="B392" s="106" t="str">
        <f t="shared" si="12"/>
        <v>5223</v>
      </c>
      <c r="C392" s="106" t="s">
        <v>1050</v>
      </c>
      <c r="D392" s="107">
        <v>48</v>
      </c>
      <c r="E392" s="107">
        <v>0</v>
      </c>
      <c r="F392" s="107">
        <v>0</v>
      </c>
      <c r="G392" s="111">
        <f t="shared" si="13"/>
        <v>0</v>
      </c>
    </row>
    <row r="393" spans="1:7" x14ac:dyDescent="0.2">
      <c r="A393" s="106" t="s">
        <v>1051</v>
      </c>
      <c r="B393" s="106" t="str">
        <f t="shared" si="12"/>
        <v>5236</v>
      </c>
      <c r="C393" s="106" t="s">
        <v>1052</v>
      </c>
      <c r="D393" s="107">
        <v>6</v>
      </c>
      <c r="E393" s="107">
        <v>0</v>
      </c>
      <c r="F393" s="107">
        <v>0</v>
      </c>
      <c r="G393" s="111">
        <f t="shared" si="13"/>
        <v>0</v>
      </c>
    </row>
    <row r="394" spans="1:7" x14ac:dyDescent="0.2">
      <c r="A394" s="106" t="s">
        <v>1053</v>
      </c>
      <c r="B394" s="106" t="str">
        <f t="shared" si="12"/>
        <v>5238</v>
      </c>
      <c r="C394" s="106" t="s">
        <v>1054</v>
      </c>
      <c r="D394" s="107">
        <v>2326</v>
      </c>
      <c r="E394" s="107">
        <v>62</v>
      </c>
      <c r="F394" s="107">
        <v>101</v>
      </c>
      <c r="G394" s="111">
        <f t="shared" si="13"/>
        <v>163</v>
      </c>
    </row>
    <row r="395" spans="1:7" x14ac:dyDescent="0.2">
      <c r="A395" s="106" t="s">
        <v>1055</v>
      </c>
      <c r="B395" s="106" t="str">
        <f t="shared" si="12"/>
        <v>5239</v>
      </c>
      <c r="C395" s="106" t="s">
        <v>1056</v>
      </c>
      <c r="D395" s="107">
        <v>609</v>
      </c>
      <c r="E395" s="107">
        <v>24</v>
      </c>
      <c r="F395" s="107">
        <v>63</v>
      </c>
      <c r="G395" s="111">
        <f t="shared" si="13"/>
        <v>87</v>
      </c>
    </row>
    <row r="396" spans="1:7" x14ac:dyDescent="0.2">
      <c r="A396" s="106" t="s">
        <v>1057</v>
      </c>
      <c r="B396" s="106" t="str">
        <f t="shared" si="12"/>
        <v>5240</v>
      </c>
      <c r="C396" s="106" t="s">
        <v>1058</v>
      </c>
      <c r="D396" s="107">
        <v>1</v>
      </c>
      <c r="E396" s="107">
        <v>0</v>
      </c>
      <c r="F396" s="107">
        <v>0</v>
      </c>
      <c r="G396" s="111">
        <f t="shared" si="13"/>
        <v>0</v>
      </c>
    </row>
    <row r="397" spans="1:7" x14ac:dyDescent="0.2">
      <c r="A397" s="106" t="s">
        <v>1059</v>
      </c>
      <c r="B397" s="106" t="str">
        <f t="shared" si="12"/>
        <v>5241</v>
      </c>
      <c r="C397" s="106" t="s">
        <v>1060</v>
      </c>
      <c r="D397" s="107">
        <v>1797</v>
      </c>
      <c r="E397" s="107">
        <v>67</v>
      </c>
      <c r="F397" s="107">
        <v>93</v>
      </c>
      <c r="G397" s="111">
        <f t="shared" si="13"/>
        <v>160</v>
      </c>
    </row>
    <row r="398" spans="1:7" x14ac:dyDescent="0.2">
      <c r="A398" s="106" t="s">
        <v>1061</v>
      </c>
      <c r="B398" s="106" t="str">
        <f t="shared" si="12"/>
        <v>5248</v>
      </c>
      <c r="C398" s="106" t="s">
        <v>1062</v>
      </c>
      <c r="D398" s="107">
        <v>0</v>
      </c>
      <c r="E398" s="107">
        <v>0</v>
      </c>
      <c r="F398" s="107">
        <v>0</v>
      </c>
      <c r="G398" s="111">
        <f t="shared" si="13"/>
        <v>0</v>
      </c>
    </row>
    <row r="399" spans="1:7" x14ac:dyDescent="0.2">
      <c r="A399" s="106" t="s">
        <v>1063</v>
      </c>
      <c r="B399" s="106" t="str">
        <f t="shared" si="12"/>
        <v>5251</v>
      </c>
      <c r="C399" s="106" t="s">
        <v>1064</v>
      </c>
      <c r="D399" s="107">
        <v>0</v>
      </c>
      <c r="E399" s="107">
        <v>0</v>
      </c>
      <c r="F399" s="107">
        <v>0</v>
      </c>
      <c r="G399" s="111">
        <f t="shared" si="13"/>
        <v>0</v>
      </c>
    </row>
    <row r="400" spans="1:7" x14ac:dyDescent="0.2">
      <c r="A400" s="106" t="s">
        <v>1065</v>
      </c>
      <c r="B400" s="106" t="str">
        <f t="shared" si="12"/>
        <v>5256</v>
      </c>
      <c r="C400" s="106" t="s">
        <v>1066</v>
      </c>
      <c r="D400" s="107">
        <v>0</v>
      </c>
      <c r="E400" s="107">
        <v>0</v>
      </c>
      <c r="F400" s="107">
        <v>0</v>
      </c>
      <c r="G400" s="111">
        <f t="shared" si="13"/>
        <v>0</v>
      </c>
    </row>
    <row r="401" spans="1:7" x14ac:dyDescent="0.2">
      <c r="A401" s="106" t="s">
        <v>1067</v>
      </c>
      <c r="B401" s="106" t="str">
        <f t="shared" si="12"/>
        <v>5271</v>
      </c>
      <c r="C401" s="106" t="s">
        <v>1068</v>
      </c>
      <c r="D401" s="107">
        <v>3315</v>
      </c>
      <c r="E401" s="107">
        <v>129</v>
      </c>
      <c r="F401" s="107">
        <v>152</v>
      </c>
      <c r="G401" s="111">
        <f t="shared" si="13"/>
        <v>281</v>
      </c>
    </row>
    <row r="402" spans="1:7" x14ac:dyDescent="0.2">
      <c r="A402" s="106" t="s">
        <v>1069</v>
      </c>
      <c r="B402" s="106" t="str">
        <f t="shared" si="12"/>
        <v>5276</v>
      </c>
      <c r="C402" s="106" t="s">
        <v>1070</v>
      </c>
      <c r="D402" s="107">
        <v>0</v>
      </c>
      <c r="E402" s="107">
        <v>0</v>
      </c>
      <c r="F402" s="107">
        <v>0</v>
      </c>
      <c r="G402" s="111">
        <f t="shared" si="13"/>
        <v>0</v>
      </c>
    </row>
    <row r="403" spans="1:7" x14ac:dyDescent="0.2">
      <c r="A403" s="106" t="s">
        <v>1071</v>
      </c>
      <c r="B403" s="106" t="str">
        <f t="shared" si="12"/>
        <v>5281</v>
      </c>
      <c r="C403" s="106" t="s">
        <v>1072</v>
      </c>
      <c r="D403" s="107">
        <v>0</v>
      </c>
      <c r="E403" s="107">
        <v>0</v>
      </c>
      <c r="F403" s="107">
        <v>0</v>
      </c>
      <c r="G403" s="111">
        <f t="shared" si="13"/>
        <v>0</v>
      </c>
    </row>
    <row r="404" spans="1:7" x14ac:dyDescent="0.2">
      <c r="A404" s="106" t="s">
        <v>1073</v>
      </c>
      <c r="B404" s="106" t="str">
        <f t="shared" si="12"/>
        <v>5283</v>
      </c>
      <c r="C404" s="106" t="s">
        <v>1074</v>
      </c>
      <c r="D404" s="107">
        <v>0</v>
      </c>
      <c r="E404" s="107">
        <v>0</v>
      </c>
      <c r="F404" s="107">
        <v>0</v>
      </c>
      <c r="G404" s="111">
        <f t="shared" si="13"/>
        <v>0</v>
      </c>
    </row>
    <row r="405" spans="1:7" x14ac:dyDescent="0.2">
      <c r="A405" s="106" t="s">
        <v>1075</v>
      </c>
      <c r="B405" s="106" t="str">
        <f t="shared" si="12"/>
        <v>5286</v>
      </c>
      <c r="C405" s="106" t="s">
        <v>1076</v>
      </c>
      <c r="D405" s="107">
        <v>1934</v>
      </c>
      <c r="E405" s="107">
        <v>45</v>
      </c>
      <c r="F405" s="107">
        <v>54</v>
      </c>
      <c r="G405" s="111">
        <f t="shared" si="13"/>
        <v>99</v>
      </c>
    </row>
    <row r="406" spans="1:7" x14ac:dyDescent="0.2">
      <c r="A406" s="106" t="s">
        <v>1077</v>
      </c>
      <c r="B406" s="106" t="str">
        <f t="shared" si="12"/>
        <v>5540</v>
      </c>
      <c r="C406" s="106" t="s">
        <v>1078</v>
      </c>
      <c r="D406" s="107">
        <v>14325</v>
      </c>
      <c r="E406" s="107">
        <v>947</v>
      </c>
      <c r="F406" s="107">
        <v>1447</v>
      </c>
      <c r="G406" s="111">
        <f t="shared" si="13"/>
        <v>2394</v>
      </c>
    </row>
    <row r="407" spans="1:7" x14ac:dyDescent="0.2">
      <c r="A407" s="106" t="s">
        <v>1079</v>
      </c>
      <c r="B407" s="106" t="str">
        <f t="shared" si="12"/>
        <v>5550</v>
      </c>
      <c r="C407" s="106" t="s">
        <v>296</v>
      </c>
      <c r="D407" s="107">
        <v>506983</v>
      </c>
      <c r="E407" s="107">
        <v>38306</v>
      </c>
      <c r="F407" s="107">
        <v>47882</v>
      </c>
      <c r="G407" s="111">
        <f t="shared" si="13"/>
        <v>86188</v>
      </c>
    </row>
    <row r="408" spans="1:7" x14ac:dyDescent="0.2">
      <c r="A408" s="106" t="s">
        <v>1080</v>
      </c>
      <c r="B408" s="106" t="str">
        <f t="shared" si="12"/>
        <v>5560</v>
      </c>
      <c r="C408" s="106" t="s">
        <v>178</v>
      </c>
      <c r="D408" s="107">
        <v>182593</v>
      </c>
      <c r="E408" s="107">
        <v>10609</v>
      </c>
      <c r="F408" s="107">
        <v>13089</v>
      </c>
      <c r="G408" s="111">
        <f t="shared" si="13"/>
        <v>23698</v>
      </c>
    </row>
    <row r="409" spans="1:7" x14ac:dyDescent="0.2">
      <c r="A409" s="106" t="s">
        <v>1081</v>
      </c>
      <c r="B409" s="106" t="str">
        <f t="shared" si="12"/>
        <v>5580</v>
      </c>
      <c r="C409" s="106" t="s">
        <v>153</v>
      </c>
      <c r="D409" s="107">
        <v>305999</v>
      </c>
      <c r="E409" s="107">
        <v>18909</v>
      </c>
      <c r="F409" s="107">
        <v>24486</v>
      </c>
      <c r="G409" s="111">
        <f t="shared" si="13"/>
        <v>43395</v>
      </c>
    </row>
    <row r="410" spans="1:7" x14ac:dyDescent="0.2">
      <c r="A410" s="106" t="s">
        <v>1082</v>
      </c>
      <c r="B410" s="106" t="str">
        <f t="shared" si="12"/>
        <v>5590</v>
      </c>
      <c r="C410" s="106" t="s">
        <v>155</v>
      </c>
      <c r="D410" s="107">
        <v>219485</v>
      </c>
      <c r="E410" s="107">
        <v>17872</v>
      </c>
      <c r="F410" s="107">
        <v>24915</v>
      </c>
      <c r="G410" s="111">
        <f t="shared" si="13"/>
        <v>42787</v>
      </c>
    </row>
    <row r="411" spans="1:7" x14ac:dyDescent="0.2">
      <c r="A411" s="106" t="s">
        <v>1083</v>
      </c>
      <c r="B411" s="106" t="str">
        <f t="shared" si="12"/>
        <v>5600</v>
      </c>
      <c r="C411" s="106" t="s">
        <v>157</v>
      </c>
      <c r="D411" s="107">
        <v>121539</v>
      </c>
      <c r="E411" s="107">
        <v>5793</v>
      </c>
      <c r="F411" s="107">
        <v>7555</v>
      </c>
      <c r="G411" s="111">
        <f t="shared" si="13"/>
        <v>13348</v>
      </c>
    </row>
    <row r="412" spans="1:7" x14ac:dyDescent="0.2">
      <c r="A412" s="106" t="s">
        <v>1084</v>
      </c>
      <c r="B412" s="106" t="str">
        <f t="shared" si="12"/>
        <v>5620</v>
      </c>
      <c r="C412" s="106" t="s">
        <v>172</v>
      </c>
      <c r="D412" s="107">
        <v>803443</v>
      </c>
      <c r="E412" s="107">
        <v>53292</v>
      </c>
      <c r="F412" s="107">
        <v>59775</v>
      </c>
      <c r="G412" s="111">
        <f t="shared" si="13"/>
        <v>113067</v>
      </c>
    </row>
    <row r="413" spans="1:7" x14ac:dyDescent="0.2">
      <c r="A413" s="106" t="s">
        <v>1085</v>
      </c>
      <c r="B413" s="106" t="str">
        <f t="shared" si="12"/>
        <v>5640</v>
      </c>
      <c r="C413" s="106" t="s">
        <v>383</v>
      </c>
      <c r="D413" s="107">
        <v>763</v>
      </c>
      <c r="E413" s="107">
        <v>70</v>
      </c>
      <c r="F413" s="107">
        <v>50</v>
      </c>
      <c r="G413" s="111">
        <f t="shared" si="13"/>
        <v>120</v>
      </c>
    </row>
    <row r="414" spans="1:7" x14ac:dyDescent="0.2">
      <c r="A414" s="106" t="s">
        <v>1086</v>
      </c>
      <c r="B414" s="106" t="str">
        <f t="shared" si="12"/>
        <v>5670</v>
      </c>
      <c r="C414" s="106" t="s">
        <v>1087</v>
      </c>
      <c r="D414" s="107">
        <v>6826</v>
      </c>
      <c r="E414" s="107">
        <v>411</v>
      </c>
      <c r="F414" s="107">
        <v>393</v>
      </c>
      <c r="G414" s="111">
        <f t="shared" si="13"/>
        <v>804</v>
      </c>
    </row>
    <row r="415" spans="1:7" x14ac:dyDescent="0.2">
      <c r="A415" s="106" t="s">
        <v>1088</v>
      </c>
      <c r="B415" s="106" t="str">
        <f t="shared" si="12"/>
        <v>5690</v>
      </c>
      <c r="C415" s="106" t="s">
        <v>376</v>
      </c>
      <c r="D415" s="107">
        <v>5232</v>
      </c>
      <c r="E415" s="107">
        <v>215</v>
      </c>
      <c r="F415" s="107">
        <v>385</v>
      </c>
      <c r="G415" s="111">
        <f t="shared" si="13"/>
        <v>600</v>
      </c>
    </row>
    <row r="416" spans="1:7" x14ac:dyDescent="0.2">
      <c r="A416" s="106" t="s">
        <v>1089</v>
      </c>
      <c r="B416" s="106" t="str">
        <f t="shared" si="12"/>
        <v>5700</v>
      </c>
      <c r="C416" s="106" t="s">
        <v>1090</v>
      </c>
      <c r="D416" s="107">
        <v>24963</v>
      </c>
      <c r="E416" s="107">
        <v>1819</v>
      </c>
      <c r="F416" s="107">
        <v>1863</v>
      </c>
      <c r="G416" s="111">
        <f t="shared" si="13"/>
        <v>3682</v>
      </c>
    </row>
    <row r="417" spans="1:7" x14ac:dyDescent="0.2">
      <c r="A417" s="106" t="s">
        <v>1091</v>
      </c>
      <c r="B417" s="106" t="str">
        <f t="shared" si="12"/>
        <v>5720</v>
      </c>
      <c r="C417" s="106" t="s">
        <v>373</v>
      </c>
      <c r="D417" s="107">
        <v>175739</v>
      </c>
      <c r="E417" s="107">
        <v>13163</v>
      </c>
      <c r="F417" s="107">
        <v>17519</v>
      </c>
      <c r="G417" s="111">
        <f t="shared" si="13"/>
        <v>30682</v>
      </c>
    </row>
    <row r="418" spans="1:7" x14ac:dyDescent="0.2">
      <c r="A418" s="106" t="s">
        <v>1092</v>
      </c>
      <c r="B418" s="106" t="str">
        <f t="shared" si="12"/>
        <v>5730</v>
      </c>
      <c r="C418" s="106" t="s">
        <v>384</v>
      </c>
      <c r="D418" s="107">
        <v>215</v>
      </c>
      <c r="E418" s="107">
        <v>20</v>
      </c>
      <c r="F418" s="107">
        <v>4</v>
      </c>
      <c r="G418" s="111">
        <f t="shared" si="13"/>
        <v>24</v>
      </c>
    </row>
    <row r="419" spans="1:7" x14ac:dyDescent="0.2">
      <c r="A419" s="106" t="s">
        <v>1093</v>
      </c>
      <c r="B419" s="106" t="str">
        <f t="shared" si="12"/>
        <v>5740</v>
      </c>
      <c r="C419" s="106" t="s">
        <v>386</v>
      </c>
      <c r="D419" s="107">
        <v>314</v>
      </c>
      <c r="E419" s="107">
        <v>16</v>
      </c>
      <c r="F419" s="107">
        <v>69</v>
      </c>
      <c r="G419" s="111">
        <f t="shared" si="13"/>
        <v>85</v>
      </c>
    </row>
    <row r="420" spans="1:7" x14ac:dyDescent="0.2">
      <c r="A420" s="106" t="s">
        <v>1094</v>
      </c>
      <c r="B420" s="106" t="str">
        <f t="shared" si="12"/>
        <v>5760</v>
      </c>
      <c r="C420" s="106" t="s">
        <v>378</v>
      </c>
      <c r="D420" s="107">
        <v>1031</v>
      </c>
      <c r="E420" s="107">
        <v>75</v>
      </c>
      <c r="F420" s="107">
        <v>93</v>
      </c>
      <c r="G420" s="111">
        <f t="shared" si="13"/>
        <v>168</v>
      </c>
    </row>
    <row r="421" spans="1:7" x14ac:dyDescent="0.2">
      <c r="A421" s="106" t="s">
        <v>1095</v>
      </c>
      <c r="B421" s="106" t="str">
        <f t="shared" si="12"/>
        <v>5770</v>
      </c>
      <c r="C421" s="106" t="s">
        <v>387</v>
      </c>
      <c r="D421" s="107">
        <v>4765</v>
      </c>
      <c r="E421" s="107">
        <v>575</v>
      </c>
      <c r="F421" s="107">
        <v>614</v>
      </c>
      <c r="G421" s="111">
        <f t="shared" si="13"/>
        <v>1189</v>
      </c>
    </row>
    <row r="422" spans="1:7" x14ac:dyDescent="0.2">
      <c r="A422" s="106" t="s">
        <v>1096</v>
      </c>
      <c r="B422" s="106" t="str">
        <f t="shared" si="12"/>
        <v>5780</v>
      </c>
      <c r="C422" s="106" t="s">
        <v>1097</v>
      </c>
      <c r="D422" s="107">
        <v>15139</v>
      </c>
      <c r="E422" s="107">
        <v>1262</v>
      </c>
      <c r="F422" s="107">
        <v>1326</v>
      </c>
      <c r="G422" s="111">
        <f t="shared" si="13"/>
        <v>2588</v>
      </c>
    </row>
    <row r="423" spans="1:7" x14ac:dyDescent="0.2">
      <c r="A423" s="106" t="s">
        <v>1098</v>
      </c>
      <c r="B423" s="106" t="str">
        <f t="shared" si="12"/>
        <v>5795</v>
      </c>
      <c r="C423" s="106" t="s">
        <v>388</v>
      </c>
      <c r="D423" s="107">
        <v>4756</v>
      </c>
      <c r="E423" s="107">
        <v>424</v>
      </c>
      <c r="F423" s="107">
        <v>346</v>
      </c>
      <c r="G423" s="111">
        <f t="shared" si="13"/>
        <v>770</v>
      </c>
    </row>
    <row r="424" spans="1:7" x14ac:dyDescent="0.2">
      <c r="A424" s="106" t="s">
        <v>1099</v>
      </c>
      <c r="B424" s="106" t="str">
        <f t="shared" si="12"/>
        <v>5800</v>
      </c>
      <c r="C424" s="106" t="s">
        <v>379</v>
      </c>
      <c r="D424" s="107">
        <v>2000</v>
      </c>
      <c r="E424" s="107">
        <v>194</v>
      </c>
      <c r="F424" s="107">
        <v>127</v>
      </c>
      <c r="G424" s="111">
        <f t="shared" si="13"/>
        <v>321</v>
      </c>
    </row>
    <row r="425" spans="1:7" x14ac:dyDescent="0.2">
      <c r="A425" s="106" t="s">
        <v>1100</v>
      </c>
      <c r="B425" s="106" t="str">
        <f t="shared" si="12"/>
        <v>5810</v>
      </c>
      <c r="C425" s="106" t="s">
        <v>389</v>
      </c>
      <c r="D425" s="107">
        <v>4628</v>
      </c>
      <c r="E425" s="107">
        <v>482</v>
      </c>
      <c r="F425" s="107">
        <v>658</v>
      </c>
      <c r="G425" s="111">
        <f t="shared" si="13"/>
        <v>1140</v>
      </c>
    </row>
    <row r="426" spans="1:7" x14ac:dyDescent="0.2">
      <c r="A426" s="106" t="s">
        <v>1101</v>
      </c>
      <c r="B426" s="106" t="str">
        <f t="shared" si="12"/>
        <v>5820</v>
      </c>
      <c r="C426" s="106" t="s">
        <v>1102</v>
      </c>
      <c r="D426" s="107">
        <v>57548</v>
      </c>
      <c r="E426" s="107">
        <v>4928</v>
      </c>
      <c r="F426" s="107">
        <v>5821</v>
      </c>
      <c r="G426" s="111">
        <f t="shared" si="13"/>
        <v>10749</v>
      </c>
    </row>
    <row r="427" spans="1:7" x14ac:dyDescent="0.2">
      <c r="A427" s="106" t="s">
        <v>1103</v>
      </c>
      <c r="B427" s="106" t="str">
        <f t="shared" si="12"/>
        <v>5830</v>
      </c>
      <c r="C427" s="106" t="s">
        <v>382</v>
      </c>
      <c r="D427" s="107">
        <v>20595</v>
      </c>
      <c r="E427" s="107">
        <v>2062</v>
      </c>
      <c r="F427" s="107">
        <v>2601</v>
      </c>
      <c r="G427" s="111">
        <f t="shared" si="13"/>
        <v>4663</v>
      </c>
    </row>
    <row r="428" spans="1:7" x14ac:dyDescent="0.2">
      <c r="A428" s="106" t="s">
        <v>1104</v>
      </c>
      <c r="B428" s="106" t="str">
        <f t="shared" si="12"/>
        <v>5835</v>
      </c>
      <c r="C428" s="106" t="s">
        <v>390</v>
      </c>
      <c r="D428" s="107">
        <v>4397</v>
      </c>
      <c r="E428" s="107">
        <v>353</v>
      </c>
      <c r="F428" s="107">
        <v>369</v>
      </c>
      <c r="G428" s="111">
        <f t="shared" si="13"/>
        <v>722</v>
      </c>
    </row>
    <row r="429" spans="1:7" x14ac:dyDescent="0.2">
      <c r="A429" s="106" t="s">
        <v>1105</v>
      </c>
      <c r="B429" s="106" t="str">
        <f t="shared" si="12"/>
        <v>5860</v>
      </c>
      <c r="C429" s="106" t="s">
        <v>380</v>
      </c>
      <c r="D429" s="107">
        <v>3550</v>
      </c>
      <c r="E429" s="107">
        <v>287</v>
      </c>
      <c r="F429" s="107">
        <v>284</v>
      </c>
      <c r="G429" s="111">
        <f t="shared" si="13"/>
        <v>571</v>
      </c>
    </row>
    <row r="430" spans="1:7" x14ac:dyDescent="0.2">
      <c r="A430" s="106" t="s">
        <v>1106</v>
      </c>
      <c r="B430" s="106" t="str">
        <f t="shared" si="12"/>
        <v>5890</v>
      </c>
      <c r="C430" s="106" t="s">
        <v>391</v>
      </c>
      <c r="D430" s="107">
        <v>1849</v>
      </c>
      <c r="E430" s="107">
        <v>146</v>
      </c>
      <c r="F430" s="107">
        <v>162</v>
      </c>
      <c r="G430" s="111">
        <f t="shared" si="13"/>
        <v>308</v>
      </c>
    </row>
    <row r="431" spans="1:7" x14ac:dyDescent="0.2">
      <c r="A431" s="106" t="s">
        <v>1107</v>
      </c>
      <c r="B431" s="106" t="str">
        <f t="shared" si="12"/>
        <v>5915</v>
      </c>
      <c r="C431" s="106" t="s">
        <v>381</v>
      </c>
      <c r="D431" s="107">
        <v>2156</v>
      </c>
      <c r="E431" s="107">
        <v>176</v>
      </c>
      <c r="F431" s="107">
        <v>267</v>
      </c>
      <c r="G431" s="111">
        <f t="shared" si="13"/>
        <v>443</v>
      </c>
    </row>
    <row r="432" spans="1:7" x14ac:dyDescent="0.2">
      <c r="A432" s="106" t="s">
        <v>1108</v>
      </c>
      <c r="B432" s="106" t="str">
        <f t="shared" si="12"/>
        <v>5950</v>
      </c>
      <c r="C432" s="106" t="s">
        <v>377</v>
      </c>
      <c r="D432" s="107">
        <v>25700</v>
      </c>
      <c r="E432" s="107">
        <v>2067</v>
      </c>
      <c r="F432" s="107">
        <v>2080</v>
      </c>
      <c r="G432" s="111">
        <f t="shared" si="13"/>
        <v>4147</v>
      </c>
    </row>
    <row r="433" spans="1:7" x14ac:dyDescent="0.2">
      <c r="A433" s="106" t="s">
        <v>1109</v>
      </c>
      <c r="B433" s="106" t="str">
        <f t="shared" si="12"/>
        <v>5955</v>
      </c>
      <c r="C433" s="106" t="s">
        <v>375</v>
      </c>
      <c r="D433" s="107">
        <v>8968</v>
      </c>
      <c r="E433" s="107">
        <v>1145</v>
      </c>
      <c r="F433" s="107">
        <v>963</v>
      </c>
      <c r="G433" s="111">
        <f t="shared" si="13"/>
        <v>2108</v>
      </c>
    </row>
    <row r="434" spans="1:7" x14ac:dyDescent="0.2">
      <c r="A434" s="106" t="s">
        <v>1110</v>
      </c>
      <c r="B434" s="106" t="str">
        <f t="shared" si="12"/>
        <v>5970</v>
      </c>
      <c r="C434" s="106" t="s">
        <v>385</v>
      </c>
      <c r="D434" s="107">
        <v>4076</v>
      </c>
      <c r="E434" s="107">
        <v>424</v>
      </c>
      <c r="F434" s="107">
        <v>675</v>
      </c>
      <c r="G434" s="111">
        <f t="shared" si="13"/>
        <v>1099</v>
      </c>
    </row>
    <row r="435" spans="1:7" x14ac:dyDescent="0.2">
      <c r="A435" s="106" t="s">
        <v>1111</v>
      </c>
      <c r="B435" s="106" t="str">
        <f t="shared" si="12"/>
        <v>6015</v>
      </c>
      <c r="C435" s="106" t="s">
        <v>1112</v>
      </c>
      <c r="D435" s="107">
        <v>117</v>
      </c>
      <c r="E435" s="107">
        <v>2</v>
      </c>
      <c r="F435" s="107">
        <v>4</v>
      </c>
      <c r="G435" s="111">
        <f t="shared" si="13"/>
        <v>6</v>
      </c>
    </row>
    <row r="436" spans="1:7" x14ac:dyDescent="0.2">
      <c r="A436" s="106" t="s">
        <v>1113</v>
      </c>
      <c r="B436" s="106" t="str">
        <f t="shared" si="12"/>
        <v>6020</v>
      </c>
      <c r="C436" s="106" t="s">
        <v>1114</v>
      </c>
      <c r="D436" s="107">
        <v>629</v>
      </c>
      <c r="E436" s="107">
        <v>164</v>
      </c>
      <c r="F436" s="107">
        <v>98</v>
      </c>
      <c r="G436" s="111">
        <f t="shared" si="13"/>
        <v>262</v>
      </c>
    </row>
    <row r="437" spans="1:7" x14ac:dyDescent="0.2">
      <c r="A437" s="106" t="s">
        <v>1115</v>
      </c>
      <c r="B437" s="106" t="str">
        <f t="shared" si="12"/>
        <v>6025</v>
      </c>
      <c r="C437" s="106" t="s">
        <v>1116</v>
      </c>
      <c r="D437" s="107">
        <v>273</v>
      </c>
      <c r="E437" s="107">
        <v>0</v>
      </c>
      <c r="F437" s="107">
        <v>87</v>
      </c>
      <c r="G437" s="111">
        <f t="shared" si="13"/>
        <v>87</v>
      </c>
    </row>
    <row r="438" spans="1:7" x14ac:dyDescent="0.2">
      <c r="A438" s="106" t="s">
        <v>1117</v>
      </c>
      <c r="B438" s="106" t="str">
        <f t="shared" si="12"/>
        <v>6030</v>
      </c>
      <c r="C438" s="106" t="s">
        <v>1118</v>
      </c>
      <c r="D438" s="107">
        <v>737</v>
      </c>
      <c r="E438" s="107">
        <v>56</v>
      </c>
      <c r="F438" s="107">
        <v>72</v>
      </c>
      <c r="G438" s="111">
        <f t="shared" si="13"/>
        <v>128</v>
      </c>
    </row>
    <row r="439" spans="1:7" x14ac:dyDescent="0.2">
      <c r="A439" s="106" t="s">
        <v>1119</v>
      </c>
      <c r="B439" s="106" t="str">
        <f t="shared" si="12"/>
        <v>6035</v>
      </c>
      <c r="C439" s="106" t="s">
        <v>1120</v>
      </c>
      <c r="D439" s="107">
        <v>988</v>
      </c>
      <c r="E439" s="107">
        <v>157</v>
      </c>
      <c r="F439" s="107">
        <v>237</v>
      </c>
      <c r="G439" s="111">
        <f t="shared" si="13"/>
        <v>394</v>
      </c>
    </row>
    <row r="440" spans="1:7" x14ac:dyDescent="0.2">
      <c r="A440" s="106" t="s">
        <v>1121</v>
      </c>
      <c r="B440" s="106" t="str">
        <f t="shared" si="12"/>
        <v>6040</v>
      </c>
      <c r="C440" s="106" t="s">
        <v>1122</v>
      </c>
      <c r="D440" s="107">
        <v>22</v>
      </c>
      <c r="E440" s="107">
        <v>0</v>
      </c>
      <c r="F440" s="107">
        <v>1</v>
      </c>
      <c r="G440" s="111">
        <f t="shared" si="13"/>
        <v>1</v>
      </c>
    </row>
    <row r="441" spans="1:7" x14ac:dyDescent="0.2">
      <c r="A441" s="106" t="s">
        <v>1123</v>
      </c>
      <c r="B441" s="106" t="str">
        <f t="shared" si="12"/>
        <v>6045</v>
      </c>
      <c r="C441" s="106" t="s">
        <v>1124</v>
      </c>
      <c r="D441" s="107">
        <v>109</v>
      </c>
      <c r="E441" s="107">
        <v>9</v>
      </c>
      <c r="F441" s="107">
        <v>7</v>
      </c>
      <c r="G441" s="111">
        <f t="shared" si="13"/>
        <v>16</v>
      </c>
    </row>
    <row r="442" spans="1:7" x14ac:dyDescent="0.2">
      <c r="A442" s="106" t="s">
        <v>1125</v>
      </c>
      <c r="B442" s="106" t="str">
        <f t="shared" si="12"/>
        <v>6065</v>
      </c>
      <c r="C442" s="106" t="s">
        <v>1126</v>
      </c>
      <c r="D442" s="107">
        <v>617</v>
      </c>
      <c r="E442" s="107">
        <v>78</v>
      </c>
      <c r="F442" s="107">
        <v>90</v>
      </c>
      <c r="G442" s="111">
        <f t="shared" si="13"/>
        <v>168</v>
      </c>
    </row>
    <row r="443" spans="1:7" x14ac:dyDescent="0.2">
      <c r="A443" s="106" t="s">
        <v>1127</v>
      </c>
      <c r="B443" s="106" t="str">
        <f t="shared" si="12"/>
        <v>6070</v>
      </c>
      <c r="C443" s="106" t="s">
        <v>1128</v>
      </c>
      <c r="D443" s="107">
        <v>173</v>
      </c>
      <c r="E443" s="107">
        <v>32</v>
      </c>
      <c r="F443" s="107">
        <v>63</v>
      </c>
      <c r="G443" s="111">
        <f t="shared" si="13"/>
        <v>95</v>
      </c>
    </row>
    <row r="444" spans="1:7" x14ac:dyDescent="0.2">
      <c r="A444" s="106" t="s">
        <v>1129</v>
      </c>
      <c r="B444" s="106" t="str">
        <f t="shared" si="12"/>
        <v>6075</v>
      </c>
      <c r="C444" s="106" t="s">
        <v>1130</v>
      </c>
      <c r="D444" s="107">
        <v>201</v>
      </c>
      <c r="E444" s="107">
        <v>43</v>
      </c>
      <c r="F444" s="107">
        <v>20</v>
      </c>
      <c r="G444" s="111">
        <f t="shared" si="13"/>
        <v>63</v>
      </c>
    </row>
    <row r="445" spans="1:7" x14ac:dyDescent="0.2">
      <c r="A445" s="106" t="s">
        <v>1131</v>
      </c>
      <c r="B445" s="106" t="str">
        <f t="shared" si="12"/>
        <v>6080</v>
      </c>
      <c r="C445" s="106" t="s">
        <v>1132</v>
      </c>
      <c r="D445" s="107">
        <v>273</v>
      </c>
      <c r="E445" s="107">
        <v>2</v>
      </c>
      <c r="F445" s="107">
        <v>46</v>
      </c>
      <c r="G445" s="111">
        <f t="shared" si="13"/>
        <v>48</v>
      </c>
    </row>
    <row r="446" spans="1:7" x14ac:dyDescent="0.2">
      <c r="A446" s="106" t="s">
        <v>1133</v>
      </c>
      <c r="B446" s="106" t="str">
        <f t="shared" si="12"/>
        <v>6095</v>
      </c>
      <c r="C446" s="106" t="s">
        <v>1134</v>
      </c>
      <c r="D446" s="107">
        <v>171</v>
      </c>
      <c r="E446" s="107">
        <v>13</v>
      </c>
      <c r="F446" s="107">
        <v>27</v>
      </c>
      <c r="G446" s="111">
        <f t="shared" si="13"/>
        <v>40</v>
      </c>
    </row>
    <row r="447" spans="1:7" x14ac:dyDescent="0.2">
      <c r="A447" s="106" t="s">
        <v>1135</v>
      </c>
      <c r="B447" s="106" t="str">
        <f t="shared" si="12"/>
        <v>6100</v>
      </c>
      <c r="C447" s="106" t="s">
        <v>1136</v>
      </c>
      <c r="D447" s="107">
        <v>467</v>
      </c>
      <c r="E447" s="107">
        <v>45</v>
      </c>
      <c r="F447" s="107">
        <v>39</v>
      </c>
      <c r="G447" s="111">
        <f t="shared" si="13"/>
        <v>84</v>
      </c>
    </row>
    <row r="448" spans="1:7" x14ac:dyDescent="0.2">
      <c r="A448" s="106" t="s">
        <v>1137</v>
      </c>
      <c r="B448" s="106" t="str">
        <f t="shared" si="12"/>
        <v>6105</v>
      </c>
      <c r="C448" s="106" t="s">
        <v>1138</v>
      </c>
      <c r="D448" s="107">
        <v>563</v>
      </c>
      <c r="E448" s="107">
        <v>47</v>
      </c>
      <c r="F448" s="107">
        <v>50</v>
      </c>
      <c r="G448" s="111">
        <f t="shared" si="13"/>
        <v>97</v>
      </c>
    </row>
    <row r="449" spans="1:7" x14ac:dyDescent="0.2">
      <c r="A449" s="106" t="s">
        <v>1139</v>
      </c>
      <c r="B449" s="106" t="str">
        <f t="shared" si="12"/>
        <v>6125</v>
      </c>
      <c r="C449" s="106" t="s">
        <v>1140</v>
      </c>
      <c r="D449" s="107">
        <v>85</v>
      </c>
      <c r="E449" s="107">
        <v>2</v>
      </c>
      <c r="F449" s="107">
        <v>9</v>
      </c>
      <c r="G449" s="111">
        <f t="shared" si="13"/>
        <v>11</v>
      </c>
    </row>
    <row r="450" spans="1:7" x14ac:dyDescent="0.2">
      <c r="A450" s="106" t="s">
        <v>1141</v>
      </c>
      <c r="B450" s="106" t="str">
        <f t="shared" si="12"/>
        <v>6140</v>
      </c>
      <c r="C450" s="106" t="s">
        <v>1142</v>
      </c>
      <c r="D450" s="107">
        <v>177</v>
      </c>
      <c r="E450" s="107">
        <v>48</v>
      </c>
      <c r="F450" s="107">
        <v>59</v>
      </c>
      <c r="G450" s="111">
        <f t="shared" si="13"/>
        <v>107</v>
      </c>
    </row>
    <row r="451" spans="1:7" x14ac:dyDescent="0.2">
      <c r="A451" s="106" t="s">
        <v>1143</v>
      </c>
      <c r="B451" s="106" t="str">
        <f t="shared" si="12"/>
        <v>6150</v>
      </c>
      <c r="C451" s="106" t="s">
        <v>1144</v>
      </c>
      <c r="D451" s="107">
        <v>26</v>
      </c>
      <c r="E451" s="107">
        <v>0</v>
      </c>
      <c r="F451" s="107">
        <v>5</v>
      </c>
      <c r="G451" s="111">
        <f t="shared" si="13"/>
        <v>5</v>
      </c>
    </row>
    <row r="452" spans="1:7" x14ac:dyDescent="0.2">
      <c r="A452" s="106" t="s">
        <v>1145</v>
      </c>
      <c r="B452" s="106" t="str">
        <f t="shared" si="12"/>
        <v>6160</v>
      </c>
      <c r="C452" s="106" t="s">
        <v>1146</v>
      </c>
      <c r="D452" s="107">
        <v>38</v>
      </c>
      <c r="E452" s="107">
        <v>6</v>
      </c>
      <c r="F452" s="107">
        <v>0</v>
      </c>
      <c r="G452" s="111">
        <f t="shared" si="13"/>
        <v>6</v>
      </c>
    </row>
    <row r="453" spans="1:7" x14ac:dyDescent="0.2">
      <c r="A453" s="106" t="s">
        <v>1147</v>
      </c>
      <c r="B453" s="106" t="str">
        <f t="shared" si="12"/>
        <v>6165</v>
      </c>
      <c r="C453" s="106" t="s">
        <v>1148</v>
      </c>
      <c r="D453" s="107">
        <v>139</v>
      </c>
      <c r="E453" s="107">
        <v>0</v>
      </c>
      <c r="F453" s="107">
        <v>23</v>
      </c>
      <c r="G453" s="111">
        <f t="shared" si="13"/>
        <v>23</v>
      </c>
    </row>
    <row r="454" spans="1:7" x14ac:dyDescent="0.2">
      <c r="A454" s="106" t="s">
        <v>1149</v>
      </c>
      <c r="B454" s="106" t="str">
        <f t="shared" ref="B454:B517" si="14">RIGHT(A454,4)</f>
        <v>6175</v>
      </c>
      <c r="C454" s="106" t="s">
        <v>1150</v>
      </c>
      <c r="D454" s="107">
        <v>4749</v>
      </c>
      <c r="E454" s="107">
        <v>255</v>
      </c>
      <c r="F454" s="107">
        <v>179</v>
      </c>
      <c r="G454" s="111">
        <f t="shared" ref="G454:G517" si="15">SUM(E454:F454)</f>
        <v>434</v>
      </c>
    </row>
    <row r="455" spans="1:7" x14ac:dyDescent="0.2">
      <c r="A455" s="106" t="s">
        <v>1151</v>
      </c>
      <c r="B455" s="106" t="str">
        <f t="shared" si="14"/>
        <v>6190</v>
      </c>
      <c r="C455" s="106" t="s">
        <v>1152</v>
      </c>
      <c r="D455" s="107">
        <v>77</v>
      </c>
      <c r="E455" s="107">
        <v>0</v>
      </c>
      <c r="F455" s="107">
        <v>21</v>
      </c>
      <c r="G455" s="111">
        <f t="shared" si="15"/>
        <v>21</v>
      </c>
    </row>
    <row r="456" spans="1:7" x14ac:dyDescent="0.2">
      <c r="A456" s="106" t="s">
        <v>1153</v>
      </c>
      <c r="B456" s="106" t="str">
        <f t="shared" si="14"/>
        <v>6195</v>
      </c>
      <c r="C456" s="106" t="s">
        <v>1154</v>
      </c>
      <c r="D456" s="107">
        <v>0</v>
      </c>
      <c r="E456" s="107">
        <v>0</v>
      </c>
      <c r="F456" s="107">
        <v>0</v>
      </c>
      <c r="G456" s="111">
        <f t="shared" si="15"/>
        <v>0</v>
      </c>
    </row>
    <row r="457" spans="1:7" x14ac:dyDescent="0.2">
      <c r="A457" s="106" t="s">
        <v>1155</v>
      </c>
      <c r="B457" s="106" t="str">
        <f t="shared" si="14"/>
        <v>6205</v>
      </c>
      <c r="C457" s="106" t="s">
        <v>1156</v>
      </c>
      <c r="D457" s="107">
        <v>5975</v>
      </c>
      <c r="E457" s="107">
        <v>329</v>
      </c>
      <c r="F457" s="107">
        <v>437</v>
      </c>
      <c r="G457" s="111">
        <f t="shared" si="15"/>
        <v>766</v>
      </c>
    </row>
    <row r="458" spans="1:7" x14ac:dyDescent="0.2">
      <c r="A458" s="106" t="s">
        <v>1157</v>
      </c>
      <c r="B458" s="106" t="str">
        <f t="shared" si="14"/>
        <v>6225</v>
      </c>
      <c r="C458" s="106" t="s">
        <v>1158</v>
      </c>
      <c r="D458" s="107">
        <v>0</v>
      </c>
      <c r="E458" s="107">
        <v>0</v>
      </c>
      <c r="F458" s="107">
        <v>0</v>
      </c>
      <c r="G458" s="111">
        <f t="shared" si="15"/>
        <v>0</v>
      </c>
    </row>
    <row r="459" spans="1:7" x14ac:dyDescent="0.2">
      <c r="A459" s="106" t="s">
        <v>1159</v>
      </c>
      <c r="B459" s="106" t="str">
        <f t="shared" si="14"/>
        <v>6235</v>
      </c>
      <c r="C459" s="106" t="s">
        <v>1160</v>
      </c>
      <c r="D459" s="107">
        <v>5</v>
      </c>
      <c r="E459" s="107">
        <v>5</v>
      </c>
      <c r="F459" s="107">
        <v>0</v>
      </c>
      <c r="G459" s="111">
        <f t="shared" si="15"/>
        <v>5</v>
      </c>
    </row>
    <row r="460" spans="1:7" x14ac:dyDescent="0.2">
      <c r="A460" s="106" t="s">
        <v>1161</v>
      </c>
      <c r="B460" s="106" t="str">
        <f t="shared" si="14"/>
        <v>6240</v>
      </c>
      <c r="C460" s="106" t="s">
        <v>1162</v>
      </c>
      <c r="D460" s="107">
        <v>689</v>
      </c>
      <c r="E460" s="107">
        <v>194</v>
      </c>
      <c r="F460" s="107">
        <v>181</v>
      </c>
      <c r="G460" s="111">
        <f t="shared" si="15"/>
        <v>375</v>
      </c>
    </row>
    <row r="461" spans="1:7" x14ac:dyDescent="0.2">
      <c r="A461" s="106" t="s">
        <v>1163</v>
      </c>
      <c r="B461" s="106" t="str">
        <f t="shared" si="14"/>
        <v>6250</v>
      </c>
      <c r="C461" s="106" t="s">
        <v>1164</v>
      </c>
      <c r="D461" s="107">
        <v>620</v>
      </c>
      <c r="E461" s="107">
        <v>42</v>
      </c>
      <c r="F461" s="107">
        <v>64</v>
      </c>
      <c r="G461" s="111">
        <f t="shared" si="15"/>
        <v>106</v>
      </c>
    </row>
    <row r="462" spans="1:7" x14ac:dyDescent="0.2">
      <c r="A462" s="106" t="s">
        <v>1165</v>
      </c>
      <c r="B462" s="106" t="str">
        <f t="shared" si="14"/>
        <v>6255</v>
      </c>
      <c r="C462" s="106" t="s">
        <v>1166</v>
      </c>
      <c r="D462" s="107">
        <v>121</v>
      </c>
      <c r="E462" s="107">
        <v>9</v>
      </c>
      <c r="F462" s="107">
        <v>4</v>
      </c>
      <c r="G462" s="111">
        <f t="shared" si="15"/>
        <v>13</v>
      </c>
    </row>
    <row r="463" spans="1:7" x14ac:dyDescent="0.2">
      <c r="A463" s="106" t="s">
        <v>1167</v>
      </c>
      <c r="B463" s="106" t="str">
        <f t="shared" si="14"/>
        <v>6257</v>
      </c>
      <c r="C463" s="106" t="s">
        <v>1168</v>
      </c>
      <c r="D463" s="107">
        <v>0</v>
      </c>
      <c r="E463" s="107">
        <v>0</v>
      </c>
      <c r="F463" s="107">
        <v>0</v>
      </c>
      <c r="G463" s="111">
        <f t="shared" si="15"/>
        <v>0</v>
      </c>
    </row>
    <row r="464" spans="1:7" x14ac:dyDescent="0.2">
      <c r="A464" s="106" t="s">
        <v>1169</v>
      </c>
      <c r="B464" s="106" t="str">
        <f t="shared" si="14"/>
        <v>6265</v>
      </c>
      <c r="C464" s="106" t="s">
        <v>1170</v>
      </c>
      <c r="D464" s="107">
        <v>103</v>
      </c>
      <c r="E464" s="107">
        <v>14</v>
      </c>
      <c r="F464" s="107">
        <v>45</v>
      </c>
      <c r="G464" s="111">
        <f t="shared" si="15"/>
        <v>59</v>
      </c>
    </row>
    <row r="465" spans="1:7" x14ac:dyDescent="0.2">
      <c r="A465" s="106" t="s">
        <v>1171</v>
      </c>
      <c r="B465" s="106" t="str">
        <f t="shared" si="14"/>
        <v>6275</v>
      </c>
      <c r="C465" s="106" t="s">
        <v>1172</v>
      </c>
      <c r="D465" s="107">
        <v>530</v>
      </c>
      <c r="E465" s="107">
        <v>68</v>
      </c>
      <c r="F465" s="107">
        <v>40</v>
      </c>
      <c r="G465" s="111">
        <f t="shared" si="15"/>
        <v>108</v>
      </c>
    </row>
    <row r="466" spans="1:7" x14ac:dyDescent="0.2">
      <c r="A466" s="106" t="s">
        <v>1173</v>
      </c>
      <c r="B466" s="106" t="str">
        <f t="shared" si="14"/>
        <v>6280</v>
      </c>
      <c r="C466" s="106" t="s">
        <v>1174</v>
      </c>
      <c r="D466" s="107">
        <v>54</v>
      </c>
      <c r="E466" s="107">
        <v>0</v>
      </c>
      <c r="F466" s="107">
        <v>0</v>
      </c>
      <c r="G466" s="111">
        <f t="shared" si="15"/>
        <v>0</v>
      </c>
    </row>
    <row r="467" spans="1:7" x14ac:dyDescent="0.2">
      <c r="A467" s="106" t="s">
        <v>1175</v>
      </c>
      <c r="B467" s="106" t="str">
        <f t="shared" si="14"/>
        <v>6285</v>
      </c>
      <c r="C467" s="106" t="s">
        <v>1176</v>
      </c>
      <c r="D467" s="107">
        <v>454</v>
      </c>
      <c r="E467" s="107">
        <v>16</v>
      </c>
      <c r="F467" s="107">
        <v>152</v>
      </c>
      <c r="G467" s="111">
        <f t="shared" si="15"/>
        <v>168</v>
      </c>
    </row>
    <row r="468" spans="1:7" x14ac:dyDescent="0.2">
      <c r="A468" s="106" t="s">
        <v>1177</v>
      </c>
      <c r="B468" s="106" t="str">
        <f t="shared" si="14"/>
        <v>6290</v>
      </c>
      <c r="C468" s="106" t="s">
        <v>34</v>
      </c>
      <c r="D468" s="107">
        <v>26270</v>
      </c>
      <c r="E468" s="107">
        <v>1207</v>
      </c>
      <c r="F468" s="107">
        <v>989</v>
      </c>
      <c r="G468" s="111">
        <f t="shared" si="15"/>
        <v>2196</v>
      </c>
    </row>
    <row r="469" spans="1:7" x14ac:dyDescent="0.2">
      <c r="A469" s="106" t="s">
        <v>1178</v>
      </c>
      <c r="B469" s="106" t="str">
        <f t="shared" si="14"/>
        <v>6295</v>
      </c>
      <c r="C469" s="106" t="s">
        <v>1179</v>
      </c>
      <c r="D469" s="107">
        <v>28</v>
      </c>
      <c r="E469" s="107">
        <v>0</v>
      </c>
      <c r="F469" s="107">
        <v>0</v>
      </c>
      <c r="G469" s="111">
        <f t="shared" si="15"/>
        <v>0</v>
      </c>
    </row>
    <row r="470" spans="1:7" x14ac:dyDescent="0.2">
      <c r="A470" s="106" t="s">
        <v>1180</v>
      </c>
      <c r="B470" s="106" t="str">
        <f t="shared" si="14"/>
        <v>6300</v>
      </c>
      <c r="C470" s="106" t="s">
        <v>1181</v>
      </c>
      <c r="D470" s="107">
        <v>31</v>
      </c>
      <c r="E470" s="107">
        <v>0</v>
      </c>
      <c r="F470" s="107">
        <v>2</v>
      </c>
      <c r="G470" s="111">
        <f t="shared" si="15"/>
        <v>2</v>
      </c>
    </row>
    <row r="471" spans="1:7" x14ac:dyDescent="0.2">
      <c r="A471" s="106" t="s">
        <v>1182</v>
      </c>
      <c r="B471" s="106" t="str">
        <f t="shared" si="14"/>
        <v>6305</v>
      </c>
      <c r="C471" s="106" t="s">
        <v>1183</v>
      </c>
      <c r="D471" s="107">
        <v>31</v>
      </c>
      <c r="E471" s="107">
        <v>0</v>
      </c>
      <c r="F471" s="107">
        <v>0</v>
      </c>
      <c r="G471" s="111">
        <f t="shared" si="15"/>
        <v>0</v>
      </c>
    </row>
    <row r="472" spans="1:7" x14ac:dyDescent="0.2">
      <c r="A472" s="106" t="s">
        <v>1184</v>
      </c>
      <c r="B472" s="106" t="str">
        <f t="shared" si="14"/>
        <v>6310</v>
      </c>
      <c r="C472" s="106" t="s">
        <v>1185</v>
      </c>
      <c r="D472" s="107">
        <v>89</v>
      </c>
      <c r="E472" s="107">
        <v>10</v>
      </c>
      <c r="F472" s="107">
        <v>5</v>
      </c>
      <c r="G472" s="111">
        <f t="shared" si="15"/>
        <v>15</v>
      </c>
    </row>
    <row r="473" spans="1:7" x14ac:dyDescent="0.2">
      <c r="A473" s="106" t="s">
        <v>1186</v>
      </c>
      <c r="B473" s="106" t="str">
        <f t="shared" si="14"/>
        <v>6315</v>
      </c>
      <c r="C473" s="106" t="s">
        <v>1187</v>
      </c>
      <c r="D473" s="107">
        <v>722</v>
      </c>
      <c r="E473" s="107">
        <v>18</v>
      </c>
      <c r="F473" s="107">
        <v>14</v>
      </c>
      <c r="G473" s="111">
        <f t="shared" si="15"/>
        <v>32</v>
      </c>
    </row>
    <row r="474" spans="1:7" x14ac:dyDescent="0.2">
      <c r="A474" s="106" t="s">
        <v>1188</v>
      </c>
      <c r="B474" s="106" t="str">
        <f t="shared" si="14"/>
        <v>6325</v>
      </c>
      <c r="C474" s="106" t="s">
        <v>364</v>
      </c>
      <c r="D474" s="107">
        <v>52</v>
      </c>
      <c r="E474" s="107">
        <v>2</v>
      </c>
      <c r="F474" s="107">
        <v>11</v>
      </c>
      <c r="G474" s="111">
        <f t="shared" si="15"/>
        <v>13</v>
      </c>
    </row>
    <row r="475" spans="1:7" x14ac:dyDescent="0.2">
      <c r="A475" s="106" t="s">
        <v>1189</v>
      </c>
      <c r="B475" s="106" t="str">
        <f t="shared" si="14"/>
        <v>6330</v>
      </c>
      <c r="C475" s="106" t="s">
        <v>365</v>
      </c>
      <c r="D475" s="107">
        <v>100</v>
      </c>
      <c r="E475" s="107">
        <v>59</v>
      </c>
      <c r="F475" s="107">
        <v>8</v>
      </c>
      <c r="G475" s="111">
        <f t="shared" si="15"/>
        <v>67</v>
      </c>
    </row>
    <row r="476" spans="1:7" x14ac:dyDescent="0.2">
      <c r="A476" s="106" t="s">
        <v>1190</v>
      </c>
      <c r="B476" s="106" t="str">
        <f t="shared" si="14"/>
        <v>6335</v>
      </c>
      <c r="C476" s="106" t="s">
        <v>1191</v>
      </c>
      <c r="D476" s="107">
        <v>89</v>
      </c>
      <c r="E476" s="107">
        <v>8</v>
      </c>
      <c r="F476" s="107">
        <v>22</v>
      </c>
      <c r="G476" s="111">
        <f t="shared" si="15"/>
        <v>30</v>
      </c>
    </row>
    <row r="477" spans="1:7" x14ac:dyDescent="0.2">
      <c r="A477" s="106" t="s">
        <v>1192</v>
      </c>
      <c r="B477" s="106" t="str">
        <f t="shared" si="14"/>
        <v>6340</v>
      </c>
      <c r="C477" s="106" t="s">
        <v>1193</v>
      </c>
      <c r="D477" s="107">
        <v>0</v>
      </c>
      <c r="E477" s="107">
        <v>0</v>
      </c>
      <c r="F477" s="107">
        <v>0</v>
      </c>
      <c r="G477" s="111">
        <f t="shared" si="15"/>
        <v>0</v>
      </c>
    </row>
    <row r="478" spans="1:7" x14ac:dyDescent="0.2">
      <c r="A478" s="106" t="s">
        <v>1194</v>
      </c>
      <c r="B478" s="106" t="str">
        <f t="shared" si="14"/>
        <v>6350</v>
      </c>
      <c r="C478" s="106" t="s">
        <v>1195</v>
      </c>
      <c r="D478" s="107">
        <v>48</v>
      </c>
      <c r="E478" s="107">
        <v>0</v>
      </c>
      <c r="F478" s="107">
        <v>13</v>
      </c>
      <c r="G478" s="111">
        <f t="shared" si="15"/>
        <v>13</v>
      </c>
    </row>
    <row r="479" spans="1:7" x14ac:dyDescent="0.2">
      <c r="A479" s="106" t="s">
        <v>1196</v>
      </c>
      <c r="B479" s="106" t="str">
        <f t="shared" si="14"/>
        <v>6360</v>
      </c>
      <c r="C479" s="106" t="s">
        <v>1197</v>
      </c>
      <c r="D479" s="107">
        <v>19</v>
      </c>
      <c r="E479" s="107">
        <v>0</v>
      </c>
      <c r="F479" s="107">
        <v>9</v>
      </c>
      <c r="G479" s="111">
        <f t="shared" si="15"/>
        <v>9</v>
      </c>
    </row>
    <row r="480" spans="1:7" x14ac:dyDescent="0.2">
      <c r="A480" s="106" t="s">
        <v>1198</v>
      </c>
      <c r="B480" s="106" t="str">
        <f t="shared" si="14"/>
        <v>6365</v>
      </c>
      <c r="C480" s="106" t="s">
        <v>366</v>
      </c>
      <c r="D480" s="107">
        <v>374</v>
      </c>
      <c r="E480" s="107">
        <v>5</v>
      </c>
      <c r="F480" s="107">
        <v>13</v>
      </c>
      <c r="G480" s="111">
        <f t="shared" si="15"/>
        <v>18</v>
      </c>
    </row>
    <row r="481" spans="1:7" x14ac:dyDescent="0.2">
      <c r="A481" s="106" t="s">
        <v>1199</v>
      </c>
      <c r="B481" s="106" t="str">
        <f t="shared" si="14"/>
        <v>6380</v>
      </c>
      <c r="C481" s="106" t="s">
        <v>1200</v>
      </c>
      <c r="D481" s="107">
        <v>7</v>
      </c>
      <c r="E481" s="107">
        <v>3</v>
      </c>
      <c r="F481" s="107">
        <v>0</v>
      </c>
      <c r="G481" s="111">
        <f t="shared" si="15"/>
        <v>3</v>
      </c>
    </row>
    <row r="482" spans="1:7" x14ac:dyDescent="0.2">
      <c r="A482" s="106" t="s">
        <v>1201</v>
      </c>
      <c r="B482" s="106" t="str">
        <f t="shared" si="14"/>
        <v>6385</v>
      </c>
      <c r="C482" s="106" t="s">
        <v>90</v>
      </c>
      <c r="D482" s="107">
        <v>1212</v>
      </c>
      <c r="E482" s="107">
        <v>56</v>
      </c>
      <c r="F482" s="107">
        <v>50</v>
      </c>
      <c r="G482" s="111">
        <f t="shared" si="15"/>
        <v>106</v>
      </c>
    </row>
    <row r="483" spans="1:7" x14ac:dyDescent="0.2">
      <c r="A483" s="106" t="s">
        <v>1202</v>
      </c>
      <c r="B483" s="106" t="str">
        <f t="shared" si="14"/>
        <v>6390</v>
      </c>
      <c r="C483" s="106" t="s">
        <v>1203</v>
      </c>
      <c r="D483" s="107">
        <v>18</v>
      </c>
      <c r="E483" s="107">
        <v>0</v>
      </c>
      <c r="F483" s="107">
        <v>5</v>
      </c>
      <c r="G483" s="111">
        <f t="shared" si="15"/>
        <v>5</v>
      </c>
    </row>
    <row r="484" spans="1:7" x14ac:dyDescent="0.2">
      <c r="A484" s="106" t="s">
        <v>1204</v>
      </c>
      <c r="B484" s="106" t="str">
        <f t="shared" si="14"/>
        <v>6400</v>
      </c>
      <c r="C484" s="106" t="s">
        <v>1205</v>
      </c>
      <c r="D484" s="107">
        <v>205</v>
      </c>
      <c r="E484" s="107">
        <v>22</v>
      </c>
      <c r="F484" s="107">
        <v>16</v>
      </c>
      <c r="G484" s="111">
        <f t="shared" si="15"/>
        <v>38</v>
      </c>
    </row>
    <row r="485" spans="1:7" x14ac:dyDescent="0.2">
      <c r="A485" s="106" t="s">
        <v>1206</v>
      </c>
      <c r="B485" s="106" t="str">
        <f t="shared" si="14"/>
        <v>6405</v>
      </c>
      <c r="C485" s="106" t="s">
        <v>30</v>
      </c>
      <c r="D485" s="107">
        <v>2129</v>
      </c>
      <c r="E485" s="107">
        <v>93</v>
      </c>
      <c r="F485" s="107">
        <v>123</v>
      </c>
      <c r="G485" s="111">
        <f t="shared" si="15"/>
        <v>216</v>
      </c>
    </row>
    <row r="486" spans="1:7" x14ac:dyDescent="0.2">
      <c r="A486" s="106" t="s">
        <v>1207</v>
      </c>
      <c r="B486" s="106" t="str">
        <f t="shared" si="14"/>
        <v>6415</v>
      </c>
      <c r="C486" s="106" t="s">
        <v>1208</v>
      </c>
      <c r="D486" s="107">
        <v>0</v>
      </c>
      <c r="E486" s="107">
        <v>0</v>
      </c>
      <c r="F486" s="107">
        <v>0</v>
      </c>
      <c r="G486" s="111">
        <f t="shared" si="15"/>
        <v>0</v>
      </c>
    </row>
    <row r="487" spans="1:7" x14ac:dyDescent="0.2">
      <c r="A487" s="106" t="s">
        <v>1209</v>
      </c>
      <c r="B487" s="106" t="str">
        <f t="shared" si="14"/>
        <v>6420</v>
      </c>
      <c r="C487" s="106" t="s">
        <v>1210</v>
      </c>
      <c r="D487" s="107">
        <v>6303</v>
      </c>
      <c r="E487" s="107">
        <v>234</v>
      </c>
      <c r="F487" s="107">
        <v>369</v>
      </c>
      <c r="G487" s="111">
        <f t="shared" si="15"/>
        <v>603</v>
      </c>
    </row>
    <row r="488" spans="1:7" x14ac:dyDescent="0.2">
      <c r="A488" s="106" t="s">
        <v>1211</v>
      </c>
      <c r="B488" s="106" t="str">
        <f t="shared" si="14"/>
        <v>6430</v>
      </c>
      <c r="C488" s="106" t="s">
        <v>1212</v>
      </c>
      <c r="D488" s="107">
        <v>53</v>
      </c>
      <c r="E488" s="107">
        <v>0</v>
      </c>
      <c r="F488" s="107">
        <v>0</v>
      </c>
      <c r="G488" s="111">
        <f t="shared" si="15"/>
        <v>0</v>
      </c>
    </row>
    <row r="489" spans="1:7" x14ac:dyDescent="0.2">
      <c r="A489" s="106" t="s">
        <v>1213</v>
      </c>
      <c r="B489" s="106" t="str">
        <f t="shared" si="14"/>
        <v>6440</v>
      </c>
      <c r="C489" s="106" t="s">
        <v>1214</v>
      </c>
      <c r="D489" s="107">
        <v>332</v>
      </c>
      <c r="E489" s="107">
        <v>24</v>
      </c>
      <c r="F489" s="107">
        <v>62</v>
      </c>
      <c r="G489" s="111">
        <f t="shared" si="15"/>
        <v>86</v>
      </c>
    </row>
    <row r="490" spans="1:7" x14ac:dyDescent="0.2">
      <c r="A490" s="106" t="s">
        <v>1215</v>
      </c>
      <c r="B490" s="106" t="str">
        <f t="shared" si="14"/>
        <v>6445</v>
      </c>
      <c r="C490" s="106" t="s">
        <v>1216</v>
      </c>
      <c r="D490" s="107">
        <v>50</v>
      </c>
      <c r="E490" s="107">
        <v>2</v>
      </c>
      <c r="F490" s="107">
        <v>0</v>
      </c>
      <c r="G490" s="111">
        <f t="shared" si="15"/>
        <v>2</v>
      </c>
    </row>
    <row r="491" spans="1:7" x14ac:dyDescent="0.2">
      <c r="A491" s="106" t="s">
        <v>1217</v>
      </c>
      <c r="B491" s="106" t="str">
        <f t="shared" si="14"/>
        <v>6450</v>
      </c>
      <c r="C491" s="106" t="s">
        <v>1218</v>
      </c>
      <c r="D491" s="107">
        <v>71</v>
      </c>
      <c r="E491" s="107">
        <v>4</v>
      </c>
      <c r="F491" s="107">
        <v>17</v>
      </c>
      <c r="G491" s="111">
        <f t="shared" si="15"/>
        <v>21</v>
      </c>
    </row>
    <row r="492" spans="1:7" x14ac:dyDescent="0.2">
      <c r="A492" s="106" t="s">
        <v>1219</v>
      </c>
      <c r="B492" s="106" t="str">
        <f t="shared" si="14"/>
        <v>6455</v>
      </c>
      <c r="C492" s="106" t="s">
        <v>1220</v>
      </c>
      <c r="D492" s="107">
        <v>1</v>
      </c>
      <c r="E492" s="107">
        <v>0</v>
      </c>
      <c r="F492" s="107">
        <v>0</v>
      </c>
      <c r="G492" s="111">
        <f t="shared" si="15"/>
        <v>0</v>
      </c>
    </row>
    <row r="493" spans="1:7" x14ac:dyDescent="0.2">
      <c r="A493" s="106" t="s">
        <v>1221</v>
      </c>
      <c r="B493" s="106" t="str">
        <f t="shared" si="14"/>
        <v>6460</v>
      </c>
      <c r="C493" s="106" t="s">
        <v>1222</v>
      </c>
      <c r="D493" s="107">
        <v>35</v>
      </c>
      <c r="E493" s="107">
        <v>0</v>
      </c>
      <c r="F493" s="107">
        <v>0</v>
      </c>
      <c r="G493" s="111">
        <f t="shared" si="15"/>
        <v>0</v>
      </c>
    </row>
    <row r="494" spans="1:7" x14ac:dyDescent="0.2">
      <c r="A494" s="106" t="s">
        <v>1223</v>
      </c>
      <c r="B494" s="106" t="str">
        <f t="shared" si="14"/>
        <v>6470</v>
      </c>
      <c r="C494" s="106" t="s">
        <v>1224</v>
      </c>
      <c r="D494" s="107">
        <v>278</v>
      </c>
      <c r="E494" s="107">
        <v>43</v>
      </c>
      <c r="F494" s="107">
        <v>73</v>
      </c>
      <c r="G494" s="111">
        <f t="shared" si="15"/>
        <v>116</v>
      </c>
    </row>
    <row r="495" spans="1:7" x14ac:dyDescent="0.2">
      <c r="A495" s="106" t="s">
        <v>1225</v>
      </c>
      <c r="B495" s="106" t="str">
        <f t="shared" si="14"/>
        <v>6480</v>
      </c>
      <c r="C495" s="106" t="s">
        <v>1226</v>
      </c>
      <c r="D495" s="107">
        <v>931</v>
      </c>
      <c r="E495" s="107">
        <v>51</v>
      </c>
      <c r="F495" s="107">
        <v>55</v>
      </c>
      <c r="G495" s="111">
        <f t="shared" si="15"/>
        <v>106</v>
      </c>
    </row>
    <row r="496" spans="1:7" x14ac:dyDescent="0.2">
      <c r="A496" s="106" t="s">
        <v>1227</v>
      </c>
      <c r="B496" s="106" t="str">
        <f t="shared" si="14"/>
        <v>6490</v>
      </c>
      <c r="C496" s="106" t="s">
        <v>1228</v>
      </c>
      <c r="D496" s="107">
        <v>15</v>
      </c>
      <c r="E496" s="107">
        <v>0</v>
      </c>
      <c r="F496" s="107">
        <v>0</v>
      </c>
      <c r="G496" s="111">
        <f t="shared" si="15"/>
        <v>0</v>
      </c>
    </row>
    <row r="497" spans="1:7" x14ac:dyDescent="0.2">
      <c r="A497" s="106" t="s">
        <v>1229</v>
      </c>
      <c r="B497" s="106" t="str">
        <f t="shared" si="14"/>
        <v>6495</v>
      </c>
      <c r="C497" s="106" t="s">
        <v>1230</v>
      </c>
      <c r="D497" s="107">
        <v>238</v>
      </c>
      <c r="E497" s="107">
        <v>0</v>
      </c>
      <c r="F497" s="107">
        <v>0</v>
      </c>
      <c r="G497" s="111">
        <f t="shared" si="15"/>
        <v>0</v>
      </c>
    </row>
    <row r="498" spans="1:7" x14ac:dyDescent="0.2">
      <c r="A498" s="106" t="s">
        <v>1231</v>
      </c>
      <c r="B498" s="106" t="str">
        <f t="shared" si="14"/>
        <v>6500</v>
      </c>
      <c r="C498" s="106" t="s">
        <v>1232</v>
      </c>
      <c r="D498" s="107">
        <v>95</v>
      </c>
      <c r="E498" s="107">
        <v>0</v>
      </c>
      <c r="F498" s="107">
        <v>0</v>
      </c>
      <c r="G498" s="111">
        <f t="shared" si="15"/>
        <v>0</v>
      </c>
    </row>
    <row r="499" spans="1:7" x14ac:dyDescent="0.2">
      <c r="A499" s="106" t="s">
        <v>1233</v>
      </c>
      <c r="B499" s="106" t="str">
        <f t="shared" si="14"/>
        <v>6515</v>
      </c>
      <c r="C499" s="106" t="s">
        <v>76</v>
      </c>
      <c r="D499" s="107">
        <v>574</v>
      </c>
      <c r="E499" s="107">
        <v>52</v>
      </c>
      <c r="F499" s="107">
        <v>45</v>
      </c>
      <c r="G499" s="111">
        <f t="shared" si="15"/>
        <v>97</v>
      </c>
    </row>
    <row r="500" spans="1:7" x14ac:dyDescent="0.2">
      <c r="A500" s="106" t="s">
        <v>1234</v>
      </c>
      <c r="B500" s="106" t="str">
        <f t="shared" si="14"/>
        <v>6520</v>
      </c>
      <c r="C500" s="106" t="s">
        <v>367</v>
      </c>
      <c r="D500" s="107">
        <v>187</v>
      </c>
      <c r="E500" s="107">
        <v>21</v>
      </c>
      <c r="F500" s="107">
        <v>5</v>
      </c>
      <c r="G500" s="111">
        <f t="shared" si="15"/>
        <v>26</v>
      </c>
    </row>
    <row r="501" spans="1:7" x14ac:dyDescent="0.2">
      <c r="A501" s="106" t="s">
        <v>1235</v>
      </c>
      <c r="B501" s="106" t="str">
        <f t="shared" si="14"/>
        <v>6525</v>
      </c>
      <c r="C501" s="106" t="s">
        <v>1236</v>
      </c>
      <c r="D501" s="107">
        <v>553</v>
      </c>
      <c r="E501" s="107">
        <v>38</v>
      </c>
      <c r="F501" s="107">
        <v>35</v>
      </c>
      <c r="G501" s="111">
        <f t="shared" si="15"/>
        <v>73</v>
      </c>
    </row>
    <row r="502" spans="1:7" x14ac:dyDescent="0.2">
      <c r="A502" s="106" t="s">
        <v>1237</v>
      </c>
      <c r="B502" s="106" t="str">
        <f t="shared" si="14"/>
        <v>6530</v>
      </c>
      <c r="C502" s="106" t="s">
        <v>1238</v>
      </c>
      <c r="D502" s="107">
        <v>464</v>
      </c>
      <c r="E502" s="107">
        <v>51</v>
      </c>
      <c r="F502" s="107">
        <v>83</v>
      </c>
      <c r="G502" s="111">
        <f t="shared" si="15"/>
        <v>134</v>
      </c>
    </row>
    <row r="503" spans="1:7" x14ac:dyDescent="0.2">
      <c r="A503" s="106" t="s">
        <v>1239</v>
      </c>
      <c r="B503" s="106" t="str">
        <f t="shared" si="14"/>
        <v>6535</v>
      </c>
      <c r="C503" s="106" t="s">
        <v>1240</v>
      </c>
      <c r="D503" s="107">
        <v>6</v>
      </c>
      <c r="E503" s="107">
        <v>0</v>
      </c>
      <c r="F503" s="107">
        <v>0</v>
      </c>
      <c r="G503" s="111">
        <f t="shared" si="15"/>
        <v>0</v>
      </c>
    </row>
    <row r="504" spans="1:7" x14ac:dyDescent="0.2">
      <c r="A504" s="106" t="s">
        <v>1241</v>
      </c>
      <c r="B504" s="106" t="str">
        <f t="shared" si="14"/>
        <v>6540</v>
      </c>
      <c r="C504" s="106" t="s">
        <v>1242</v>
      </c>
      <c r="D504" s="107">
        <v>205</v>
      </c>
      <c r="E504" s="107">
        <v>10</v>
      </c>
      <c r="F504" s="107">
        <v>5</v>
      </c>
      <c r="G504" s="111">
        <f t="shared" si="15"/>
        <v>15</v>
      </c>
    </row>
    <row r="505" spans="1:7" x14ac:dyDescent="0.2">
      <c r="A505" s="106" t="s">
        <v>1243</v>
      </c>
      <c r="B505" s="106" t="str">
        <f t="shared" si="14"/>
        <v>6545</v>
      </c>
      <c r="C505" s="106" t="s">
        <v>1244</v>
      </c>
      <c r="D505" s="107">
        <v>113</v>
      </c>
      <c r="E505" s="107">
        <v>16</v>
      </c>
      <c r="F505" s="107">
        <v>47</v>
      </c>
      <c r="G505" s="111">
        <f t="shared" si="15"/>
        <v>63</v>
      </c>
    </row>
    <row r="506" spans="1:7" x14ac:dyDescent="0.2">
      <c r="A506" s="106" t="s">
        <v>1245</v>
      </c>
      <c r="B506" s="106" t="str">
        <f t="shared" si="14"/>
        <v>6550</v>
      </c>
      <c r="C506" s="106" t="s">
        <v>1246</v>
      </c>
      <c r="D506" s="107">
        <v>171</v>
      </c>
      <c r="E506" s="107">
        <v>7</v>
      </c>
      <c r="F506" s="107">
        <v>24</v>
      </c>
      <c r="G506" s="111">
        <f t="shared" si="15"/>
        <v>31</v>
      </c>
    </row>
    <row r="507" spans="1:7" x14ac:dyDescent="0.2">
      <c r="A507" s="106" t="s">
        <v>1247</v>
      </c>
      <c r="B507" s="106" t="str">
        <f t="shared" si="14"/>
        <v>6560</v>
      </c>
      <c r="C507" s="106" t="s">
        <v>368</v>
      </c>
      <c r="D507" s="107">
        <v>86</v>
      </c>
      <c r="E507" s="107">
        <v>5</v>
      </c>
      <c r="F507" s="107">
        <v>0</v>
      </c>
      <c r="G507" s="111">
        <f t="shared" si="15"/>
        <v>5</v>
      </c>
    </row>
    <row r="508" spans="1:7" x14ac:dyDescent="0.2">
      <c r="A508" s="106" t="s">
        <v>1248</v>
      </c>
      <c r="B508" s="106" t="str">
        <f t="shared" si="14"/>
        <v>6570</v>
      </c>
      <c r="C508" s="106" t="s">
        <v>1249</v>
      </c>
      <c r="D508" s="107">
        <v>0</v>
      </c>
      <c r="E508" s="107">
        <v>0</v>
      </c>
      <c r="F508" s="107">
        <v>0</v>
      </c>
      <c r="G508" s="111">
        <f t="shared" si="15"/>
        <v>0</v>
      </c>
    </row>
    <row r="509" spans="1:7" x14ac:dyDescent="0.2">
      <c r="A509" s="106" t="s">
        <v>1250</v>
      </c>
      <c r="B509" s="106" t="str">
        <f t="shared" si="14"/>
        <v>6575</v>
      </c>
      <c r="C509" s="106" t="s">
        <v>1251</v>
      </c>
      <c r="D509" s="107">
        <v>31</v>
      </c>
      <c r="E509" s="107">
        <v>12</v>
      </c>
      <c r="F509" s="107">
        <v>10</v>
      </c>
      <c r="G509" s="111">
        <f t="shared" si="15"/>
        <v>22</v>
      </c>
    </row>
    <row r="510" spans="1:7" x14ac:dyDescent="0.2">
      <c r="A510" s="106" t="s">
        <v>1252</v>
      </c>
      <c r="B510" s="106" t="str">
        <f t="shared" si="14"/>
        <v>6585</v>
      </c>
      <c r="C510" s="106" t="s">
        <v>1253</v>
      </c>
      <c r="D510" s="107">
        <v>229</v>
      </c>
      <c r="E510" s="107">
        <v>10</v>
      </c>
      <c r="F510" s="107">
        <v>21</v>
      </c>
      <c r="G510" s="111">
        <f t="shared" si="15"/>
        <v>31</v>
      </c>
    </row>
    <row r="511" spans="1:7" x14ac:dyDescent="0.2">
      <c r="A511" s="106" t="s">
        <v>1254</v>
      </c>
      <c r="B511" s="106" t="str">
        <f t="shared" si="14"/>
        <v>6590</v>
      </c>
      <c r="C511" s="106" t="s">
        <v>1255</v>
      </c>
      <c r="D511" s="107">
        <v>894</v>
      </c>
      <c r="E511" s="107">
        <v>55</v>
      </c>
      <c r="F511" s="107">
        <v>63</v>
      </c>
      <c r="G511" s="111">
        <f t="shared" si="15"/>
        <v>118</v>
      </c>
    </row>
    <row r="512" spans="1:7" x14ac:dyDescent="0.2">
      <c r="A512" s="106" t="s">
        <v>1256</v>
      </c>
      <c r="B512" s="106" t="str">
        <f t="shared" si="14"/>
        <v>6595</v>
      </c>
      <c r="C512" s="106" t="s">
        <v>1257</v>
      </c>
      <c r="D512" s="107">
        <v>1008</v>
      </c>
      <c r="E512" s="107">
        <v>145</v>
      </c>
      <c r="F512" s="107">
        <v>70</v>
      </c>
      <c r="G512" s="111">
        <f t="shared" si="15"/>
        <v>215</v>
      </c>
    </row>
    <row r="513" spans="1:7" x14ac:dyDescent="0.2">
      <c r="A513" s="106" t="s">
        <v>1258</v>
      </c>
      <c r="B513" s="106" t="str">
        <f t="shared" si="14"/>
        <v>6605</v>
      </c>
      <c r="C513" s="106" t="s">
        <v>1259</v>
      </c>
      <c r="D513" s="107">
        <v>32</v>
      </c>
      <c r="E513" s="107">
        <v>6</v>
      </c>
      <c r="F513" s="107">
        <v>5</v>
      </c>
      <c r="G513" s="111">
        <f t="shared" si="15"/>
        <v>11</v>
      </c>
    </row>
    <row r="514" spans="1:7" x14ac:dyDescent="0.2">
      <c r="A514" s="106" t="s">
        <v>1260</v>
      </c>
      <c r="B514" s="106" t="str">
        <f t="shared" si="14"/>
        <v>6610</v>
      </c>
      <c r="C514" s="106" t="s">
        <v>1261</v>
      </c>
      <c r="D514" s="107">
        <v>136</v>
      </c>
      <c r="E514" s="107">
        <v>22</v>
      </c>
      <c r="F514" s="107">
        <v>0</v>
      </c>
      <c r="G514" s="111">
        <f t="shared" si="15"/>
        <v>22</v>
      </c>
    </row>
    <row r="515" spans="1:7" x14ac:dyDescent="0.2">
      <c r="A515" s="106" t="s">
        <v>1262</v>
      </c>
      <c r="B515" s="106" t="str">
        <f t="shared" si="14"/>
        <v>6615</v>
      </c>
      <c r="C515" s="106" t="s">
        <v>74</v>
      </c>
      <c r="D515" s="107">
        <v>297</v>
      </c>
      <c r="E515" s="107">
        <v>21</v>
      </c>
      <c r="F515" s="107">
        <v>33</v>
      </c>
      <c r="G515" s="111">
        <f t="shared" si="15"/>
        <v>54</v>
      </c>
    </row>
    <row r="516" spans="1:7" x14ac:dyDescent="0.2">
      <c r="A516" s="106" t="s">
        <v>1263</v>
      </c>
      <c r="B516" s="106" t="str">
        <f t="shared" si="14"/>
        <v>6620</v>
      </c>
      <c r="C516" s="106" t="s">
        <v>1264</v>
      </c>
      <c r="D516" s="107">
        <v>68</v>
      </c>
      <c r="E516" s="107">
        <v>3</v>
      </c>
      <c r="F516" s="107">
        <v>2</v>
      </c>
      <c r="G516" s="111">
        <f t="shared" si="15"/>
        <v>5</v>
      </c>
    </row>
    <row r="517" spans="1:7" x14ac:dyDescent="0.2">
      <c r="A517" s="106" t="s">
        <v>1265</v>
      </c>
      <c r="B517" s="106" t="str">
        <f t="shared" si="14"/>
        <v>6625</v>
      </c>
      <c r="C517" s="106" t="s">
        <v>1266</v>
      </c>
      <c r="D517" s="107">
        <v>45</v>
      </c>
      <c r="E517" s="107">
        <v>7</v>
      </c>
      <c r="F517" s="107">
        <v>0</v>
      </c>
      <c r="G517" s="111">
        <f t="shared" si="15"/>
        <v>7</v>
      </c>
    </row>
    <row r="518" spans="1:7" x14ac:dyDescent="0.2">
      <c r="A518" s="106" t="s">
        <v>1267</v>
      </c>
      <c r="B518" s="106" t="str">
        <f t="shared" ref="B518:B581" si="16">RIGHT(A518,4)</f>
        <v>6630</v>
      </c>
      <c r="C518" s="106" t="s">
        <v>1268</v>
      </c>
      <c r="D518" s="107">
        <v>25</v>
      </c>
      <c r="E518" s="107">
        <v>8</v>
      </c>
      <c r="F518" s="107">
        <v>15</v>
      </c>
      <c r="G518" s="111">
        <f t="shared" ref="G518:G581" si="17">SUM(E518:F518)</f>
        <v>23</v>
      </c>
    </row>
    <row r="519" spans="1:7" x14ac:dyDescent="0.2">
      <c r="A519" s="106" t="s">
        <v>1269</v>
      </c>
      <c r="B519" s="106" t="str">
        <f t="shared" si="16"/>
        <v>6650</v>
      </c>
      <c r="C519" s="106" t="s">
        <v>1270</v>
      </c>
      <c r="D519" s="107">
        <v>0</v>
      </c>
      <c r="E519" s="107">
        <v>0</v>
      </c>
      <c r="F519" s="107">
        <v>0</v>
      </c>
      <c r="G519" s="111">
        <f t="shared" si="17"/>
        <v>0</v>
      </c>
    </row>
    <row r="520" spans="1:7" x14ac:dyDescent="0.2">
      <c r="A520" s="106" t="s">
        <v>1271</v>
      </c>
      <c r="B520" s="106" t="str">
        <f t="shared" si="16"/>
        <v>6670</v>
      </c>
      <c r="C520" s="106" t="s">
        <v>1272</v>
      </c>
      <c r="D520" s="107">
        <v>598</v>
      </c>
      <c r="E520" s="107">
        <v>55</v>
      </c>
      <c r="F520" s="107">
        <v>49</v>
      </c>
      <c r="G520" s="111">
        <f t="shared" si="17"/>
        <v>104</v>
      </c>
    </row>
    <row r="521" spans="1:7" x14ac:dyDescent="0.2">
      <c r="A521" s="106" t="s">
        <v>1273</v>
      </c>
      <c r="B521" s="106" t="str">
        <f t="shared" si="16"/>
        <v>6680</v>
      </c>
      <c r="C521" s="106" t="s">
        <v>1274</v>
      </c>
      <c r="D521" s="107">
        <v>149</v>
      </c>
      <c r="E521" s="107">
        <v>1</v>
      </c>
      <c r="F521" s="107">
        <v>26</v>
      </c>
      <c r="G521" s="111">
        <f t="shared" si="17"/>
        <v>27</v>
      </c>
    </row>
    <row r="522" spans="1:7" x14ac:dyDescent="0.2">
      <c r="A522" s="106" t="s">
        <v>1275</v>
      </c>
      <c r="B522" s="106" t="str">
        <f t="shared" si="16"/>
        <v>6685</v>
      </c>
      <c r="C522" s="106" t="s">
        <v>1276</v>
      </c>
      <c r="D522" s="107">
        <v>224</v>
      </c>
      <c r="E522" s="107">
        <v>23</v>
      </c>
      <c r="F522" s="107">
        <v>38</v>
      </c>
      <c r="G522" s="111">
        <f t="shared" si="17"/>
        <v>61</v>
      </c>
    </row>
    <row r="523" spans="1:7" x14ac:dyDescent="0.2">
      <c r="A523" s="106" t="s">
        <v>1277</v>
      </c>
      <c r="B523" s="106" t="str">
        <f t="shared" si="16"/>
        <v>6690</v>
      </c>
      <c r="C523" s="106" t="s">
        <v>1278</v>
      </c>
      <c r="D523" s="107">
        <v>146</v>
      </c>
      <c r="E523" s="107">
        <v>8</v>
      </c>
      <c r="F523" s="107">
        <v>6</v>
      </c>
      <c r="G523" s="111">
        <f t="shared" si="17"/>
        <v>14</v>
      </c>
    </row>
    <row r="524" spans="1:7" x14ac:dyDescent="0.2">
      <c r="A524" s="106" t="s">
        <v>1279</v>
      </c>
      <c r="B524" s="106" t="str">
        <f t="shared" si="16"/>
        <v>6700</v>
      </c>
      <c r="C524" s="106" t="s">
        <v>1280</v>
      </c>
      <c r="D524" s="107">
        <v>26</v>
      </c>
      <c r="E524" s="107">
        <v>0</v>
      </c>
      <c r="F524" s="107">
        <v>0</v>
      </c>
      <c r="G524" s="111">
        <f t="shared" si="17"/>
        <v>0</v>
      </c>
    </row>
    <row r="525" spans="1:7" x14ac:dyDescent="0.2">
      <c r="A525" s="106" t="s">
        <v>1281</v>
      </c>
      <c r="B525" s="106" t="str">
        <f t="shared" si="16"/>
        <v>6705</v>
      </c>
      <c r="C525" s="106" t="s">
        <v>1282</v>
      </c>
      <c r="D525" s="107">
        <v>64</v>
      </c>
      <c r="E525" s="107">
        <v>10</v>
      </c>
      <c r="F525" s="107">
        <v>0</v>
      </c>
      <c r="G525" s="111">
        <f t="shared" si="17"/>
        <v>10</v>
      </c>
    </row>
    <row r="526" spans="1:7" x14ac:dyDescent="0.2">
      <c r="A526" s="106" t="s">
        <v>1283</v>
      </c>
      <c r="B526" s="106" t="str">
        <f t="shared" si="16"/>
        <v>6710</v>
      </c>
      <c r="C526" s="106" t="s">
        <v>1284</v>
      </c>
      <c r="D526" s="107">
        <v>687</v>
      </c>
      <c r="E526" s="107">
        <v>125</v>
      </c>
      <c r="F526" s="107">
        <v>154</v>
      </c>
      <c r="G526" s="111">
        <f t="shared" si="17"/>
        <v>279</v>
      </c>
    </row>
    <row r="527" spans="1:7" x14ac:dyDescent="0.2">
      <c r="A527" s="106" t="s">
        <v>1285</v>
      </c>
      <c r="B527" s="106" t="str">
        <f t="shared" si="16"/>
        <v>6720</v>
      </c>
      <c r="C527" s="106" t="s">
        <v>86</v>
      </c>
      <c r="D527" s="107">
        <v>35213</v>
      </c>
      <c r="E527" s="107">
        <v>1824</v>
      </c>
      <c r="F527" s="107">
        <v>2180</v>
      </c>
      <c r="G527" s="111">
        <f t="shared" si="17"/>
        <v>4004</v>
      </c>
    </row>
    <row r="528" spans="1:7" x14ac:dyDescent="0.2">
      <c r="A528" s="106" t="s">
        <v>1286</v>
      </c>
      <c r="B528" s="106" t="str">
        <f t="shared" si="16"/>
        <v>6725</v>
      </c>
      <c r="C528" s="106" t="s">
        <v>70</v>
      </c>
      <c r="D528" s="107">
        <v>13083</v>
      </c>
      <c r="E528" s="107">
        <v>577</v>
      </c>
      <c r="F528" s="107">
        <v>652</v>
      </c>
      <c r="G528" s="111">
        <f t="shared" si="17"/>
        <v>1229</v>
      </c>
    </row>
    <row r="529" spans="1:7" x14ac:dyDescent="0.2">
      <c r="A529" s="106" t="s">
        <v>1287</v>
      </c>
      <c r="B529" s="106" t="str">
        <f t="shared" si="16"/>
        <v>6730</v>
      </c>
      <c r="C529" s="106" t="s">
        <v>1288</v>
      </c>
      <c r="D529" s="107">
        <v>473</v>
      </c>
      <c r="E529" s="107">
        <v>71</v>
      </c>
      <c r="F529" s="107">
        <v>37</v>
      </c>
      <c r="G529" s="111">
        <f t="shared" si="17"/>
        <v>108</v>
      </c>
    </row>
    <row r="530" spans="1:7" x14ac:dyDescent="0.2">
      <c r="A530" s="106" t="s">
        <v>1289</v>
      </c>
      <c r="B530" s="106" t="str">
        <f t="shared" si="16"/>
        <v>6735</v>
      </c>
      <c r="C530" s="106" t="s">
        <v>1290</v>
      </c>
      <c r="D530" s="107">
        <v>1203</v>
      </c>
      <c r="E530" s="107">
        <v>35</v>
      </c>
      <c r="F530" s="107">
        <v>103</v>
      </c>
      <c r="G530" s="111">
        <f t="shared" si="17"/>
        <v>138</v>
      </c>
    </row>
    <row r="531" spans="1:7" x14ac:dyDescent="0.2">
      <c r="A531" s="106" t="s">
        <v>1291</v>
      </c>
      <c r="B531" s="106" t="str">
        <f t="shared" si="16"/>
        <v>6740</v>
      </c>
      <c r="C531" s="106" t="s">
        <v>1292</v>
      </c>
      <c r="D531" s="107">
        <v>91</v>
      </c>
      <c r="E531" s="107">
        <v>0</v>
      </c>
      <c r="F531" s="107">
        <v>4</v>
      </c>
      <c r="G531" s="111">
        <f t="shared" si="17"/>
        <v>4</v>
      </c>
    </row>
    <row r="532" spans="1:7" x14ac:dyDescent="0.2">
      <c r="A532" s="106" t="s">
        <v>1293</v>
      </c>
      <c r="B532" s="106" t="str">
        <f t="shared" si="16"/>
        <v>6750</v>
      </c>
      <c r="C532" s="106" t="s">
        <v>1294</v>
      </c>
      <c r="D532" s="107">
        <v>488</v>
      </c>
      <c r="E532" s="107">
        <v>94</v>
      </c>
      <c r="F532" s="107">
        <v>36</v>
      </c>
      <c r="G532" s="111">
        <f t="shared" si="17"/>
        <v>130</v>
      </c>
    </row>
    <row r="533" spans="1:7" x14ac:dyDescent="0.2">
      <c r="A533" s="106" t="s">
        <v>1295</v>
      </c>
      <c r="B533" s="106" t="str">
        <f t="shared" si="16"/>
        <v>6755</v>
      </c>
      <c r="C533" s="106" t="s">
        <v>1296</v>
      </c>
      <c r="D533" s="107">
        <v>810</v>
      </c>
      <c r="E533" s="107">
        <v>93</v>
      </c>
      <c r="F533" s="107">
        <v>86</v>
      </c>
      <c r="G533" s="111">
        <f t="shared" si="17"/>
        <v>179</v>
      </c>
    </row>
    <row r="534" spans="1:7" x14ac:dyDescent="0.2">
      <c r="A534" s="106" t="s">
        <v>1297</v>
      </c>
      <c r="B534" s="106" t="str">
        <f t="shared" si="16"/>
        <v>6765</v>
      </c>
      <c r="C534" s="106" t="s">
        <v>1298</v>
      </c>
      <c r="D534" s="107">
        <v>585</v>
      </c>
      <c r="E534" s="107">
        <v>75</v>
      </c>
      <c r="F534" s="107">
        <v>51</v>
      </c>
      <c r="G534" s="111">
        <f t="shared" si="17"/>
        <v>126</v>
      </c>
    </row>
    <row r="535" spans="1:7" x14ac:dyDescent="0.2">
      <c r="A535" s="106" t="s">
        <v>1299</v>
      </c>
      <c r="B535" s="106" t="str">
        <f t="shared" si="16"/>
        <v>6785</v>
      </c>
      <c r="C535" s="106" t="s">
        <v>1300</v>
      </c>
      <c r="D535" s="107">
        <v>81506</v>
      </c>
      <c r="E535" s="107">
        <v>4006</v>
      </c>
      <c r="F535" s="107">
        <v>4909</v>
      </c>
      <c r="G535" s="111">
        <f t="shared" si="17"/>
        <v>8915</v>
      </c>
    </row>
    <row r="536" spans="1:7" x14ac:dyDescent="0.2">
      <c r="A536" s="106" t="s">
        <v>1301</v>
      </c>
      <c r="B536" s="106" t="str">
        <f t="shared" si="16"/>
        <v>6790</v>
      </c>
      <c r="C536" s="106" t="s">
        <v>1302</v>
      </c>
      <c r="D536" s="107">
        <v>125</v>
      </c>
      <c r="E536" s="107">
        <v>44</v>
      </c>
      <c r="F536" s="107">
        <v>2</v>
      </c>
      <c r="G536" s="111">
        <f t="shared" si="17"/>
        <v>46</v>
      </c>
    </row>
    <row r="537" spans="1:7" x14ac:dyDescent="0.2">
      <c r="A537" s="106" t="s">
        <v>1303</v>
      </c>
      <c r="B537" s="106" t="str">
        <f t="shared" si="16"/>
        <v>6795</v>
      </c>
      <c r="C537" s="106" t="s">
        <v>1304</v>
      </c>
      <c r="D537" s="107">
        <v>0</v>
      </c>
      <c r="E537" s="107">
        <v>0</v>
      </c>
      <c r="F537" s="107">
        <v>0</v>
      </c>
      <c r="G537" s="111">
        <f t="shared" si="17"/>
        <v>0</v>
      </c>
    </row>
    <row r="538" spans="1:7" x14ac:dyDescent="0.2">
      <c r="A538" s="106" t="s">
        <v>1305</v>
      </c>
      <c r="B538" s="106" t="str">
        <f t="shared" si="16"/>
        <v>6800</v>
      </c>
      <c r="C538" s="106" t="s">
        <v>1306</v>
      </c>
      <c r="D538" s="107">
        <v>91</v>
      </c>
      <c r="E538" s="107">
        <v>8</v>
      </c>
      <c r="F538" s="107">
        <v>26</v>
      </c>
      <c r="G538" s="111">
        <f t="shared" si="17"/>
        <v>34</v>
      </c>
    </row>
    <row r="539" spans="1:7" x14ac:dyDescent="0.2">
      <c r="A539" s="106" t="s">
        <v>1307</v>
      </c>
      <c r="B539" s="106" t="str">
        <f t="shared" si="16"/>
        <v>6810</v>
      </c>
      <c r="C539" s="106" t="s">
        <v>1308</v>
      </c>
      <c r="D539" s="107">
        <v>262</v>
      </c>
      <c r="E539" s="107">
        <v>18</v>
      </c>
      <c r="F539" s="107">
        <v>3</v>
      </c>
      <c r="G539" s="111">
        <f t="shared" si="17"/>
        <v>21</v>
      </c>
    </row>
    <row r="540" spans="1:7" x14ac:dyDescent="0.2">
      <c r="A540" s="106" t="s">
        <v>1309</v>
      </c>
      <c r="B540" s="106" t="str">
        <f t="shared" si="16"/>
        <v>6815</v>
      </c>
      <c r="C540" s="106" t="s">
        <v>1310</v>
      </c>
      <c r="D540" s="107">
        <v>1158</v>
      </c>
      <c r="E540" s="107">
        <v>236</v>
      </c>
      <c r="F540" s="107">
        <v>182</v>
      </c>
      <c r="G540" s="111">
        <f t="shared" si="17"/>
        <v>418</v>
      </c>
    </row>
    <row r="541" spans="1:7" x14ac:dyDescent="0.2">
      <c r="A541" s="106" t="s">
        <v>1311</v>
      </c>
      <c r="B541" s="106" t="str">
        <f t="shared" si="16"/>
        <v>6820</v>
      </c>
      <c r="C541" s="106" t="s">
        <v>1312</v>
      </c>
      <c r="D541" s="107">
        <v>2994</v>
      </c>
      <c r="E541" s="107">
        <v>267</v>
      </c>
      <c r="F541" s="107">
        <v>135</v>
      </c>
      <c r="G541" s="111">
        <f t="shared" si="17"/>
        <v>402</v>
      </c>
    </row>
    <row r="542" spans="1:7" x14ac:dyDescent="0.2">
      <c r="A542" s="106" t="s">
        <v>1313</v>
      </c>
      <c r="B542" s="106" t="str">
        <f t="shared" si="16"/>
        <v>6825</v>
      </c>
      <c r="C542" s="106" t="s">
        <v>1314</v>
      </c>
      <c r="D542" s="107">
        <v>302</v>
      </c>
      <c r="E542" s="107">
        <v>29</v>
      </c>
      <c r="F542" s="107">
        <v>93</v>
      </c>
      <c r="G542" s="111">
        <f t="shared" si="17"/>
        <v>122</v>
      </c>
    </row>
    <row r="543" spans="1:7" x14ac:dyDescent="0.2">
      <c r="A543" s="106" t="s">
        <v>1315</v>
      </c>
      <c r="B543" s="106" t="str">
        <f t="shared" si="16"/>
        <v>6830</v>
      </c>
      <c r="C543" s="106" t="s">
        <v>1316</v>
      </c>
      <c r="D543" s="107">
        <v>44</v>
      </c>
      <c r="E543" s="107">
        <v>0</v>
      </c>
      <c r="F543" s="107">
        <v>7</v>
      </c>
      <c r="G543" s="111">
        <f t="shared" si="17"/>
        <v>7</v>
      </c>
    </row>
    <row r="544" spans="1:7" x14ac:dyDescent="0.2">
      <c r="A544" s="106" t="s">
        <v>1317</v>
      </c>
      <c r="B544" s="106" t="str">
        <f t="shared" si="16"/>
        <v>6835</v>
      </c>
      <c r="C544" s="106" t="s">
        <v>1318</v>
      </c>
      <c r="D544" s="107">
        <v>846</v>
      </c>
      <c r="E544" s="107">
        <v>116</v>
      </c>
      <c r="F544" s="107">
        <v>189</v>
      </c>
      <c r="G544" s="111">
        <f t="shared" si="17"/>
        <v>305</v>
      </c>
    </row>
    <row r="545" spans="1:7" x14ac:dyDescent="0.2">
      <c r="A545" s="106" t="s">
        <v>1319</v>
      </c>
      <c r="B545" s="106" t="str">
        <f t="shared" si="16"/>
        <v>6840</v>
      </c>
      <c r="C545" s="106" t="s">
        <v>1320</v>
      </c>
      <c r="D545" s="107">
        <v>461</v>
      </c>
      <c r="E545" s="107">
        <v>53</v>
      </c>
      <c r="F545" s="107">
        <v>21</v>
      </c>
      <c r="G545" s="111">
        <f t="shared" si="17"/>
        <v>74</v>
      </c>
    </row>
    <row r="546" spans="1:7" x14ac:dyDescent="0.2">
      <c r="A546" s="106" t="s">
        <v>1321</v>
      </c>
      <c r="B546" s="106" t="str">
        <f t="shared" si="16"/>
        <v>6845</v>
      </c>
      <c r="C546" s="106" t="s">
        <v>1322</v>
      </c>
      <c r="D546" s="107">
        <v>1300</v>
      </c>
      <c r="E546" s="107">
        <v>114</v>
      </c>
      <c r="F546" s="107">
        <v>339</v>
      </c>
      <c r="G546" s="111">
        <f t="shared" si="17"/>
        <v>453</v>
      </c>
    </row>
    <row r="547" spans="1:7" x14ac:dyDescent="0.2">
      <c r="A547" s="106" t="s">
        <v>1323</v>
      </c>
      <c r="B547" s="106" t="str">
        <f t="shared" si="16"/>
        <v>6850</v>
      </c>
      <c r="C547" s="106" t="s">
        <v>1324</v>
      </c>
      <c r="D547" s="107">
        <v>11</v>
      </c>
      <c r="E547" s="107">
        <v>0</v>
      </c>
      <c r="F547" s="107">
        <v>2</v>
      </c>
      <c r="G547" s="111">
        <f t="shared" si="17"/>
        <v>2</v>
      </c>
    </row>
    <row r="548" spans="1:7" x14ac:dyDescent="0.2">
      <c r="A548" s="106" t="s">
        <v>1325</v>
      </c>
      <c r="B548" s="106" t="str">
        <f t="shared" si="16"/>
        <v>6855</v>
      </c>
      <c r="C548" s="106" t="s">
        <v>1326</v>
      </c>
      <c r="D548" s="107">
        <v>108</v>
      </c>
      <c r="E548" s="107">
        <v>1</v>
      </c>
      <c r="F548" s="107">
        <v>7</v>
      </c>
      <c r="G548" s="111">
        <f t="shared" si="17"/>
        <v>8</v>
      </c>
    </row>
    <row r="549" spans="1:7" x14ac:dyDescent="0.2">
      <c r="A549" s="106" t="s">
        <v>1327</v>
      </c>
      <c r="B549" s="106" t="str">
        <f t="shared" si="16"/>
        <v>6860</v>
      </c>
      <c r="C549" s="106" t="s">
        <v>1328</v>
      </c>
      <c r="D549" s="107">
        <v>0</v>
      </c>
      <c r="E549" s="107">
        <v>0</v>
      </c>
      <c r="F549" s="107">
        <v>0</v>
      </c>
      <c r="G549" s="111">
        <f t="shared" si="17"/>
        <v>0</v>
      </c>
    </row>
    <row r="550" spans="1:7" x14ac:dyDescent="0.2">
      <c r="A550" s="106" t="s">
        <v>1329</v>
      </c>
      <c r="B550" s="106" t="str">
        <f t="shared" si="16"/>
        <v>6865</v>
      </c>
      <c r="C550" s="106" t="s">
        <v>1330</v>
      </c>
      <c r="D550" s="107">
        <v>18</v>
      </c>
      <c r="E550" s="107">
        <v>0</v>
      </c>
      <c r="F550" s="107">
        <v>3</v>
      </c>
      <c r="G550" s="111">
        <f t="shared" si="17"/>
        <v>3</v>
      </c>
    </row>
    <row r="551" spans="1:7" x14ac:dyDescent="0.2">
      <c r="A551" s="106" t="s">
        <v>1331</v>
      </c>
      <c r="B551" s="106" t="str">
        <f t="shared" si="16"/>
        <v>6875</v>
      </c>
      <c r="C551" s="106" t="s">
        <v>1332</v>
      </c>
      <c r="D551" s="107">
        <v>9</v>
      </c>
      <c r="E551" s="107">
        <v>0</v>
      </c>
      <c r="F551" s="107">
        <v>0</v>
      </c>
      <c r="G551" s="111">
        <f t="shared" si="17"/>
        <v>0</v>
      </c>
    </row>
    <row r="552" spans="1:7" x14ac:dyDescent="0.2">
      <c r="A552" s="106" t="s">
        <v>1333</v>
      </c>
      <c r="B552" s="106" t="str">
        <f t="shared" si="16"/>
        <v>6890</v>
      </c>
      <c r="C552" s="106" t="s">
        <v>1334</v>
      </c>
      <c r="D552" s="107">
        <v>234</v>
      </c>
      <c r="E552" s="107">
        <v>72</v>
      </c>
      <c r="F552" s="107">
        <v>31</v>
      </c>
      <c r="G552" s="111">
        <f t="shared" si="17"/>
        <v>103</v>
      </c>
    </row>
    <row r="553" spans="1:7" x14ac:dyDescent="0.2">
      <c r="A553" s="106" t="s">
        <v>1335</v>
      </c>
      <c r="B553" s="106" t="str">
        <f t="shared" si="16"/>
        <v>6895</v>
      </c>
      <c r="C553" s="106" t="s">
        <v>1336</v>
      </c>
      <c r="D553" s="107">
        <v>194</v>
      </c>
      <c r="E553" s="107">
        <v>8</v>
      </c>
      <c r="F553" s="107">
        <v>11</v>
      </c>
      <c r="G553" s="111">
        <f t="shared" si="17"/>
        <v>19</v>
      </c>
    </row>
    <row r="554" spans="1:7" x14ac:dyDescent="0.2">
      <c r="A554" s="106" t="s">
        <v>1337</v>
      </c>
      <c r="B554" s="106" t="str">
        <f t="shared" si="16"/>
        <v>6900</v>
      </c>
      <c r="C554" s="106" t="s">
        <v>1338</v>
      </c>
      <c r="D554" s="107">
        <v>20</v>
      </c>
      <c r="E554" s="107">
        <v>0</v>
      </c>
      <c r="F554" s="107">
        <v>0</v>
      </c>
      <c r="G554" s="111">
        <f t="shared" si="17"/>
        <v>0</v>
      </c>
    </row>
    <row r="555" spans="1:7" x14ac:dyDescent="0.2">
      <c r="A555" s="106" t="s">
        <v>1339</v>
      </c>
      <c r="B555" s="106" t="str">
        <f t="shared" si="16"/>
        <v>6905</v>
      </c>
      <c r="C555" s="106" t="s">
        <v>1340</v>
      </c>
      <c r="D555" s="107">
        <v>693</v>
      </c>
      <c r="E555" s="107">
        <v>63</v>
      </c>
      <c r="F555" s="107">
        <v>79</v>
      </c>
      <c r="G555" s="111">
        <f t="shared" si="17"/>
        <v>142</v>
      </c>
    </row>
    <row r="556" spans="1:7" x14ac:dyDescent="0.2">
      <c r="A556" s="106" t="s">
        <v>1341</v>
      </c>
      <c r="B556" s="106" t="str">
        <f t="shared" si="16"/>
        <v>6910</v>
      </c>
      <c r="C556" s="106" t="s">
        <v>1342</v>
      </c>
      <c r="D556" s="107">
        <v>421</v>
      </c>
      <c r="E556" s="107">
        <v>65</v>
      </c>
      <c r="F556" s="107">
        <v>78</v>
      </c>
      <c r="G556" s="111">
        <f t="shared" si="17"/>
        <v>143</v>
      </c>
    </row>
    <row r="557" spans="1:7" x14ac:dyDescent="0.2">
      <c r="A557" s="106" t="s">
        <v>1343</v>
      </c>
      <c r="B557" s="106" t="str">
        <f t="shared" si="16"/>
        <v>6915</v>
      </c>
      <c r="C557" s="106" t="s">
        <v>1344</v>
      </c>
      <c r="D557" s="107">
        <v>0</v>
      </c>
      <c r="E557" s="107">
        <v>0</v>
      </c>
      <c r="F557" s="107">
        <v>0</v>
      </c>
      <c r="G557" s="111">
        <f t="shared" si="17"/>
        <v>0</v>
      </c>
    </row>
    <row r="558" spans="1:7" x14ac:dyDescent="0.2">
      <c r="A558" s="106" t="s">
        <v>1345</v>
      </c>
      <c r="B558" s="106" t="str">
        <f t="shared" si="16"/>
        <v>6935</v>
      </c>
      <c r="C558" s="106" t="s">
        <v>1346</v>
      </c>
      <c r="D558" s="107">
        <v>290</v>
      </c>
      <c r="E558" s="107">
        <v>13</v>
      </c>
      <c r="F558" s="107">
        <v>34</v>
      </c>
      <c r="G558" s="111">
        <f t="shared" si="17"/>
        <v>47</v>
      </c>
    </row>
    <row r="559" spans="1:7" x14ac:dyDescent="0.2">
      <c r="A559" s="106" t="s">
        <v>1347</v>
      </c>
      <c r="B559" s="106" t="str">
        <f t="shared" si="16"/>
        <v>6945</v>
      </c>
      <c r="C559" s="106" t="s">
        <v>1348</v>
      </c>
      <c r="D559" s="107">
        <v>77</v>
      </c>
      <c r="E559" s="107">
        <v>22</v>
      </c>
      <c r="F559" s="107">
        <v>3</v>
      </c>
      <c r="G559" s="111">
        <f t="shared" si="17"/>
        <v>25</v>
      </c>
    </row>
    <row r="560" spans="1:7" x14ac:dyDescent="0.2">
      <c r="A560" s="106" t="s">
        <v>1349</v>
      </c>
      <c r="B560" s="106" t="str">
        <f t="shared" si="16"/>
        <v>6965</v>
      </c>
      <c r="C560" s="106" t="s">
        <v>1350</v>
      </c>
      <c r="D560" s="107">
        <v>190</v>
      </c>
      <c r="E560" s="107">
        <v>4</v>
      </c>
      <c r="F560" s="107">
        <v>8</v>
      </c>
      <c r="G560" s="111">
        <f t="shared" si="17"/>
        <v>12</v>
      </c>
    </row>
    <row r="561" spans="1:7" x14ac:dyDescent="0.2">
      <c r="A561" s="106" t="s">
        <v>1351</v>
      </c>
      <c r="B561" s="106" t="str">
        <f t="shared" si="16"/>
        <v>6975</v>
      </c>
      <c r="C561" s="106" t="s">
        <v>60</v>
      </c>
      <c r="D561" s="107">
        <v>851</v>
      </c>
      <c r="E561" s="107">
        <v>113</v>
      </c>
      <c r="F561" s="107">
        <v>171</v>
      </c>
      <c r="G561" s="111">
        <f t="shared" si="17"/>
        <v>284</v>
      </c>
    </row>
    <row r="562" spans="1:7" x14ac:dyDescent="0.2">
      <c r="A562" s="106" t="s">
        <v>1352</v>
      </c>
      <c r="B562" s="106" t="str">
        <f t="shared" si="16"/>
        <v>6990</v>
      </c>
      <c r="C562" s="106" t="s">
        <v>1353</v>
      </c>
      <c r="D562" s="107">
        <v>455</v>
      </c>
      <c r="E562" s="107">
        <v>45</v>
      </c>
      <c r="F562" s="107">
        <v>15</v>
      </c>
      <c r="G562" s="111">
        <f t="shared" si="17"/>
        <v>60</v>
      </c>
    </row>
    <row r="563" spans="1:7" x14ac:dyDescent="0.2">
      <c r="A563" s="106" t="s">
        <v>1354</v>
      </c>
      <c r="B563" s="106" t="str">
        <f t="shared" si="16"/>
        <v>6995</v>
      </c>
      <c r="C563" s="106" t="s">
        <v>1355</v>
      </c>
      <c r="D563" s="107">
        <v>208</v>
      </c>
      <c r="E563" s="107">
        <v>5</v>
      </c>
      <c r="F563" s="107">
        <v>24</v>
      </c>
      <c r="G563" s="111">
        <f t="shared" si="17"/>
        <v>29</v>
      </c>
    </row>
    <row r="564" spans="1:7" x14ac:dyDescent="0.2">
      <c r="A564" s="106" t="s">
        <v>1356</v>
      </c>
      <c r="B564" s="106" t="str">
        <f t="shared" si="16"/>
        <v>7005</v>
      </c>
      <c r="C564" s="106" t="s">
        <v>1357</v>
      </c>
      <c r="D564" s="107">
        <v>1</v>
      </c>
      <c r="E564" s="107">
        <v>0</v>
      </c>
      <c r="F564" s="107">
        <v>0</v>
      </c>
      <c r="G564" s="111">
        <f t="shared" si="17"/>
        <v>0</v>
      </c>
    </row>
    <row r="565" spans="1:7" x14ac:dyDescent="0.2">
      <c r="A565" s="106" t="s">
        <v>1358</v>
      </c>
      <c r="B565" s="106" t="str">
        <f t="shared" si="16"/>
        <v>7010</v>
      </c>
      <c r="C565" s="106" t="s">
        <v>1359</v>
      </c>
      <c r="D565" s="107">
        <v>595</v>
      </c>
      <c r="E565" s="107">
        <v>214</v>
      </c>
      <c r="F565" s="107">
        <v>119</v>
      </c>
      <c r="G565" s="111">
        <f t="shared" si="17"/>
        <v>333</v>
      </c>
    </row>
    <row r="566" spans="1:7" x14ac:dyDescent="0.2">
      <c r="A566" s="106" t="s">
        <v>1360</v>
      </c>
      <c r="B566" s="106" t="str">
        <f t="shared" si="16"/>
        <v>7020</v>
      </c>
      <c r="C566" s="106" t="s">
        <v>1361</v>
      </c>
      <c r="D566" s="107">
        <v>563</v>
      </c>
      <c r="E566" s="107">
        <v>46</v>
      </c>
      <c r="F566" s="107">
        <v>193</v>
      </c>
      <c r="G566" s="111">
        <f t="shared" si="17"/>
        <v>239</v>
      </c>
    </row>
    <row r="567" spans="1:7" x14ac:dyDescent="0.2">
      <c r="A567" s="106" t="s">
        <v>1362</v>
      </c>
      <c r="B567" s="106" t="str">
        <f t="shared" si="16"/>
        <v>7025</v>
      </c>
      <c r="C567" s="106" t="s">
        <v>1363</v>
      </c>
      <c r="D567" s="107">
        <v>83</v>
      </c>
      <c r="E567" s="107">
        <v>7</v>
      </c>
      <c r="F567" s="107">
        <v>4</v>
      </c>
      <c r="G567" s="111">
        <f t="shared" si="17"/>
        <v>11</v>
      </c>
    </row>
    <row r="568" spans="1:7" x14ac:dyDescent="0.2">
      <c r="A568" s="106" t="s">
        <v>1364</v>
      </c>
      <c r="B568" s="106" t="str">
        <f t="shared" si="16"/>
        <v>7030</v>
      </c>
      <c r="C568" s="106" t="s">
        <v>1365</v>
      </c>
      <c r="D568" s="107">
        <v>523</v>
      </c>
      <c r="E568" s="107">
        <v>37</v>
      </c>
      <c r="F568" s="107">
        <v>93</v>
      </c>
      <c r="G568" s="111">
        <f t="shared" si="17"/>
        <v>130</v>
      </c>
    </row>
    <row r="569" spans="1:7" x14ac:dyDescent="0.2">
      <c r="A569" s="106" t="s">
        <v>1366</v>
      </c>
      <c r="B569" s="106" t="str">
        <f t="shared" si="16"/>
        <v>7035</v>
      </c>
      <c r="C569" s="106" t="s">
        <v>1367</v>
      </c>
      <c r="D569" s="107">
        <v>98</v>
      </c>
      <c r="E569" s="107">
        <v>4</v>
      </c>
      <c r="F569" s="107">
        <v>2</v>
      </c>
      <c r="G569" s="111">
        <f t="shared" si="17"/>
        <v>6</v>
      </c>
    </row>
    <row r="570" spans="1:7" x14ac:dyDescent="0.2">
      <c r="A570" s="106" t="s">
        <v>1368</v>
      </c>
      <c r="B570" s="106" t="str">
        <f t="shared" si="16"/>
        <v>7040</v>
      </c>
      <c r="C570" s="106" t="s">
        <v>1369</v>
      </c>
      <c r="D570" s="107">
        <v>224</v>
      </c>
      <c r="E570" s="107">
        <v>8</v>
      </c>
      <c r="F570" s="107">
        <v>33</v>
      </c>
      <c r="G570" s="111">
        <f t="shared" si="17"/>
        <v>41</v>
      </c>
    </row>
    <row r="571" spans="1:7" x14ac:dyDescent="0.2">
      <c r="A571" s="106" t="s">
        <v>1370</v>
      </c>
      <c r="B571" s="106" t="str">
        <f t="shared" si="16"/>
        <v>7050</v>
      </c>
      <c r="C571" s="106" t="s">
        <v>1371</v>
      </c>
      <c r="D571" s="107">
        <v>464</v>
      </c>
      <c r="E571" s="107">
        <v>10</v>
      </c>
      <c r="F571" s="107">
        <v>103</v>
      </c>
      <c r="G571" s="111">
        <f t="shared" si="17"/>
        <v>113</v>
      </c>
    </row>
    <row r="572" spans="1:7" x14ac:dyDescent="0.2">
      <c r="A572" s="106" t="s">
        <v>1372</v>
      </c>
      <c r="B572" s="106" t="str">
        <f t="shared" si="16"/>
        <v>7055</v>
      </c>
      <c r="C572" s="106" t="s">
        <v>1373</v>
      </c>
      <c r="D572" s="107">
        <v>40</v>
      </c>
      <c r="E572" s="107">
        <v>0</v>
      </c>
      <c r="F572" s="107">
        <v>0</v>
      </c>
      <c r="G572" s="111">
        <f t="shared" si="17"/>
        <v>0</v>
      </c>
    </row>
    <row r="573" spans="1:7" x14ac:dyDescent="0.2">
      <c r="A573" s="106" t="s">
        <v>1374</v>
      </c>
      <c r="B573" s="106" t="str">
        <f t="shared" si="16"/>
        <v>7065</v>
      </c>
      <c r="C573" s="106" t="s">
        <v>1375</v>
      </c>
      <c r="D573" s="107">
        <v>67</v>
      </c>
      <c r="E573" s="107">
        <v>0</v>
      </c>
      <c r="F573" s="107">
        <v>3</v>
      </c>
      <c r="G573" s="111">
        <f t="shared" si="17"/>
        <v>3</v>
      </c>
    </row>
    <row r="574" spans="1:7" x14ac:dyDescent="0.2">
      <c r="A574" s="106" t="s">
        <v>1376</v>
      </c>
      <c r="B574" s="106" t="str">
        <f t="shared" si="16"/>
        <v>7070</v>
      </c>
      <c r="C574" s="106" t="s">
        <v>1377</v>
      </c>
      <c r="D574" s="107">
        <v>89</v>
      </c>
      <c r="E574" s="107">
        <v>14</v>
      </c>
      <c r="F574" s="107">
        <v>17</v>
      </c>
      <c r="G574" s="111">
        <f t="shared" si="17"/>
        <v>31</v>
      </c>
    </row>
    <row r="575" spans="1:7" x14ac:dyDescent="0.2">
      <c r="A575" s="106" t="s">
        <v>1378</v>
      </c>
      <c r="B575" s="106" t="str">
        <f t="shared" si="16"/>
        <v>7075</v>
      </c>
      <c r="C575" s="106" t="s">
        <v>1379</v>
      </c>
      <c r="D575" s="107">
        <v>1</v>
      </c>
      <c r="E575" s="107">
        <v>0</v>
      </c>
      <c r="F575" s="107">
        <v>0</v>
      </c>
      <c r="G575" s="111">
        <f t="shared" si="17"/>
        <v>0</v>
      </c>
    </row>
    <row r="576" spans="1:7" x14ac:dyDescent="0.2">
      <c r="A576" s="106" t="s">
        <v>1380</v>
      </c>
      <c r="B576" s="106" t="str">
        <f t="shared" si="16"/>
        <v>7080</v>
      </c>
      <c r="C576" s="106" t="s">
        <v>82</v>
      </c>
      <c r="D576" s="107">
        <v>16979</v>
      </c>
      <c r="E576" s="107">
        <v>1118</v>
      </c>
      <c r="F576" s="107">
        <v>1091</v>
      </c>
      <c r="G576" s="111">
        <f t="shared" si="17"/>
        <v>2209</v>
      </c>
    </row>
    <row r="577" spans="1:7" x14ac:dyDescent="0.2">
      <c r="A577" s="106" t="s">
        <v>1381</v>
      </c>
      <c r="B577" s="106" t="str">
        <f t="shared" si="16"/>
        <v>7085</v>
      </c>
      <c r="C577" s="106" t="s">
        <v>1382</v>
      </c>
      <c r="D577" s="107">
        <v>695</v>
      </c>
      <c r="E577" s="107">
        <v>20</v>
      </c>
      <c r="F577" s="107">
        <v>44</v>
      </c>
      <c r="G577" s="111">
        <f t="shared" si="17"/>
        <v>64</v>
      </c>
    </row>
    <row r="578" spans="1:7" x14ac:dyDescent="0.2">
      <c r="A578" s="106" t="s">
        <v>1383</v>
      </c>
      <c r="B578" s="106" t="str">
        <f t="shared" si="16"/>
        <v>7095</v>
      </c>
      <c r="C578" s="106" t="s">
        <v>72</v>
      </c>
      <c r="D578" s="107">
        <v>3585</v>
      </c>
      <c r="E578" s="107">
        <v>189</v>
      </c>
      <c r="F578" s="107">
        <v>85</v>
      </c>
      <c r="G578" s="111">
        <f t="shared" si="17"/>
        <v>274</v>
      </c>
    </row>
    <row r="579" spans="1:7" x14ac:dyDescent="0.2">
      <c r="A579" s="106" t="s">
        <v>1384</v>
      </c>
      <c r="B579" s="106" t="str">
        <f t="shared" si="16"/>
        <v>7100</v>
      </c>
      <c r="C579" s="106" t="s">
        <v>1385</v>
      </c>
      <c r="D579" s="107">
        <v>66</v>
      </c>
      <c r="E579" s="107">
        <v>16</v>
      </c>
      <c r="F579" s="107">
        <v>7</v>
      </c>
      <c r="G579" s="111">
        <f t="shared" si="17"/>
        <v>23</v>
      </c>
    </row>
    <row r="580" spans="1:7" x14ac:dyDescent="0.2">
      <c r="A580" s="106" t="s">
        <v>1386</v>
      </c>
      <c r="B580" s="106" t="str">
        <f t="shared" si="16"/>
        <v>7110</v>
      </c>
      <c r="C580" s="106" t="s">
        <v>92</v>
      </c>
      <c r="D580" s="107">
        <v>713</v>
      </c>
      <c r="E580" s="107">
        <v>56</v>
      </c>
      <c r="F580" s="107">
        <v>83</v>
      </c>
      <c r="G580" s="111">
        <f t="shared" si="17"/>
        <v>139</v>
      </c>
    </row>
    <row r="581" spans="1:7" x14ac:dyDescent="0.2">
      <c r="A581" s="106" t="s">
        <v>1387</v>
      </c>
      <c r="B581" s="106" t="str">
        <f t="shared" si="16"/>
        <v>7115</v>
      </c>
      <c r="C581" s="106" t="s">
        <v>1388</v>
      </c>
      <c r="D581" s="107">
        <v>202</v>
      </c>
      <c r="E581" s="107">
        <v>50</v>
      </c>
      <c r="F581" s="107">
        <v>26</v>
      </c>
      <c r="G581" s="111">
        <f t="shared" si="17"/>
        <v>76</v>
      </c>
    </row>
    <row r="582" spans="1:7" x14ac:dyDescent="0.2">
      <c r="A582" s="106" t="s">
        <v>1389</v>
      </c>
      <c r="B582" s="106" t="str">
        <f t="shared" ref="B582:B645" si="18">RIGHT(A582,4)</f>
        <v>7125</v>
      </c>
      <c r="C582" s="106" t="s">
        <v>1390</v>
      </c>
      <c r="D582" s="107">
        <v>529</v>
      </c>
      <c r="E582" s="107">
        <v>33</v>
      </c>
      <c r="F582" s="107">
        <v>73</v>
      </c>
      <c r="G582" s="111">
        <f t="shared" ref="G582:G645" si="19">SUM(E582:F582)</f>
        <v>106</v>
      </c>
    </row>
    <row r="583" spans="1:7" x14ac:dyDescent="0.2">
      <c r="A583" s="106" t="s">
        <v>1391</v>
      </c>
      <c r="B583" s="106" t="str">
        <f t="shared" si="18"/>
        <v>7130</v>
      </c>
      <c r="C583" s="106" t="s">
        <v>1392</v>
      </c>
      <c r="D583" s="107">
        <v>284</v>
      </c>
      <c r="E583" s="107">
        <v>12</v>
      </c>
      <c r="F583" s="107">
        <v>16</v>
      </c>
      <c r="G583" s="111">
        <f t="shared" si="19"/>
        <v>28</v>
      </c>
    </row>
    <row r="584" spans="1:7" x14ac:dyDescent="0.2">
      <c r="A584" s="106" t="s">
        <v>1393</v>
      </c>
      <c r="B584" s="106" t="str">
        <f t="shared" si="18"/>
        <v>7133</v>
      </c>
      <c r="C584" s="106" t="s">
        <v>1394</v>
      </c>
      <c r="D584" s="107">
        <v>0</v>
      </c>
      <c r="E584" s="107">
        <v>0</v>
      </c>
      <c r="F584" s="107">
        <v>0</v>
      </c>
      <c r="G584" s="111">
        <f t="shared" si="19"/>
        <v>0</v>
      </c>
    </row>
    <row r="585" spans="1:7" x14ac:dyDescent="0.2">
      <c r="A585" s="106" t="s">
        <v>1395</v>
      </c>
      <c r="B585" s="106" t="str">
        <f t="shared" si="18"/>
        <v>7135</v>
      </c>
      <c r="C585" s="106" t="s">
        <v>1396</v>
      </c>
      <c r="D585" s="107">
        <v>766</v>
      </c>
      <c r="E585" s="107">
        <v>108</v>
      </c>
      <c r="F585" s="107">
        <v>118</v>
      </c>
      <c r="G585" s="111">
        <f t="shared" si="19"/>
        <v>226</v>
      </c>
    </row>
    <row r="586" spans="1:7" x14ac:dyDescent="0.2">
      <c r="A586" s="106" t="s">
        <v>1397</v>
      </c>
      <c r="B586" s="106" t="str">
        <f t="shared" si="18"/>
        <v>7145</v>
      </c>
      <c r="C586" s="106" t="s">
        <v>1398</v>
      </c>
      <c r="D586" s="107">
        <v>0</v>
      </c>
      <c r="E586" s="107">
        <v>0</v>
      </c>
      <c r="F586" s="107">
        <v>0</v>
      </c>
      <c r="G586" s="111">
        <f t="shared" si="19"/>
        <v>0</v>
      </c>
    </row>
    <row r="587" spans="1:7" x14ac:dyDescent="0.2">
      <c r="A587" s="106" t="s">
        <v>1399</v>
      </c>
      <c r="B587" s="106" t="str">
        <f t="shared" si="18"/>
        <v>7150</v>
      </c>
      <c r="C587" s="106" t="s">
        <v>1400</v>
      </c>
      <c r="D587" s="107">
        <v>186</v>
      </c>
      <c r="E587" s="107">
        <v>25</v>
      </c>
      <c r="F587" s="107">
        <v>78</v>
      </c>
      <c r="G587" s="111">
        <f t="shared" si="19"/>
        <v>103</v>
      </c>
    </row>
    <row r="588" spans="1:7" x14ac:dyDescent="0.2">
      <c r="A588" s="106" t="s">
        <v>1401</v>
      </c>
      <c r="B588" s="106" t="str">
        <f t="shared" si="18"/>
        <v>7175</v>
      </c>
      <c r="C588" s="106" t="s">
        <v>1402</v>
      </c>
      <c r="D588" s="107">
        <v>56</v>
      </c>
      <c r="E588" s="107">
        <v>3</v>
      </c>
      <c r="F588" s="107">
        <v>5</v>
      </c>
      <c r="G588" s="111">
        <f t="shared" si="19"/>
        <v>8</v>
      </c>
    </row>
    <row r="589" spans="1:7" x14ac:dyDescent="0.2">
      <c r="A589" s="106" t="s">
        <v>1403</v>
      </c>
      <c r="B589" s="106" t="str">
        <f t="shared" si="18"/>
        <v>7180</v>
      </c>
      <c r="C589" s="106" t="s">
        <v>1404</v>
      </c>
      <c r="D589" s="107">
        <v>103</v>
      </c>
      <c r="E589" s="107">
        <v>0</v>
      </c>
      <c r="F589" s="107">
        <v>26</v>
      </c>
      <c r="G589" s="111">
        <f t="shared" si="19"/>
        <v>26</v>
      </c>
    </row>
    <row r="590" spans="1:7" x14ac:dyDescent="0.2">
      <c r="A590" s="106" t="s">
        <v>1405</v>
      </c>
      <c r="B590" s="106" t="str">
        <f t="shared" si="18"/>
        <v>7185</v>
      </c>
      <c r="C590" s="106" t="s">
        <v>1406</v>
      </c>
      <c r="D590" s="107">
        <v>0</v>
      </c>
      <c r="E590" s="107">
        <v>0</v>
      </c>
      <c r="F590" s="107">
        <v>0</v>
      </c>
      <c r="G590" s="111">
        <f t="shared" si="19"/>
        <v>0</v>
      </c>
    </row>
    <row r="591" spans="1:7" x14ac:dyDescent="0.2">
      <c r="A591" s="106" t="s">
        <v>1407</v>
      </c>
      <c r="B591" s="106" t="str">
        <f t="shared" si="18"/>
        <v>7205</v>
      </c>
      <c r="C591" s="106" t="s">
        <v>1408</v>
      </c>
      <c r="D591" s="107">
        <v>14</v>
      </c>
      <c r="E591" s="107">
        <v>0</v>
      </c>
      <c r="F591" s="107">
        <v>0</v>
      </c>
      <c r="G591" s="111">
        <f t="shared" si="19"/>
        <v>0</v>
      </c>
    </row>
    <row r="592" spans="1:7" x14ac:dyDescent="0.2">
      <c r="A592" s="106" t="s">
        <v>1409</v>
      </c>
      <c r="B592" s="106" t="str">
        <f t="shared" si="18"/>
        <v>7215</v>
      </c>
      <c r="C592" s="106" t="s">
        <v>1410</v>
      </c>
      <c r="D592" s="107">
        <v>95</v>
      </c>
      <c r="E592" s="107">
        <v>0</v>
      </c>
      <c r="F592" s="107">
        <v>23</v>
      </c>
      <c r="G592" s="111">
        <f t="shared" si="19"/>
        <v>23</v>
      </c>
    </row>
    <row r="593" spans="1:7" x14ac:dyDescent="0.2">
      <c r="A593" s="106" t="s">
        <v>1411</v>
      </c>
      <c r="B593" s="106" t="str">
        <f t="shared" si="18"/>
        <v>7220</v>
      </c>
      <c r="C593" s="106" t="s">
        <v>94</v>
      </c>
      <c r="D593" s="107">
        <v>2892</v>
      </c>
      <c r="E593" s="107">
        <v>89</v>
      </c>
      <c r="F593" s="107">
        <v>94</v>
      </c>
      <c r="G593" s="111">
        <f t="shared" si="19"/>
        <v>183</v>
      </c>
    </row>
    <row r="594" spans="1:7" x14ac:dyDescent="0.2">
      <c r="A594" s="106" t="s">
        <v>1412</v>
      </c>
      <c r="B594" s="106" t="str">
        <f t="shared" si="18"/>
        <v>7225</v>
      </c>
      <c r="C594" s="106" t="s">
        <v>1413</v>
      </c>
      <c r="D594" s="107">
        <v>54</v>
      </c>
      <c r="E594" s="107">
        <v>7</v>
      </c>
      <c r="F594" s="107">
        <v>12</v>
      </c>
      <c r="G594" s="111">
        <f t="shared" si="19"/>
        <v>19</v>
      </c>
    </row>
    <row r="595" spans="1:7" x14ac:dyDescent="0.2">
      <c r="A595" s="106" t="s">
        <v>1414</v>
      </c>
      <c r="B595" s="106" t="str">
        <f t="shared" si="18"/>
        <v>7230</v>
      </c>
      <c r="C595" s="106" t="s">
        <v>1415</v>
      </c>
      <c r="D595" s="107">
        <v>545</v>
      </c>
      <c r="E595" s="107">
        <v>103</v>
      </c>
      <c r="F595" s="107">
        <v>117</v>
      </c>
      <c r="G595" s="111">
        <f t="shared" si="19"/>
        <v>220</v>
      </c>
    </row>
    <row r="596" spans="1:7" x14ac:dyDescent="0.2">
      <c r="A596" s="106" t="s">
        <v>1416</v>
      </c>
      <c r="B596" s="106" t="str">
        <f t="shared" si="18"/>
        <v>7235</v>
      </c>
      <c r="C596" s="106" t="s">
        <v>1417</v>
      </c>
      <c r="D596" s="107">
        <v>221</v>
      </c>
      <c r="E596" s="107">
        <v>18</v>
      </c>
      <c r="F596" s="107">
        <v>83</v>
      </c>
      <c r="G596" s="111">
        <f t="shared" si="19"/>
        <v>101</v>
      </c>
    </row>
    <row r="597" spans="1:7" x14ac:dyDescent="0.2">
      <c r="A597" s="106" t="s">
        <v>1418</v>
      </c>
      <c r="B597" s="106" t="str">
        <f t="shared" si="18"/>
        <v>7245</v>
      </c>
      <c r="C597" s="106" t="s">
        <v>1419</v>
      </c>
      <c r="D597" s="107">
        <v>25</v>
      </c>
      <c r="E597" s="107">
        <v>0</v>
      </c>
      <c r="F597" s="107">
        <v>0</v>
      </c>
      <c r="G597" s="111">
        <f t="shared" si="19"/>
        <v>0</v>
      </c>
    </row>
    <row r="598" spans="1:7" x14ac:dyDescent="0.2">
      <c r="A598" s="106" t="s">
        <v>1420</v>
      </c>
      <c r="B598" s="106" t="str">
        <f t="shared" si="18"/>
        <v>7250</v>
      </c>
      <c r="C598" s="106" t="s">
        <v>1421</v>
      </c>
      <c r="D598" s="107">
        <v>714</v>
      </c>
      <c r="E598" s="107">
        <v>65</v>
      </c>
      <c r="F598" s="107">
        <v>64</v>
      </c>
      <c r="G598" s="111">
        <f t="shared" si="19"/>
        <v>129</v>
      </c>
    </row>
    <row r="599" spans="1:7" x14ac:dyDescent="0.2">
      <c r="A599" s="106" t="s">
        <v>1422</v>
      </c>
      <c r="B599" s="106" t="str">
        <f t="shared" si="18"/>
        <v>7255</v>
      </c>
      <c r="C599" s="106" t="s">
        <v>1423</v>
      </c>
      <c r="D599" s="107">
        <v>288</v>
      </c>
      <c r="E599" s="107">
        <v>21</v>
      </c>
      <c r="F599" s="107">
        <v>0</v>
      </c>
      <c r="G599" s="111">
        <f t="shared" si="19"/>
        <v>21</v>
      </c>
    </row>
    <row r="600" spans="1:7" x14ac:dyDescent="0.2">
      <c r="A600" s="106" t="s">
        <v>1424</v>
      </c>
      <c r="B600" s="106" t="str">
        <f t="shared" si="18"/>
        <v>7260</v>
      </c>
      <c r="C600" s="106" t="s">
        <v>1425</v>
      </c>
      <c r="D600" s="107">
        <v>5</v>
      </c>
      <c r="E600" s="107">
        <v>0</v>
      </c>
      <c r="F600" s="107">
        <v>0</v>
      </c>
      <c r="G600" s="111">
        <f t="shared" si="19"/>
        <v>0</v>
      </c>
    </row>
    <row r="601" spans="1:7" x14ac:dyDescent="0.2">
      <c r="A601" s="106" t="s">
        <v>1426</v>
      </c>
      <c r="B601" s="106" t="str">
        <f t="shared" si="18"/>
        <v>7263</v>
      </c>
      <c r="C601" s="106" t="s">
        <v>1427</v>
      </c>
      <c r="D601" s="107">
        <v>174</v>
      </c>
      <c r="E601" s="107">
        <v>0</v>
      </c>
      <c r="F601" s="107">
        <v>10</v>
      </c>
      <c r="G601" s="111">
        <f t="shared" si="19"/>
        <v>10</v>
      </c>
    </row>
    <row r="602" spans="1:7" x14ac:dyDescent="0.2">
      <c r="A602" s="106" t="s">
        <v>1428</v>
      </c>
      <c r="B602" s="106" t="str">
        <f t="shared" si="18"/>
        <v>7265</v>
      </c>
      <c r="C602" s="106" t="s">
        <v>1429</v>
      </c>
      <c r="D602" s="107">
        <v>125</v>
      </c>
      <c r="E602" s="107">
        <v>27</v>
      </c>
      <c r="F602" s="107">
        <v>4</v>
      </c>
      <c r="G602" s="111">
        <f t="shared" si="19"/>
        <v>31</v>
      </c>
    </row>
    <row r="603" spans="1:7" x14ac:dyDescent="0.2">
      <c r="A603" s="106" t="s">
        <v>1430</v>
      </c>
      <c r="B603" s="106" t="str">
        <f t="shared" si="18"/>
        <v>7270</v>
      </c>
      <c r="C603" s="106" t="s">
        <v>1431</v>
      </c>
      <c r="D603" s="107">
        <v>73</v>
      </c>
      <c r="E603" s="107">
        <v>2</v>
      </c>
      <c r="F603" s="107">
        <v>16</v>
      </c>
      <c r="G603" s="111">
        <f t="shared" si="19"/>
        <v>18</v>
      </c>
    </row>
    <row r="604" spans="1:7" x14ac:dyDescent="0.2">
      <c r="A604" s="106" t="s">
        <v>1432</v>
      </c>
      <c r="B604" s="106" t="str">
        <f t="shared" si="18"/>
        <v>7275</v>
      </c>
      <c r="C604" s="106" t="s">
        <v>1433</v>
      </c>
      <c r="D604" s="107">
        <v>151</v>
      </c>
      <c r="E604" s="107">
        <v>9</v>
      </c>
      <c r="F604" s="107">
        <v>16</v>
      </c>
      <c r="G604" s="111">
        <f t="shared" si="19"/>
        <v>25</v>
      </c>
    </row>
    <row r="605" spans="1:7" x14ac:dyDescent="0.2">
      <c r="A605" s="106" t="s">
        <v>1434</v>
      </c>
      <c r="B605" s="106" t="str">
        <f t="shared" si="18"/>
        <v>7300</v>
      </c>
      <c r="C605" s="106" t="s">
        <v>1435</v>
      </c>
      <c r="D605" s="107">
        <v>0</v>
      </c>
      <c r="E605" s="107">
        <v>0</v>
      </c>
      <c r="F605" s="107">
        <v>0</v>
      </c>
      <c r="G605" s="111">
        <f t="shared" si="19"/>
        <v>0</v>
      </c>
    </row>
    <row r="606" spans="1:7" x14ac:dyDescent="0.2">
      <c r="A606" s="106" t="s">
        <v>1436</v>
      </c>
      <c r="B606" s="106" t="str">
        <f t="shared" si="18"/>
        <v>7305</v>
      </c>
      <c r="C606" s="106" t="s">
        <v>1437</v>
      </c>
      <c r="D606" s="107">
        <v>3</v>
      </c>
      <c r="E606" s="107">
        <v>0</v>
      </c>
      <c r="F606" s="107">
        <v>0</v>
      </c>
      <c r="G606" s="111">
        <f t="shared" si="19"/>
        <v>0</v>
      </c>
    </row>
    <row r="607" spans="1:7" x14ac:dyDescent="0.2">
      <c r="A607" s="106" t="s">
        <v>1438</v>
      </c>
      <c r="B607" s="106" t="str">
        <f t="shared" si="18"/>
        <v>7310</v>
      </c>
      <c r="C607" s="106" t="s">
        <v>1439</v>
      </c>
      <c r="D607" s="107">
        <v>180</v>
      </c>
      <c r="E607" s="107">
        <v>6</v>
      </c>
      <c r="F607" s="107">
        <v>36</v>
      </c>
      <c r="G607" s="111">
        <f t="shared" si="19"/>
        <v>42</v>
      </c>
    </row>
    <row r="608" spans="1:7" x14ac:dyDescent="0.2">
      <c r="A608" s="106" t="s">
        <v>1440</v>
      </c>
      <c r="B608" s="106" t="str">
        <f t="shared" si="18"/>
        <v>7315</v>
      </c>
      <c r="C608" s="106" t="s">
        <v>1441</v>
      </c>
      <c r="D608" s="107">
        <v>202</v>
      </c>
      <c r="E608" s="107">
        <v>10</v>
      </c>
      <c r="F608" s="107">
        <v>72</v>
      </c>
      <c r="G608" s="111">
        <f t="shared" si="19"/>
        <v>82</v>
      </c>
    </row>
    <row r="609" spans="1:7" x14ac:dyDescent="0.2">
      <c r="A609" s="106" t="s">
        <v>1442</v>
      </c>
      <c r="B609" s="106" t="str">
        <f t="shared" si="18"/>
        <v>7340</v>
      </c>
      <c r="C609" s="106" t="s">
        <v>1443</v>
      </c>
      <c r="D609" s="107">
        <v>59</v>
      </c>
      <c r="E609" s="107">
        <v>24</v>
      </c>
      <c r="F609" s="107">
        <v>0</v>
      </c>
      <c r="G609" s="111">
        <f t="shared" si="19"/>
        <v>24</v>
      </c>
    </row>
    <row r="610" spans="1:7" x14ac:dyDescent="0.2">
      <c r="A610" s="106" t="s">
        <v>1444</v>
      </c>
      <c r="B610" s="106" t="str">
        <f t="shared" si="18"/>
        <v>7375</v>
      </c>
      <c r="C610" s="106" t="s">
        <v>1445</v>
      </c>
      <c r="D610" s="107">
        <v>218</v>
      </c>
      <c r="E610" s="107">
        <v>11</v>
      </c>
      <c r="F610" s="107">
        <v>26</v>
      </c>
      <c r="G610" s="111">
        <f t="shared" si="19"/>
        <v>37</v>
      </c>
    </row>
    <row r="611" spans="1:7" x14ac:dyDescent="0.2">
      <c r="A611" s="106" t="s">
        <v>1446</v>
      </c>
      <c r="B611" s="106" t="str">
        <f t="shared" si="18"/>
        <v>7390</v>
      </c>
      <c r="C611" s="106" t="s">
        <v>1447</v>
      </c>
      <c r="D611" s="107">
        <v>334</v>
      </c>
      <c r="E611" s="107">
        <v>71</v>
      </c>
      <c r="F611" s="107">
        <v>10</v>
      </c>
      <c r="G611" s="111">
        <f t="shared" si="19"/>
        <v>81</v>
      </c>
    </row>
    <row r="612" spans="1:7" x14ac:dyDescent="0.2">
      <c r="A612" s="106" t="s">
        <v>1448</v>
      </c>
      <c r="B612" s="106" t="str">
        <f t="shared" si="18"/>
        <v>7400</v>
      </c>
      <c r="C612" s="106" t="s">
        <v>1449</v>
      </c>
      <c r="D612" s="107">
        <v>826</v>
      </c>
      <c r="E612" s="107">
        <v>71</v>
      </c>
      <c r="F612" s="107">
        <v>25</v>
      </c>
      <c r="G612" s="111">
        <f t="shared" si="19"/>
        <v>96</v>
      </c>
    </row>
    <row r="613" spans="1:7" x14ac:dyDescent="0.2">
      <c r="A613" s="106" t="s">
        <v>1450</v>
      </c>
      <c r="B613" s="106" t="str">
        <f t="shared" si="18"/>
        <v>7410</v>
      </c>
      <c r="C613" s="106" t="s">
        <v>1451</v>
      </c>
      <c r="D613" s="107">
        <v>1119</v>
      </c>
      <c r="E613" s="107">
        <v>51</v>
      </c>
      <c r="F613" s="107">
        <v>95</v>
      </c>
      <c r="G613" s="111">
        <f t="shared" si="19"/>
        <v>146</v>
      </c>
    </row>
    <row r="614" spans="1:7" x14ac:dyDescent="0.2">
      <c r="A614" s="106" t="s">
        <v>1452</v>
      </c>
      <c r="B614" s="106" t="str">
        <f t="shared" si="18"/>
        <v>7415</v>
      </c>
      <c r="C614" s="106" t="s">
        <v>1453</v>
      </c>
      <c r="D614" s="107">
        <v>766</v>
      </c>
      <c r="E614" s="107">
        <v>107</v>
      </c>
      <c r="F614" s="107">
        <v>138</v>
      </c>
      <c r="G614" s="111">
        <f t="shared" si="19"/>
        <v>245</v>
      </c>
    </row>
    <row r="615" spans="1:7" x14ac:dyDescent="0.2">
      <c r="A615" s="106" t="s">
        <v>1454</v>
      </c>
      <c r="B615" s="106" t="str">
        <f t="shared" si="18"/>
        <v>7420</v>
      </c>
      <c r="C615" s="106" t="s">
        <v>1455</v>
      </c>
      <c r="D615" s="107">
        <v>354</v>
      </c>
      <c r="E615" s="107">
        <v>30</v>
      </c>
      <c r="F615" s="107">
        <v>41</v>
      </c>
      <c r="G615" s="111">
        <f t="shared" si="19"/>
        <v>71</v>
      </c>
    </row>
    <row r="616" spans="1:7" x14ac:dyDescent="0.2">
      <c r="A616" s="106" t="s">
        <v>1456</v>
      </c>
      <c r="B616" s="106" t="str">
        <f t="shared" si="18"/>
        <v>7425</v>
      </c>
      <c r="C616" s="106" t="s">
        <v>1457</v>
      </c>
      <c r="D616" s="107">
        <v>491</v>
      </c>
      <c r="E616" s="107">
        <v>115</v>
      </c>
      <c r="F616" s="107">
        <v>101</v>
      </c>
      <c r="G616" s="111">
        <f t="shared" si="19"/>
        <v>216</v>
      </c>
    </row>
    <row r="617" spans="1:7" x14ac:dyDescent="0.2">
      <c r="A617" s="106" t="s">
        <v>1458</v>
      </c>
      <c r="B617" s="106" t="str">
        <f t="shared" si="18"/>
        <v>7430</v>
      </c>
      <c r="C617" s="106" t="s">
        <v>1459</v>
      </c>
      <c r="D617" s="107">
        <v>397</v>
      </c>
      <c r="E617" s="107">
        <v>77</v>
      </c>
      <c r="F617" s="107">
        <v>98</v>
      </c>
      <c r="G617" s="111">
        <f t="shared" si="19"/>
        <v>175</v>
      </c>
    </row>
    <row r="618" spans="1:7" x14ac:dyDescent="0.2">
      <c r="A618" s="106" t="s">
        <v>1460</v>
      </c>
      <c r="B618" s="106" t="str">
        <f t="shared" si="18"/>
        <v>7435</v>
      </c>
      <c r="C618" s="106" t="s">
        <v>62</v>
      </c>
      <c r="D618" s="107">
        <v>385</v>
      </c>
      <c r="E618" s="107">
        <v>8</v>
      </c>
      <c r="F618" s="107">
        <v>27</v>
      </c>
      <c r="G618" s="111">
        <f t="shared" si="19"/>
        <v>35</v>
      </c>
    </row>
    <row r="619" spans="1:7" x14ac:dyDescent="0.2">
      <c r="A619" s="106" t="s">
        <v>1461</v>
      </c>
      <c r="B619" s="106" t="str">
        <f t="shared" si="18"/>
        <v>7440</v>
      </c>
      <c r="C619" s="106" t="s">
        <v>1462</v>
      </c>
      <c r="D619" s="107">
        <v>36</v>
      </c>
      <c r="E619" s="107">
        <v>1</v>
      </c>
      <c r="F619" s="107">
        <v>18</v>
      </c>
      <c r="G619" s="111">
        <f t="shared" si="19"/>
        <v>19</v>
      </c>
    </row>
    <row r="620" spans="1:7" x14ac:dyDescent="0.2">
      <c r="A620" s="106" t="s">
        <v>1463</v>
      </c>
      <c r="B620" s="106" t="str">
        <f t="shared" si="18"/>
        <v>7450</v>
      </c>
      <c r="C620" s="106" t="s">
        <v>1464</v>
      </c>
      <c r="D620" s="107">
        <v>293</v>
      </c>
      <c r="E620" s="107">
        <v>5</v>
      </c>
      <c r="F620" s="107">
        <v>27</v>
      </c>
      <c r="G620" s="111">
        <f t="shared" si="19"/>
        <v>32</v>
      </c>
    </row>
    <row r="621" spans="1:7" x14ac:dyDescent="0.2">
      <c r="A621" s="106" t="s">
        <v>1465</v>
      </c>
      <c r="B621" s="106" t="str">
        <f t="shared" si="18"/>
        <v>7465</v>
      </c>
      <c r="C621" s="106" t="s">
        <v>1466</v>
      </c>
      <c r="D621" s="107">
        <v>462</v>
      </c>
      <c r="E621" s="107">
        <v>24</v>
      </c>
      <c r="F621" s="107">
        <v>83</v>
      </c>
      <c r="G621" s="111">
        <f t="shared" si="19"/>
        <v>107</v>
      </c>
    </row>
    <row r="622" spans="1:7" x14ac:dyDescent="0.2">
      <c r="A622" s="106" t="s">
        <v>1467</v>
      </c>
      <c r="B622" s="106" t="str">
        <f t="shared" si="18"/>
        <v>7470</v>
      </c>
      <c r="C622" s="106" t="s">
        <v>1468</v>
      </c>
      <c r="D622" s="107">
        <v>203</v>
      </c>
      <c r="E622" s="107">
        <v>10</v>
      </c>
      <c r="F622" s="107">
        <v>54</v>
      </c>
      <c r="G622" s="111">
        <f t="shared" si="19"/>
        <v>64</v>
      </c>
    </row>
    <row r="623" spans="1:7" x14ac:dyDescent="0.2">
      <c r="A623" s="106" t="s">
        <v>1469</v>
      </c>
      <c r="B623" s="106" t="str">
        <f t="shared" si="18"/>
        <v>7475</v>
      </c>
      <c r="C623" s="106" t="s">
        <v>24</v>
      </c>
      <c r="D623" s="107">
        <v>4211</v>
      </c>
      <c r="E623" s="107">
        <v>192</v>
      </c>
      <c r="F623" s="107">
        <v>189</v>
      </c>
      <c r="G623" s="111">
        <f t="shared" si="19"/>
        <v>381</v>
      </c>
    </row>
    <row r="624" spans="1:7" x14ac:dyDescent="0.2">
      <c r="A624" s="106" t="s">
        <v>1470</v>
      </c>
      <c r="B624" s="106" t="str">
        <f t="shared" si="18"/>
        <v>7485</v>
      </c>
      <c r="C624" s="106" t="s">
        <v>1471</v>
      </c>
      <c r="D624" s="107">
        <v>1308</v>
      </c>
      <c r="E624" s="107">
        <v>47</v>
      </c>
      <c r="F624" s="107">
        <v>34</v>
      </c>
      <c r="G624" s="111">
        <f t="shared" si="19"/>
        <v>81</v>
      </c>
    </row>
    <row r="625" spans="1:7" x14ac:dyDescent="0.2">
      <c r="A625" s="106" t="s">
        <v>1472</v>
      </c>
      <c r="B625" s="106" t="str">
        <f t="shared" si="18"/>
        <v>7495</v>
      </c>
      <c r="C625" s="106" t="s">
        <v>1473</v>
      </c>
      <c r="D625" s="107">
        <v>61</v>
      </c>
      <c r="E625" s="107">
        <v>7</v>
      </c>
      <c r="F625" s="107">
        <v>13</v>
      </c>
      <c r="G625" s="111">
        <f t="shared" si="19"/>
        <v>20</v>
      </c>
    </row>
    <row r="626" spans="1:7" x14ac:dyDescent="0.2">
      <c r="A626" s="106" t="s">
        <v>1474</v>
      </c>
      <c r="B626" s="106" t="str">
        <f t="shared" si="18"/>
        <v>7500</v>
      </c>
      <c r="C626" s="106" t="s">
        <v>1475</v>
      </c>
      <c r="D626" s="107">
        <v>0</v>
      </c>
      <c r="E626" s="107">
        <v>0</v>
      </c>
      <c r="F626" s="107">
        <v>0</v>
      </c>
      <c r="G626" s="111">
        <f t="shared" si="19"/>
        <v>0</v>
      </c>
    </row>
    <row r="627" spans="1:7" x14ac:dyDescent="0.2">
      <c r="A627" s="106" t="s">
        <v>1476</v>
      </c>
      <c r="B627" s="106" t="str">
        <f t="shared" si="18"/>
        <v>7505</v>
      </c>
      <c r="C627" s="106" t="s">
        <v>1477</v>
      </c>
      <c r="D627" s="107">
        <v>66</v>
      </c>
      <c r="E627" s="107">
        <v>0</v>
      </c>
      <c r="F627" s="107">
        <v>10</v>
      </c>
      <c r="G627" s="111">
        <f t="shared" si="19"/>
        <v>10</v>
      </c>
    </row>
    <row r="628" spans="1:7" x14ac:dyDescent="0.2">
      <c r="A628" s="106" t="s">
        <v>1478</v>
      </c>
      <c r="B628" s="106" t="str">
        <f t="shared" si="18"/>
        <v>7510</v>
      </c>
      <c r="C628" s="106" t="s">
        <v>1479</v>
      </c>
      <c r="D628" s="107">
        <v>664</v>
      </c>
      <c r="E628" s="107">
        <v>71</v>
      </c>
      <c r="F628" s="107">
        <v>167</v>
      </c>
      <c r="G628" s="111">
        <f t="shared" si="19"/>
        <v>238</v>
      </c>
    </row>
    <row r="629" spans="1:7" x14ac:dyDescent="0.2">
      <c r="A629" s="106" t="s">
        <v>1480</v>
      </c>
      <c r="B629" s="106" t="str">
        <f t="shared" si="18"/>
        <v>7520</v>
      </c>
      <c r="C629" s="106" t="s">
        <v>1481</v>
      </c>
      <c r="D629" s="107">
        <v>7</v>
      </c>
      <c r="E629" s="107">
        <v>3</v>
      </c>
      <c r="F629" s="107">
        <v>0</v>
      </c>
      <c r="G629" s="111">
        <f t="shared" si="19"/>
        <v>3</v>
      </c>
    </row>
    <row r="630" spans="1:7" x14ac:dyDescent="0.2">
      <c r="A630" s="106" t="s">
        <v>1482</v>
      </c>
      <c r="B630" s="106" t="str">
        <f t="shared" si="18"/>
        <v>7525</v>
      </c>
      <c r="C630" s="106" t="s">
        <v>1483</v>
      </c>
      <c r="D630" s="107">
        <v>12</v>
      </c>
      <c r="E630" s="107">
        <v>0</v>
      </c>
      <c r="F630" s="107">
        <v>0</v>
      </c>
      <c r="G630" s="111">
        <f t="shared" si="19"/>
        <v>0</v>
      </c>
    </row>
    <row r="631" spans="1:7" x14ac:dyDescent="0.2">
      <c r="A631" s="106" t="s">
        <v>1484</v>
      </c>
      <c r="B631" s="106" t="str">
        <f t="shared" si="18"/>
        <v>7530</v>
      </c>
      <c r="C631" s="106" t="s">
        <v>1485</v>
      </c>
      <c r="D631" s="107">
        <v>67</v>
      </c>
      <c r="E631" s="107">
        <v>14</v>
      </c>
      <c r="F631" s="107">
        <v>24</v>
      </c>
      <c r="G631" s="111">
        <f t="shared" si="19"/>
        <v>38</v>
      </c>
    </row>
    <row r="632" spans="1:7" x14ac:dyDescent="0.2">
      <c r="A632" s="106" t="s">
        <v>1486</v>
      </c>
      <c r="B632" s="106" t="str">
        <f t="shared" si="18"/>
        <v>7535</v>
      </c>
      <c r="C632" s="106" t="s">
        <v>1487</v>
      </c>
      <c r="D632" s="107">
        <v>173</v>
      </c>
      <c r="E632" s="107">
        <v>11</v>
      </c>
      <c r="F632" s="107">
        <v>41</v>
      </c>
      <c r="G632" s="111">
        <f t="shared" si="19"/>
        <v>52</v>
      </c>
    </row>
    <row r="633" spans="1:7" x14ac:dyDescent="0.2">
      <c r="A633" s="106" t="s">
        <v>1488</v>
      </c>
      <c r="B633" s="106" t="str">
        <f t="shared" si="18"/>
        <v>7540</v>
      </c>
      <c r="C633" s="106" t="s">
        <v>1489</v>
      </c>
      <c r="D633" s="107">
        <v>301</v>
      </c>
      <c r="E633" s="107">
        <v>30</v>
      </c>
      <c r="F633" s="107">
        <v>13</v>
      </c>
      <c r="G633" s="111">
        <f t="shared" si="19"/>
        <v>43</v>
      </c>
    </row>
    <row r="634" spans="1:7" x14ac:dyDescent="0.2">
      <c r="A634" s="106" t="s">
        <v>1490</v>
      </c>
      <c r="B634" s="106" t="str">
        <f t="shared" si="18"/>
        <v>7555</v>
      </c>
      <c r="C634" s="106" t="s">
        <v>1491</v>
      </c>
      <c r="D634" s="107">
        <v>23</v>
      </c>
      <c r="E634" s="107">
        <v>0</v>
      </c>
      <c r="F634" s="107">
        <v>8</v>
      </c>
      <c r="G634" s="111">
        <f t="shared" si="19"/>
        <v>8</v>
      </c>
    </row>
    <row r="635" spans="1:7" x14ac:dyDescent="0.2">
      <c r="A635" s="106" t="s">
        <v>1492</v>
      </c>
      <c r="B635" s="106" t="str">
        <f t="shared" si="18"/>
        <v>7560</v>
      </c>
      <c r="C635" s="106" t="s">
        <v>369</v>
      </c>
      <c r="D635" s="107">
        <v>396</v>
      </c>
      <c r="E635" s="107">
        <v>0</v>
      </c>
      <c r="F635" s="107">
        <v>47</v>
      </c>
      <c r="G635" s="111">
        <f t="shared" si="19"/>
        <v>47</v>
      </c>
    </row>
    <row r="636" spans="1:7" x14ac:dyDescent="0.2">
      <c r="A636" s="106" t="s">
        <v>1493</v>
      </c>
      <c r="B636" s="106" t="str">
        <f t="shared" si="18"/>
        <v>7565</v>
      </c>
      <c r="C636" s="106" t="s">
        <v>1494</v>
      </c>
      <c r="D636" s="107">
        <v>4</v>
      </c>
      <c r="E636" s="107">
        <v>0</v>
      </c>
      <c r="F636" s="107">
        <v>4</v>
      </c>
      <c r="G636" s="111">
        <f t="shared" si="19"/>
        <v>4</v>
      </c>
    </row>
    <row r="637" spans="1:7" x14ac:dyDescent="0.2">
      <c r="A637" s="106" t="s">
        <v>1495</v>
      </c>
      <c r="B637" s="106" t="str">
        <f t="shared" si="18"/>
        <v>7570</v>
      </c>
      <c r="C637" s="106" t="s">
        <v>1496</v>
      </c>
      <c r="D637" s="107">
        <v>309</v>
      </c>
      <c r="E637" s="107">
        <v>33</v>
      </c>
      <c r="F637" s="107">
        <v>67</v>
      </c>
      <c r="G637" s="111">
        <f t="shared" si="19"/>
        <v>100</v>
      </c>
    </row>
    <row r="638" spans="1:7" x14ac:dyDescent="0.2">
      <c r="A638" s="106" t="s">
        <v>1497</v>
      </c>
      <c r="B638" s="106" t="str">
        <f t="shared" si="18"/>
        <v>7580</v>
      </c>
      <c r="C638" s="106" t="s">
        <v>1498</v>
      </c>
      <c r="D638" s="107">
        <v>204</v>
      </c>
      <c r="E638" s="107">
        <v>8</v>
      </c>
      <c r="F638" s="107">
        <v>25</v>
      </c>
      <c r="G638" s="111">
        <f t="shared" si="19"/>
        <v>33</v>
      </c>
    </row>
    <row r="639" spans="1:7" x14ac:dyDescent="0.2">
      <c r="A639" s="106" t="s">
        <v>1499</v>
      </c>
      <c r="B639" s="106" t="str">
        <f t="shared" si="18"/>
        <v>7605</v>
      </c>
      <c r="C639" s="106" t="s">
        <v>1500</v>
      </c>
      <c r="D639" s="107">
        <v>991</v>
      </c>
      <c r="E639" s="107">
        <v>83</v>
      </c>
      <c r="F639" s="107">
        <v>118</v>
      </c>
      <c r="G639" s="111">
        <f t="shared" si="19"/>
        <v>201</v>
      </c>
    </row>
    <row r="640" spans="1:7" x14ac:dyDescent="0.2">
      <c r="A640" s="106" t="s">
        <v>1501</v>
      </c>
      <c r="B640" s="106" t="str">
        <f t="shared" si="18"/>
        <v>7625</v>
      </c>
      <c r="C640" s="106" t="s">
        <v>1502</v>
      </c>
      <c r="D640" s="107">
        <v>999</v>
      </c>
      <c r="E640" s="107">
        <v>43</v>
      </c>
      <c r="F640" s="107">
        <v>227</v>
      </c>
      <c r="G640" s="111">
        <f t="shared" si="19"/>
        <v>270</v>
      </c>
    </row>
    <row r="641" spans="1:7" x14ac:dyDescent="0.2">
      <c r="A641" s="106" t="s">
        <v>1503</v>
      </c>
      <c r="B641" s="106" t="str">
        <f t="shared" si="18"/>
        <v>7630</v>
      </c>
      <c r="C641" s="106" t="s">
        <v>1504</v>
      </c>
      <c r="D641" s="107">
        <v>324</v>
      </c>
      <c r="E641" s="107">
        <v>13</v>
      </c>
      <c r="F641" s="107">
        <v>0</v>
      </c>
      <c r="G641" s="111">
        <f t="shared" si="19"/>
        <v>13</v>
      </c>
    </row>
    <row r="642" spans="1:7" x14ac:dyDescent="0.2">
      <c r="A642" s="106" t="s">
        <v>1505</v>
      </c>
      <c r="B642" s="106" t="str">
        <f t="shared" si="18"/>
        <v>7640</v>
      </c>
      <c r="C642" s="106" t="s">
        <v>1506</v>
      </c>
      <c r="D642" s="107">
        <v>616</v>
      </c>
      <c r="E642" s="107">
        <v>34</v>
      </c>
      <c r="F642" s="107">
        <v>105</v>
      </c>
      <c r="G642" s="111">
        <f t="shared" si="19"/>
        <v>139</v>
      </c>
    </row>
    <row r="643" spans="1:7" x14ac:dyDescent="0.2">
      <c r="A643" s="106" t="s">
        <v>1507</v>
      </c>
      <c r="B643" s="106" t="str">
        <f t="shared" si="18"/>
        <v>7645</v>
      </c>
      <c r="C643" s="106" t="s">
        <v>1508</v>
      </c>
      <c r="D643" s="107">
        <v>405</v>
      </c>
      <c r="E643" s="107">
        <v>12</v>
      </c>
      <c r="F643" s="107">
        <v>105</v>
      </c>
      <c r="G643" s="111">
        <f t="shared" si="19"/>
        <v>117</v>
      </c>
    </row>
    <row r="644" spans="1:7" x14ac:dyDescent="0.2">
      <c r="A644" s="106" t="s">
        <v>1509</v>
      </c>
      <c r="B644" s="106" t="str">
        <f t="shared" si="18"/>
        <v>7650</v>
      </c>
      <c r="C644" s="106" t="s">
        <v>1510</v>
      </c>
      <c r="D644" s="107">
        <v>68</v>
      </c>
      <c r="E644" s="107">
        <v>5</v>
      </c>
      <c r="F644" s="107">
        <v>31</v>
      </c>
      <c r="G644" s="111">
        <f t="shared" si="19"/>
        <v>36</v>
      </c>
    </row>
    <row r="645" spans="1:7" x14ac:dyDescent="0.2">
      <c r="A645" s="106" t="s">
        <v>1511</v>
      </c>
      <c r="B645" s="106" t="str">
        <f t="shared" si="18"/>
        <v>7655</v>
      </c>
      <c r="C645" s="106" t="s">
        <v>1512</v>
      </c>
      <c r="D645" s="107">
        <v>296</v>
      </c>
      <c r="E645" s="107">
        <v>9</v>
      </c>
      <c r="F645" s="107">
        <v>39</v>
      </c>
      <c r="G645" s="111">
        <f t="shared" si="19"/>
        <v>48</v>
      </c>
    </row>
    <row r="646" spans="1:7" x14ac:dyDescent="0.2">
      <c r="A646" s="106" t="s">
        <v>1513</v>
      </c>
      <c r="B646" s="106" t="str">
        <f t="shared" ref="B646:B707" si="20">RIGHT(A646,4)</f>
        <v>7665</v>
      </c>
      <c r="C646" s="106" t="s">
        <v>1514</v>
      </c>
      <c r="D646" s="107">
        <v>3</v>
      </c>
      <c r="E646" s="107">
        <v>0</v>
      </c>
      <c r="F646" s="107">
        <v>0</v>
      </c>
      <c r="G646" s="111">
        <f t="shared" ref="G646:G707" si="21">SUM(E646:F646)</f>
        <v>0</v>
      </c>
    </row>
    <row r="647" spans="1:7" x14ac:dyDescent="0.2">
      <c r="A647" s="106" t="s">
        <v>1515</v>
      </c>
      <c r="B647" s="106" t="str">
        <f t="shared" si="20"/>
        <v>7690</v>
      </c>
      <c r="C647" s="106" t="s">
        <v>88</v>
      </c>
      <c r="D647" s="107">
        <v>766</v>
      </c>
      <c r="E647" s="107">
        <v>33</v>
      </c>
      <c r="F647" s="107">
        <v>62</v>
      </c>
      <c r="G647" s="111">
        <f t="shared" si="21"/>
        <v>95</v>
      </c>
    </row>
    <row r="648" spans="1:7" x14ac:dyDescent="0.2">
      <c r="A648" s="106" t="s">
        <v>1516</v>
      </c>
      <c r="B648" s="106" t="str">
        <f t="shared" si="20"/>
        <v>7695</v>
      </c>
      <c r="C648" s="106" t="s">
        <v>1517</v>
      </c>
      <c r="D648" s="107">
        <v>4379</v>
      </c>
      <c r="E648" s="107">
        <v>213</v>
      </c>
      <c r="F648" s="107">
        <v>121</v>
      </c>
      <c r="G648" s="111">
        <f t="shared" si="21"/>
        <v>334</v>
      </c>
    </row>
    <row r="649" spans="1:7" x14ac:dyDescent="0.2">
      <c r="A649" s="106" t="s">
        <v>1518</v>
      </c>
      <c r="B649" s="106" t="str">
        <f t="shared" si="20"/>
        <v>7705</v>
      </c>
      <c r="C649" s="106" t="s">
        <v>1519</v>
      </c>
      <c r="D649" s="107">
        <v>0</v>
      </c>
      <c r="E649" s="107">
        <v>0</v>
      </c>
      <c r="F649" s="107">
        <v>0</v>
      </c>
      <c r="G649" s="111">
        <f t="shared" si="21"/>
        <v>0</v>
      </c>
    </row>
    <row r="650" spans="1:7" x14ac:dyDescent="0.2">
      <c r="A650" s="106" t="s">
        <v>1520</v>
      </c>
      <c r="B650" s="106" t="str">
        <f t="shared" si="20"/>
        <v>7725</v>
      </c>
      <c r="C650" s="106" t="s">
        <v>1521</v>
      </c>
      <c r="D650" s="107">
        <v>102</v>
      </c>
      <c r="E650" s="107">
        <v>4</v>
      </c>
      <c r="F650" s="107">
        <v>12</v>
      </c>
      <c r="G650" s="111">
        <f t="shared" si="21"/>
        <v>16</v>
      </c>
    </row>
    <row r="651" spans="1:7" x14ac:dyDescent="0.2">
      <c r="A651" s="106" t="s">
        <v>1522</v>
      </c>
      <c r="B651" s="106" t="str">
        <f t="shared" si="20"/>
        <v>7735</v>
      </c>
      <c r="C651" s="106" t="s">
        <v>1523</v>
      </c>
      <c r="D651" s="107">
        <v>592</v>
      </c>
      <c r="E651" s="107">
        <v>60</v>
      </c>
      <c r="F651" s="107">
        <v>35</v>
      </c>
      <c r="G651" s="111">
        <f t="shared" si="21"/>
        <v>95</v>
      </c>
    </row>
    <row r="652" spans="1:7" x14ac:dyDescent="0.2">
      <c r="A652" s="106" t="s">
        <v>1524</v>
      </c>
      <c r="B652" s="106" t="str">
        <f t="shared" si="20"/>
        <v>7740</v>
      </c>
      <c r="C652" s="106" t="s">
        <v>1525</v>
      </c>
      <c r="D652" s="107">
        <v>264</v>
      </c>
      <c r="E652" s="107">
        <v>64</v>
      </c>
      <c r="F652" s="107">
        <v>10</v>
      </c>
      <c r="G652" s="111">
        <f t="shared" si="21"/>
        <v>74</v>
      </c>
    </row>
    <row r="653" spans="1:7" x14ac:dyDescent="0.2">
      <c r="A653" s="106" t="s">
        <v>1526</v>
      </c>
      <c r="B653" s="106" t="str">
        <f t="shared" si="20"/>
        <v>7745</v>
      </c>
      <c r="C653" s="106" t="s">
        <v>1527</v>
      </c>
      <c r="D653" s="107">
        <v>185</v>
      </c>
      <c r="E653" s="107">
        <v>13</v>
      </c>
      <c r="F653" s="107">
        <v>23</v>
      </c>
      <c r="G653" s="111">
        <f t="shared" si="21"/>
        <v>36</v>
      </c>
    </row>
    <row r="654" spans="1:7" x14ac:dyDescent="0.2">
      <c r="A654" s="106" t="s">
        <v>1528</v>
      </c>
      <c r="B654" s="106" t="str">
        <f t="shared" si="20"/>
        <v>7755</v>
      </c>
      <c r="C654" s="106" t="s">
        <v>1529</v>
      </c>
      <c r="D654" s="107">
        <v>1417</v>
      </c>
      <c r="E654" s="107">
        <v>94</v>
      </c>
      <c r="F654" s="107">
        <v>68</v>
      </c>
      <c r="G654" s="111">
        <f t="shared" si="21"/>
        <v>162</v>
      </c>
    </row>
    <row r="655" spans="1:7" x14ac:dyDescent="0.2">
      <c r="A655" s="106" t="s">
        <v>1530</v>
      </c>
      <c r="B655" s="106" t="str">
        <f t="shared" si="20"/>
        <v>7765</v>
      </c>
      <c r="C655" s="106" t="s">
        <v>1531</v>
      </c>
      <c r="D655" s="107">
        <v>501</v>
      </c>
      <c r="E655" s="107">
        <v>18</v>
      </c>
      <c r="F655" s="107">
        <v>21</v>
      </c>
      <c r="G655" s="111">
        <f t="shared" si="21"/>
        <v>39</v>
      </c>
    </row>
    <row r="656" spans="1:7" x14ac:dyDescent="0.2">
      <c r="A656" s="106" t="s">
        <v>1532</v>
      </c>
      <c r="B656" s="106" t="str">
        <f t="shared" si="20"/>
        <v>8100</v>
      </c>
      <c r="C656" s="106" t="s">
        <v>1533</v>
      </c>
      <c r="D656" s="107">
        <v>3204</v>
      </c>
      <c r="E656" s="107">
        <v>99</v>
      </c>
      <c r="F656" s="107">
        <v>125</v>
      </c>
      <c r="G656" s="111">
        <f t="shared" si="21"/>
        <v>224</v>
      </c>
    </row>
    <row r="657" spans="1:7" x14ac:dyDescent="0.2">
      <c r="A657" s="106" t="s">
        <v>1534</v>
      </c>
      <c r="B657" s="106" t="str">
        <f t="shared" si="20"/>
        <v>8150</v>
      </c>
      <c r="C657" s="106" t="s">
        <v>1535</v>
      </c>
      <c r="D657" s="107">
        <v>3912</v>
      </c>
      <c r="E657" s="107">
        <v>160</v>
      </c>
      <c r="F657" s="107">
        <v>206</v>
      </c>
      <c r="G657" s="111">
        <f t="shared" si="21"/>
        <v>366</v>
      </c>
    </row>
    <row r="658" spans="1:7" x14ac:dyDescent="0.2">
      <c r="A658" s="106" t="s">
        <v>1536</v>
      </c>
      <c r="B658" s="106" t="str">
        <f t="shared" si="20"/>
        <v>8160</v>
      </c>
      <c r="C658" s="106" t="s">
        <v>1537</v>
      </c>
      <c r="D658" s="107">
        <v>369</v>
      </c>
      <c r="E658" s="107">
        <v>4</v>
      </c>
      <c r="F658" s="107">
        <v>5</v>
      </c>
      <c r="G658" s="111">
        <f t="shared" si="21"/>
        <v>9</v>
      </c>
    </row>
    <row r="659" spans="1:7" x14ac:dyDescent="0.2">
      <c r="A659" s="106" t="s">
        <v>1538</v>
      </c>
      <c r="B659" s="106" t="str">
        <f t="shared" si="20"/>
        <v>8300</v>
      </c>
      <c r="C659" s="106" t="s">
        <v>1539</v>
      </c>
      <c r="D659" s="107">
        <v>112</v>
      </c>
      <c r="E659" s="107">
        <v>0</v>
      </c>
      <c r="F659" s="107">
        <v>8</v>
      </c>
      <c r="G659" s="111">
        <f t="shared" si="21"/>
        <v>8</v>
      </c>
    </row>
    <row r="660" spans="1:7" x14ac:dyDescent="0.2">
      <c r="A660" s="106" t="s">
        <v>1540</v>
      </c>
      <c r="B660" s="106" t="str">
        <f t="shared" si="20"/>
        <v>8450</v>
      </c>
      <c r="C660" s="106" t="s">
        <v>1541</v>
      </c>
      <c r="D660" s="107">
        <v>3629</v>
      </c>
      <c r="E660" s="107">
        <v>371</v>
      </c>
      <c r="F660" s="107">
        <v>453</v>
      </c>
      <c r="G660" s="111">
        <f t="shared" si="21"/>
        <v>824</v>
      </c>
    </row>
    <row r="661" spans="1:7" x14ac:dyDescent="0.2">
      <c r="A661" s="106" t="s">
        <v>1542</v>
      </c>
      <c r="B661" s="106" t="str">
        <f t="shared" si="20"/>
        <v>8700</v>
      </c>
      <c r="C661" s="106" t="s">
        <v>1543</v>
      </c>
      <c r="D661" s="107">
        <v>2255</v>
      </c>
      <c r="E661" s="107">
        <v>177</v>
      </c>
      <c r="F661" s="107">
        <v>140</v>
      </c>
      <c r="G661" s="111">
        <f t="shared" si="21"/>
        <v>317</v>
      </c>
    </row>
    <row r="662" spans="1:7" x14ac:dyDescent="0.2">
      <c r="A662" s="106" t="s">
        <v>1544</v>
      </c>
      <c r="B662" s="106" t="str">
        <f t="shared" si="20"/>
        <v>8750</v>
      </c>
      <c r="C662" s="106" t="s">
        <v>1545</v>
      </c>
      <c r="D662" s="107">
        <v>41529</v>
      </c>
      <c r="E662" s="107">
        <v>1856</v>
      </c>
      <c r="F662" s="107">
        <v>1910</v>
      </c>
      <c r="G662" s="111">
        <f t="shared" si="21"/>
        <v>3766</v>
      </c>
    </row>
    <row r="663" spans="1:7" x14ac:dyDescent="0.2">
      <c r="A663" s="106" t="s">
        <v>1546</v>
      </c>
      <c r="B663" s="106" t="str">
        <f t="shared" si="20"/>
        <v>9100</v>
      </c>
      <c r="C663" s="106" t="s">
        <v>1547</v>
      </c>
      <c r="D663" s="107">
        <v>0</v>
      </c>
      <c r="E663" s="107">
        <v>0</v>
      </c>
      <c r="F663" s="107">
        <v>0</v>
      </c>
      <c r="G663" s="111">
        <f t="shared" si="21"/>
        <v>0</v>
      </c>
    </row>
    <row r="664" spans="1:7" x14ac:dyDescent="0.2">
      <c r="A664" s="106" t="s">
        <v>1548</v>
      </c>
      <c r="B664" s="106" t="str">
        <f t="shared" si="20"/>
        <v>9150</v>
      </c>
      <c r="C664" s="106" t="s">
        <v>1549</v>
      </c>
      <c r="D664" s="107">
        <v>8</v>
      </c>
      <c r="E664" s="107">
        <v>0</v>
      </c>
      <c r="F664" s="107">
        <v>0</v>
      </c>
      <c r="G664" s="111">
        <f t="shared" si="21"/>
        <v>0</v>
      </c>
    </row>
    <row r="665" spans="1:7" x14ac:dyDescent="0.2">
      <c r="A665" s="106" t="s">
        <v>1550</v>
      </c>
      <c r="B665" s="106" t="str">
        <f t="shared" si="20"/>
        <v>9230</v>
      </c>
      <c r="C665" s="106" t="s">
        <v>1551</v>
      </c>
      <c r="D665" s="107">
        <v>57</v>
      </c>
      <c r="E665" s="107">
        <v>0</v>
      </c>
      <c r="F665" s="107">
        <v>2</v>
      </c>
      <c r="G665" s="111">
        <f t="shared" si="21"/>
        <v>2</v>
      </c>
    </row>
    <row r="666" spans="1:7" x14ac:dyDescent="0.2">
      <c r="A666" s="106" t="s">
        <v>1552</v>
      </c>
      <c r="B666" s="106" t="str">
        <f t="shared" si="20"/>
        <v>9240</v>
      </c>
      <c r="C666" s="106" t="s">
        <v>1553</v>
      </c>
      <c r="D666" s="107">
        <v>166</v>
      </c>
      <c r="E666" s="107">
        <v>3</v>
      </c>
      <c r="F666" s="107">
        <v>8</v>
      </c>
      <c r="G666" s="111">
        <f t="shared" si="21"/>
        <v>11</v>
      </c>
    </row>
    <row r="667" spans="1:7" x14ac:dyDescent="0.2">
      <c r="A667" s="106" t="s">
        <v>1554</v>
      </c>
      <c r="B667" s="106" t="str">
        <f t="shared" si="20"/>
        <v>9260</v>
      </c>
      <c r="C667" s="106" t="s">
        <v>1555</v>
      </c>
      <c r="D667" s="107">
        <v>115</v>
      </c>
      <c r="E667" s="107">
        <v>3</v>
      </c>
      <c r="F667" s="107">
        <v>3</v>
      </c>
      <c r="G667" s="111">
        <f t="shared" si="21"/>
        <v>6</v>
      </c>
    </row>
    <row r="668" spans="1:7" x14ac:dyDescent="0.2">
      <c r="A668" s="106" t="s">
        <v>1556</v>
      </c>
      <c r="B668" s="106" t="str">
        <f t="shared" si="20"/>
        <v>9280</v>
      </c>
      <c r="C668" s="106" t="s">
        <v>1557</v>
      </c>
      <c r="D668" s="107">
        <v>20</v>
      </c>
      <c r="E668" s="107">
        <v>2</v>
      </c>
      <c r="F668" s="107">
        <v>0</v>
      </c>
      <c r="G668" s="111">
        <f t="shared" si="21"/>
        <v>2</v>
      </c>
    </row>
    <row r="669" spans="1:7" x14ac:dyDescent="0.2">
      <c r="A669" s="106" t="s">
        <v>1558</v>
      </c>
      <c r="B669" s="106" t="str">
        <f t="shared" si="20"/>
        <v>9300</v>
      </c>
      <c r="C669" s="106" t="s">
        <v>1559</v>
      </c>
      <c r="D669" s="107">
        <v>917</v>
      </c>
      <c r="E669" s="107">
        <v>202</v>
      </c>
      <c r="F669" s="107">
        <v>91</v>
      </c>
      <c r="G669" s="111">
        <f t="shared" si="21"/>
        <v>293</v>
      </c>
    </row>
    <row r="670" spans="1:7" x14ac:dyDescent="0.2">
      <c r="A670" s="106" t="s">
        <v>1560</v>
      </c>
      <c r="B670" s="106" t="str">
        <f t="shared" si="20"/>
        <v>9350</v>
      </c>
      <c r="C670" s="106" t="s">
        <v>1561</v>
      </c>
      <c r="D670" s="107">
        <v>0</v>
      </c>
      <c r="E670" s="107">
        <v>0</v>
      </c>
      <c r="F670" s="107">
        <v>0</v>
      </c>
      <c r="G670" s="111">
        <f t="shared" si="21"/>
        <v>0</v>
      </c>
    </row>
    <row r="671" spans="1:7" x14ac:dyDescent="0.2">
      <c r="A671" s="106" t="s">
        <v>1562</v>
      </c>
      <c r="B671" s="106" t="str">
        <f t="shared" si="20"/>
        <v>9370</v>
      </c>
      <c r="C671" s="106" t="s">
        <v>1563</v>
      </c>
      <c r="D671" s="107">
        <v>310</v>
      </c>
      <c r="E671" s="107">
        <v>53</v>
      </c>
      <c r="F671" s="107">
        <v>11</v>
      </c>
      <c r="G671" s="111">
        <f t="shared" si="21"/>
        <v>64</v>
      </c>
    </row>
    <row r="672" spans="1:7" x14ac:dyDescent="0.2">
      <c r="A672" s="106" t="s">
        <v>1564</v>
      </c>
      <c r="B672" s="106" t="str">
        <f t="shared" si="20"/>
        <v>9400</v>
      </c>
      <c r="C672" s="106" t="s">
        <v>1565</v>
      </c>
      <c r="D672" s="107">
        <v>2</v>
      </c>
      <c r="E672" s="107">
        <v>0</v>
      </c>
      <c r="F672" s="107">
        <v>0</v>
      </c>
      <c r="G672" s="111">
        <f t="shared" si="21"/>
        <v>0</v>
      </c>
    </row>
    <row r="673" spans="1:7" x14ac:dyDescent="0.2">
      <c r="A673" s="106" t="s">
        <v>1566</v>
      </c>
      <c r="B673" s="106" t="str">
        <f t="shared" si="20"/>
        <v>9510</v>
      </c>
      <c r="C673" s="106" t="s">
        <v>1567</v>
      </c>
      <c r="D673" s="107">
        <v>2611</v>
      </c>
      <c r="E673" s="107">
        <v>133</v>
      </c>
      <c r="F673" s="107">
        <v>246</v>
      </c>
      <c r="G673" s="111">
        <f t="shared" si="21"/>
        <v>379</v>
      </c>
    </row>
    <row r="674" spans="1:7" x14ac:dyDescent="0.2">
      <c r="A674" s="106" t="s">
        <v>1568</v>
      </c>
      <c r="B674" s="106" t="str">
        <f t="shared" si="20"/>
        <v>9515</v>
      </c>
      <c r="C674" s="106" t="s">
        <v>1569</v>
      </c>
      <c r="D674" s="107">
        <v>5944</v>
      </c>
      <c r="E674" s="107">
        <v>680</v>
      </c>
      <c r="F674" s="107">
        <v>824</v>
      </c>
      <c r="G674" s="111">
        <f t="shared" si="21"/>
        <v>1504</v>
      </c>
    </row>
    <row r="675" spans="1:7" x14ac:dyDescent="0.2">
      <c r="A675" s="106" t="s">
        <v>1570</v>
      </c>
      <c r="B675" s="106" t="str">
        <f t="shared" si="20"/>
        <v>9520</v>
      </c>
      <c r="C675" s="106" t="s">
        <v>1571</v>
      </c>
      <c r="D675" s="107">
        <v>13565</v>
      </c>
      <c r="E675" s="107">
        <v>1317</v>
      </c>
      <c r="F675" s="107">
        <v>978</v>
      </c>
      <c r="G675" s="111">
        <f t="shared" si="21"/>
        <v>2295</v>
      </c>
    </row>
    <row r="676" spans="1:7" x14ac:dyDescent="0.2">
      <c r="A676" s="106" t="s">
        <v>1572</v>
      </c>
      <c r="B676" s="106" t="str">
        <f t="shared" si="20"/>
        <v>9525</v>
      </c>
      <c r="C676" s="106" t="s">
        <v>1573</v>
      </c>
      <c r="D676" s="107">
        <v>1077</v>
      </c>
      <c r="E676" s="107">
        <v>272</v>
      </c>
      <c r="F676" s="107">
        <v>48</v>
      </c>
      <c r="G676" s="111">
        <f t="shared" si="21"/>
        <v>320</v>
      </c>
    </row>
    <row r="677" spans="1:7" x14ac:dyDescent="0.2">
      <c r="A677" s="106" t="s">
        <v>1574</v>
      </c>
      <c r="B677" s="106" t="str">
        <f t="shared" si="20"/>
        <v>9550</v>
      </c>
      <c r="C677" s="106" t="s">
        <v>1575</v>
      </c>
      <c r="D677" s="107">
        <v>84414</v>
      </c>
      <c r="E677" s="107">
        <v>7974</v>
      </c>
      <c r="F677" s="107">
        <v>8790</v>
      </c>
      <c r="G677" s="111">
        <f t="shared" si="21"/>
        <v>16764</v>
      </c>
    </row>
    <row r="678" spans="1:7" x14ac:dyDescent="0.2">
      <c r="A678" s="106" t="s">
        <v>1576</v>
      </c>
      <c r="B678" s="106" t="str">
        <f t="shared" si="20"/>
        <v>9560</v>
      </c>
      <c r="C678" s="106" t="s">
        <v>1577</v>
      </c>
      <c r="D678" s="107">
        <v>15097</v>
      </c>
      <c r="E678" s="107">
        <v>1009</v>
      </c>
      <c r="F678" s="107">
        <v>1561</v>
      </c>
      <c r="G678" s="111">
        <f t="shared" si="21"/>
        <v>2570</v>
      </c>
    </row>
    <row r="679" spans="1:7" x14ac:dyDescent="0.2">
      <c r="A679" s="106" t="s">
        <v>1578</v>
      </c>
      <c r="B679" s="106" t="str">
        <f t="shared" si="20"/>
        <v>9630</v>
      </c>
      <c r="C679" s="106" t="s">
        <v>1579</v>
      </c>
      <c r="D679" s="107">
        <v>440</v>
      </c>
      <c r="E679" s="107">
        <v>29</v>
      </c>
      <c r="F679" s="107">
        <v>64</v>
      </c>
      <c r="G679" s="111">
        <f t="shared" si="21"/>
        <v>93</v>
      </c>
    </row>
    <row r="680" spans="1:7" x14ac:dyDescent="0.2">
      <c r="A680" s="106" t="s">
        <v>1580</v>
      </c>
      <c r="B680" s="106" t="str">
        <f t="shared" si="20"/>
        <v>9635</v>
      </c>
      <c r="C680" s="106" t="s">
        <v>1581</v>
      </c>
      <c r="D680" s="107">
        <v>59962</v>
      </c>
      <c r="E680" s="107">
        <v>4733</v>
      </c>
      <c r="F680" s="107">
        <v>5539</v>
      </c>
      <c r="G680" s="111">
        <f t="shared" si="21"/>
        <v>10272</v>
      </c>
    </row>
    <row r="681" spans="1:7" x14ac:dyDescent="0.2">
      <c r="A681" s="106" t="s">
        <v>1582</v>
      </c>
      <c r="B681" s="106" t="str">
        <f t="shared" si="20"/>
        <v>9680</v>
      </c>
      <c r="C681" s="106" t="s">
        <v>1583</v>
      </c>
      <c r="D681" s="107">
        <v>58927</v>
      </c>
      <c r="E681" s="107">
        <v>2521</v>
      </c>
      <c r="F681" s="107">
        <v>2445</v>
      </c>
      <c r="G681" s="111">
        <f t="shared" si="21"/>
        <v>4966</v>
      </c>
    </row>
    <row r="682" spans="1:7" x14ac:dyDescent="0.2">
      <c r="A682" s="106" t="s">
        <v>1584</v>
      </c>
      <c r="B682" s="106" t="str">
        <f t="shared" si="20"/>
        <v>9690</v>
      </c>
      <c r="C682" s="106" t="s">
        <v>1585</v>
      </c>
      <c r="D682" s="107">
        <v>4802</v>
      </c>
      <c r="E682" s="107">
        <v>176</v>
      </c>
      <c r="F682" s="107">
        <v>305</v>
      </c>
      <c r="G682" s="111">
        <f t="shared" si="21"/>
        <v>481</v>
      </c>
    </row>
    <row r="683" spans="1:7" x14ac:dyDescent="0.2">
      <c r="A683" s="106" t="s">
        <v>1586</v>
      </c>
      <c r="B683" s="106" t="str">
        <f t="shared" si="20"/>
        <v>9720</v>
      </c>
      <c r="C683" s="106" t="s">
        <v>1587</v>
      </c>
      <c r="D683" s="107">
        <v>28475</v>
      </c>
      <c r="E683" s="107">
        <v>2799</v>
      </c>
      <c r="F683" s="107">
        <v>2783</v>
      </c>
      <c r="G683" s="111">
        <f t="shared" si="21"/>
        <v>5582</v>
      </c>
    </row>
    <row r="684" spans="1:7" x14ac:dyDescent="0.2">
      <c r="A684" s="106" t="s">
        <v>1588</v>
      </c>
      <c r="B684" s="106" t="str">
        <f t="shared" si="20"/>
        <v>9730</v>
      </c>
      <c r="C684" s="106" t="s">
        <v>1589</v>
      </c>
      <c r="D684" s="107">
        <v>7429</v>
      </c>
      <c r="E684" s="107">
        <v>347</v>
      </c>
      <c r="F684" s="107">
        <v>333</v>
      </c>
      <c r="G684" s="111">
        <f t="shared" si="21"/>
        <v>680</v>
      </c>
    </row>
    <row r="685" spans="1:7" x14ac:dyDescent="0.2">
      <c r="A685" s="106" t="s">
        <v>1590</v>
      </c>
      <c r="B685" s="106" t="str">
        <f t="shared" si="20"/>
        <v>9735</v>
      </c>
      <c r="C685" s="106" t="s">
        <v>1591</v>
      </c>
      <c r="D685" s="107">
        <v>7902</v>
      </c>
      <c r="E685" s="107">
        <v>486</v>
      </c>
      <c r="F685" s="107">
        <v>747</v>
      </c>
      <c r="G685" s="111">
        <f t="shared" si="21"/>
        <v>1233</v>
      </c>
    </row>
    <row r="686" spans="1:7" x14ac:dyDescent="0.2">
      <c r="A686" s="106" t="s">
        <v>1592</v>
      </c>
      <c r="B686" s="106" t="str">
        <f t="shared" si="20"/>
        <v>9745</v>
      </c>
      <c r="C686" s="106" t="s">
        <v>1593</v>
      </c>
      <c r="D686" s="107">
        <v>7596</v>
      </c>
      <c r="E686" s="107">
        <v>697</v>
      </c>
      <c r="F686" s="107">
        <v>1261</v>
      </c>
      <c r="G686" s="111">
        <f t="shared" si="21"/>
        <v>1958</v>
      </c>
    </row>
    <row r="687" spans="1:7" x14ac:dyDescent="0.2">
      <c r="A687" s="106" t="s">
        <v>1594</v>
      </c>
      <c r="B687" s="106" t="str">
        <f t="shared" si="20"/>
        <v>9775</v>
      </c>
      <c r="C687" s="106" t="s">
        <v>1595</v>
      </c>
      <c r="D687" s="107">
        <v>721</v>
      </c>
      <c r="E687" s="107">
        <v>22</v>
      </c>
      <c r="F687" s="107">
        <v>205</v>
      </c>
      <c r="G687" s="111">
        <f t="shared" si="21"/>
        <v>227</v>
      </c>
    </row>
    <row r="688" spans="1:7" x14ac:dyDescent="0.2">
      <c r="A688" s="106" t="s">
        <v>1596</v>
      </c>
      <c r="B688" s="106" t="str">
        <f t="shared" si="20"/>
        <v>9800</v>
      </c>
      <c r="C688" s="106" t="s">
        <v>1597</v>
      </c>
      <c r="D688" s="107">
        <v>599</v>
      </c>
      <c r="E688" s="107">
        <v>33</v>
      </c>
      <c r="F688" s="107">
        <v>39</v>
      </c>
      <c r="G688" s="111">
        <f t="shared" si="21"/>
        <v>72</v>
      </c>
    </row>
    <row r="689" spans="1:7" x14ac:dyDescent="0.2">
      <c r="A689" s="106" t="s">
        <v>1598</v>
      </c>
      <c r="B689" s="106" t="str">
        <f t="shared" si="20"/>
        <v>9815</v>
      </c>
      <c r="C689" s="106" t="s">
        <v>1599</v>
      </c>
      <c r="D689" s="107">
        <v>500846</v>
      </c>
      <c r="E689" s="107">
        <v>50722</v>
      </c>
      <c r="F689" s="107">
        <v>52686</v>
      </c>
      <c r="G689" s="111">
        <f t="shared" si="21"/>
        <v>103408</v>
      </c>
    </row>
    <row r="690" spans="1:7" x14ac:dyDescent="0.2">
      <c r="A690" s="106" t="s">
        <v>1600</v>
      </c>
      <c r="B690" s="106" t="str">
        <f t="shared" si="20"/>
        <v>9820</v>
      </c>
      <c r="C690" s="106" t="s">
        <v>1601</v>
      </c>
      <c r="D690" s="107">
        <v>22365</v>
      </c>
      <c r="E690" s="107">
        <v>1861</v>
      </c>
      <c r="F690" s="107">
        <v>1814</v>
      </c>
      <c r="G690" s="111">
        <f t="shared" si="21"/>
        <v>3675</v>
      </c>
    </row>
    <row r="691" spans="1:7" x14ac:dyDescent="0.2">
      <c r="A691" s="106" t="s">
        <v>1602</v>
      </c>
      <c r="B691" s="106" t="str">
        <f t="shared" si="20"/>
        <v>9825</v>
      </c>
      <c r="C691" s="106" t="s">
        <v>1603</v>
      </c>
      <c r="D691" s="107">
        <v>6764</v>
      </c>
      <c r="E691" s="107">
        <v>570</v>
      </c>
      <c r="F691" s="107">
        <v>925</v>
      </c>
      <c r="G691" s="111">
        <f t="shared" si="21"/>
        <v>1495</v>
      </c>
    </row>
    <row r="692" spans="1:7" x14ac:dyDescent="0.2">
      <c r="A692" s="106" t="s">
        <v>1604</v>
      </c>
      <c r="B692" s="106" t="str">
        <f t="shared" si="20"/>
        <v>9830</v>
      </c>
      <c r="C692" s="106" t="s">
        <v>1605</v>
      </c>
      <c r="D692" s="107">
        <v>10718</v>
      </c>
      <c r="E692" s="107">
        <v>424</v>
      </c>
      <c r="F692" s="107">
        <v>496</v>
      </c>
      <c r="G692" s="111">
        <f t="shared" si="21"/>
        <v>920</v>
      </c>
    </row>
    <row r="693" spans="1:7" x14ac:dyDescent="0.2">
      <c r="A693" s="106" t="s">
        <v>1606</v>
      </c>
      <c r="B693" s="106" t="str">
        <f t="shared" si="20"/>
        <v>9835</v>
      </c>
      <c r="C693" s="106" t="s">
        <v>1607</v>
      </c>
      <c r="D693" s="107">
        <v>5572</v>
      </c>
      <c r="E693" s="107">
        <v>226</v>
      </c>
      <c r="F693" s="107">
        <v>555</v>
      </c>
      <c r="G693" s="111">
        <f t="shared" si="21"/>
        <v>781</v>
      </c>
    </row>
    <row r="694" spans="1:7" x14ac:dyDescent="0.2">
      <c r="A694" s="106" t="s">
        <v>1608</v>
      </c>
      <c r="B694" s="106" t="str">
        <f t="shared" si="20"/>
        <v>9836</v>
      </c>
      <c r="C694" s="106" t="s">
        <v>1609</v>
      </c>
      <c r="D694" s="107">
        <v>24547</v>
      </c>
      <c r="E694" s="107">
        <v>3943</v>
      </c>
      <c r="F694" s="107">
        <v>2514</v>
      </c>
      <c r="G694" s="111">
        <f t="shared" si="21"/>
        <v>6457</v>
      </c>
    </row>
    <row r="695" spans="1:7" x14ac:dyDescent="0.2">
      <c r="A695" s="106" t="s">
        <v>1610</v>
      </c>
      <c r="B695" s="106" t="str">
        <f t="shared" si="20"/>
        <v>9838</v>
      </c>
      <c r="C695" s="106" t="s">
        <v>1611</v>
      </c>
      <c r="D695" s="107">
        <v>9149</v>
      </c>
      <c r="E695" s="107">
        <v>429</v>
      </c>
      <c r="F695" s="107">
        <v>689</v>
      </c>
      <c r="G695" s="111">
        <f t="shared" si="21"/>
        <v>1118</v>
      </c>
    </row>
    <row r="696" spans="1:7" x14ac:dyDescent="0.2">
      <c r="A696" s="106" t="s">
        <v>1612</v>
      </c>
      <c r="B696" s="106" t="str">
        <f t="shared" si="20"/>
        <v>9844</v>
      </c>
      <c r="C696" s="106" t="s">
        <v>1613</v>
      </c>
      <c r="D696" s="107">
        <v>1903</v>
      </c>
      <c r="E696" s="107">
        <v>151</v>
      </c>
      <c r="F696" s="107">
        <v>184</v>
      </c>
      <c r="G696" s="111">
        <f t="shared" si="21"/>
        <v>335</v>
      </c>
    </row>
    <row r="697" spans="1:7" x14ac:dyDescent="0.2">
      <c r="A697" s="106" t="s">
        <v>1614</v>
      </c>
      <c r="B697" s="106" t="str">
        <f t="shared" si="20"/>
        <v>9849</v>
      </c>
      <c r="C697" s="106" t="s">
        <v>1615</v>
      </c>
      <c r="D697" s="107">
        <v>4152</v>
      </c>
      <c r="E697" s="107">
        <v>473</v>
      </c>
      <c r="F697" s="107">
        <v>413</v>
      </c>
      <c r="G697" s="111">
        <f t="shared" si="21"/>
        <v>886</v>
      </c>
    </row>
    <row r="698" spans="1:7" x14ac:dyDescent="0.2">
      <c r="A698" s="106" t="s">
        <v>1616</v>
      </c>
      <c r="B698" s="106" t="str">
        <f t="shared" si="20"/>
        <v>9850</v>
      </c>
      <c r="C698" s="106" t="s">
        <v>1617</v>
      </c>
      <c r="D698" s="107">
        <v>761</v>
      </c>
      <c r="E698" s="107">
        <v>7</v>
      </c>
      <c r="F698" s="107">
        <v>33</v>
      </c>
      <c r="G698" s="111">
        <f t="shared" si="21"/>
        <v>40</v>
      </c>
    </row>
    <row r="699" spans="1:7" x14ac:dyDescent="0.2">
      <c r="A699" s="106" t="s">
        <v>1618</v>
      </c>
      <c r="B699" s="106" t="str">
        <f t="shared" si="20"/>
        <v>9865</v>
      </c>
      <c r="C699" s="106" t="s">
        <v>1619</v>
      </c>
      <c r="D699" s="107">
        <v>2683</v>
      </c>
      <c r="E699" s="107">
        <v>100</v>
      </c>
      <c r="F699" s="107">
        <v>136</v>
      </c>
      <c r="G699" s="111">
        <f t="shared" si="21"/>
        <v>236</v>
      </c>
    </row>
    <row r="700" spans="1:7" x14ac:dyDescent="0.2">
      <c r="A700" s="106" t="s">
        <v>1620</v>
      </c>
      <c r="B700" s="106" t="str">
        <f t="shared" si="20"/>
        <v>9875</v>
      </c>
      <c r="C700" s="106" t="s">
        <v>1621</v>
      </c>
      <c r="D700" s="107">
        <v>660</v>
      </c>
      <c r="E700" s="107">
        <v>46</v>
      </c>
      <c r="F700" s="107">
        <v>94</v>
      </c>
      <c r="G700" s="111">
        <f t="shared" si="21"/>
        <v>140</v>
      </c>
    </row>
    <row r="701" spans="1:7" x14ac:dyDescent="0.2">
      <c r="A701" s="106" t="s">
        <v>1622</v>
      </c>
      <c r="B701" s="106" t="str">
        <f t="shared" si="20"/>
        <v>9880</v>
      </c>
      <c r="C701" s="106" t="s">
        <v>1623</v>
      </c>
      <c r="D701" s="107">
        <v>5936</v>
      </c>
      <c r="E701" s="107">
        <v>490</v>
      </c>
      <c r="F701" s="107">
        <v>958</v>
      </c>
      <c r="G701" s="111">
        <f t="shared" si="21"/>
        <v>1448</v>
      </c>
    </row>
    <row r="702" spans="1:7" x14ac:dyDescent="0.2">
      <c r="A702" s="106" t="s">
        <v>1624</v>
      </c>
      <c r="B702" s="106" t="str">
        <f t="shared" si="20"/>
        <v>9950</v>
      </c>
      <c r="C702" s="106" t="s">
        <v>1625</v>
      </c>
      <c r="D702" s="107">
        <v>6609</v>
      </c>
      <c r="E702" s="107">
        <v>563</v>
      </c>
      <c r="F702" s="107">
        <v>572</v>
      </c>
      <c r="G702" s="111">
        <f t="shared" si="21"/>
        <v>1135</v>
      </c>
    </row>
    <row r="703" spans="1:7" x14ac:dyDescent="0.2">
      <c r="A703" s="106" t="s">
        <v>1626</v>
      </c>
      <c r="B703" s="106" t="str">
        <f t="shared" si="20"/>
        <v>9960</v>
      </c>
      <c r="C703" s="106" t="s">
        <v>1627</v>
      </c>
      <c r="D703" s="107">
        <v>183326</v>
      </c>
      <c r="E703" s="107">
        <v>15972</v>
      </c>
      <c r="F703" s="107">
        <v>16437</v>
      </c>
      <c r="G703" s="111">
        <f t="shared" si="21"/>
        <v>32409</v>
      </c>
    </row>
    <row r="704" spans="1:7" x14ac:dyDescent="0.2">
      <c r="A704" s="106" t="s">
        <v>1628</v>
      </c>
      <c r="B704" s="106" t="str">
        <f t="shared" si="20"/>
        <v>9963</v>
      </c>
      <c r="C704" s="106" t="s">
        <v>1629</v>
      </c>
      <c r="D704" s="107">
        <v>1837</v>
      </c>
      <c r="E704" s="107">
        <v>166</v>
      </c>
      <c r="F704" s="107">
        <v>145</v>
      </c>
      <c r="G704" s="111">
        <f t="shared" si="21"/>
        <v>311</v>
      </c>
    </row>
    <row r="705" spans="1:7" x14ac:dyDescent="0.2">
      <c r="A705" s="106" t="s">
        <v>1630</v>
      </c>
      <c r="B705" s="106" t="str">
        <f t="shared" si="20"/>
        <v>9967</v>
      </c>
      <c r="C705" s="106" t="s">
        <v>1631</v>
      </c>
      <c r="D705" s="107">
        <v>55</v>
      </c>
      <c r="E705" s="107">
        <v>0</v>
      </c>
      <c r="F705" s="107">
        <v>5</v>
      </c>
      <c r="G705" s="111">
        <f t="shared" si="21"/>
        <v>5</v>
      </c>
    </row>
    <row r="706" spans="1:7" x14ac:dyDescent="0.2">
      <c r="A706" s="106" t="s">
        <v>1632</v>
      </c>
      <c r="B706" s="106" t="str">
        <f t="shared" si="20"/>
        <v>9970</v>
      </c>
      <c r="C706" s="106" t="s">
        <v>1633</v>
      </c>
      <c r="D706" s="107">
        <v>1688</v>
      </c>
      <c r="E706" s="107">
        <v>146</v>
      </c>
      <c r="F706" s="107">
        <v>48</v>
      </c>
      <c r="G706" s="111">
        <f t="shared" si="21"/>
        <v>194</v>
      </c>
    </row>
    <row r="707" spans="1:7" x14ac:dyDescent="0.2">
      <c r="A707" s="106" t="s">
        <v>1634</v>
      </c>
      <c r="B707" s="106" t="str">
        <f t="shared" si="20"/>
        <v>9975</v>
      </c>
      <c r="C707" s="106" t="s">
        <v>1635</v>
      </c>
      <c r="D707" s="107">
        <v>9389</v>
      </c>
      <c r="E707" s="107">
        <v>742</v>
      </c>
      <c r="F707" s="107">
        <v>1441</v>
      </c>
      <c r="G707" s="111">
        <f t="shared" si="21"/>
        <v>2183</v>
      </c>
    </row>
    <row r="708" spans="1:7" s="104" customFormat="1" x14ac:dyDescent="0.2">
      <c r="A708" s="102"/>
      <c r="B708" s="102"/>
      <c r="C708" s="102" t="s">
        <v>1678</v>
      </c>
      <c r="D708" s="103">
        <f>SUM(D5:D707)</f>
        <v>5039700</v>
      </c>
      <c r="E708" s="103">
        <f t="shared" ref="E708:G708" si="22">SUM(E5:E707)</f>
        <v>419306</v>
      </c>
      <c r="F708" s="103">
        <f t="shared" si="22"/>
        <v>466857</v>
      </c>
      <c r="G708" s="109">
        <f t="shared" si="22"/>
        <v>886163</v>
      </c>
    </row>
  </sheetData>
  <mergeCells count="2">
    <mergeCell ref="A1:G1"/>
    <mergeCell ref="A2:G2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be96ac-d22f-4e6c-b84a-017c9bb09164" xsi:nil="true"/>
    <lcf76f155ced4ddcb4097134ff3c332f xmlns="9ae005eb-6cba-4f06-839c-6bd9d6208cec">
      <Terms xmlns="http://schemas.microsoft.com/office/infopath/2007/PartnerControls"/>
    </lcf76f155ced4ddcb4097134ff3c332f>
    <SharedWithUsers xmlns="61be96ac-d22f-4e6c-b84a-017c9bb09164">
      <UserInfo>
        <DisplayName/>
        <AccountId xsi:nil="true"/>
        <AccountType/>
      </UserInfo>
    </SharedWithUsers>
    <MediaLengthInSeconds xmlns="9ae005eb-6cba-4f06-839c-6bd9d6208ce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8B287E666B524C968E88727B43D539" ma:contentTypeVersion="16" ma:contentTypeDescription="Create a new document." ma:contentTypeScope="" ma:versionID="061f2663c6fb65f08c60e687caa8f715">
  <xsd:schema xmlns:xsd="http://www.w3.org/2001/XMLSchema" xmlns:xs="http://www.w3.org/2001/XMLSchema" xmlns:p="http://schemas.microsoft.com/office/2006/metadata/properties" xmlns:ns2="9ae005eb-6cba-4f06-839c-6bd9d6208cec" xmlns:ns3="61be96ac-d22f-4e6c-b84a-017c9bb09164" targetNamespace="http://schemas.microsoft.com/office/2006/metadata/properties" ma:root="true" ma:fieldsID="192ccbc182c19a8133ff49323b2a2e33" ns2:_="" ns3:_="">
    <xsd:import namespace="9ae005eb-6cba-4f06-839c-6bd9d6208cec"/>
    <xsd:import namespace="61be96ac-d22f-4e6c-b84a-017c9bb091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05eb-6cba-4f06-839c-6bd9d6208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be96ac-d22f-4e6c-b84a-017c9bb09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a93e5f3-a0cb-4df1-b3fc-738f7082c242}" ma:internalName="TaxCatchAll" ma:showField="CatchAllData" ma:web="61be96ac-d22f-4e6c-b84a-017c9bb091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AFDC26-9D4C-41B4-B4AE-305AAD5274A3}">
  <ds:schemaRefs>
    <ds:schemaRef ds:uri="http://schemas.microsoft.com/office/2006/documentManagement/types"/>
    <ds:schemaRef ds:uri="9ae005eb-6cba-4f06-839c-6bd9d6208ce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1be96ac-d22f-4e6c-b84a-017c9bb09164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F35EC3-E899-4FBD-9E18-1A154691C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005eb-6cba-4f06-839c-6bd9d6208cec"/>
    <ds:schemaRef ds:uri="61be96ac-d22f-4e6c-b84a-017c9bb09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96A9C4-1FFF-40E2-BCAE-28FDC646F5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 Tribal Apportionment Data</vt:lpstr>
      <vt:lpstr>Tribes over 200K</vt:lpstr>
      <vt:lpstr>Source - 2023 NTD VRM</vt:lpstr>
      <vt:lpstr>VRM Adj.</vt:lpstr>
      <vt:lpstr>Source - Tribal Areas</vt:lpstr>
      <vt:lpstr>Source-2023 ACSDT5Y2023.C17002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2025 5311 Tribal NTD and Census American Community Service Estimates</dc:title>
  <dc:subject/>
  <dc:creator>D O T - Federal Transit Administration</dc:creator>
  <cp:keywords/>
  <dc:description/>
  <cp:lastModifiedBy>Djoumanov, Aziza (FTA)</cp:lastModifiedBy>
  <cp:revision/>
  <dcterms:created xsi:type="dcterms:W3CDTF">2020-09-03T12:43:16Z</dcterms:created>
  <dcterms:modified xsi:type="dcterms:W3CDTF">2025-01-13T20:36:26Z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0x010100418B287E666B524C968E88727B43D539</vt:lpwstr>
  </property>
  <property fmtid="{D5CDD505-2E9C-101B-9397-08002B2CF9AE}" pid="3" name="Tags">
    <vt:lpwstr/>
  </property>
  <property fmtid="{D5CDD505-2E9C-101B-9397-08002B2CF9AE}" pid="4" name="Order">
    <vt:r8>4544800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MediaServiceImageTags">
    <vt:lpwstr/>
  </property>
</Properties>
</file>