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8960" windowHeight="7995"/>
  </bookViews>
  <sheets>
    <sheet name="Table 1" sheetId="4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Titles" localSheetId="0">'Table 1'!$1:$4</definedName>
  </definedNames>
  <calcPr calcId="145621"/>
</workbook>
</file>

<file path=xl/calcChain.xml><?xml version="1.0" encoding="utf-8"?>
<calcChain xmlns="http://schemas.openxmlformats.org/spreadsheetml/2006/main">
  <c r="E93" i="4" l="1"/>
  <c r="E90" i="4"/>
  <c r="E75" i="4"/>
  <c r="E68" i="4"/>
  <c r="E64" i="4"/>
  <c r="E57" i="4"/>
  <c r="E49" i="4"/>
  <c r="E45" i="4"/>
  <c r="E40" i="4"/>
  <c r="E34" i="4"/>
  <c r="E29" i="4"/>
  <c r="E20" i="4"/>
  <c r="E16" i="4"/>
  <c r="E94" i="4" s="1"/>
  <c r="E11" i="4"/>
</calcChain>
</file>

<file path=xl/sharedStrings.xml><?xml version="1.0" encoding="utf-8"?>
<sst xmlns="http://schemas.openxmlformats.org/spreadsheetml/2006/main" count="70" uniqueCount="47">
  <si>
    <t>FEDERAL TRANSIT ADMINISTRATION</t>
  </si>
  <si>
    <t>TABLE 1</t>
  </si>
  <si>
    <t>FY 2015 APPROPRIATIONS AND APPORTIONMENTS FOR GRANT PROGRAMS</t>
  </si>
  <si>
    <t xml:space="preserve">FORMULA </t>
  </si>
  <si>
    <t>Section 5303 Metropolitan Transportation Planning Program</t>
  </si>
  <si>
    <t>Total FY 2015  Available</t>
  </si>
  <si>
    <t>Less FY 2015 Oversight (one half percent)</t>
  </si>
  <si>
    <t xml:space="preserve">Total Apportioned </t>
  </si>
  <si>
    <t xml:space="preserve">Section 5304 Statewide Transportation Planning Program </t>
  </si>
  <si>
    <t>Total FY 2015 Available</t>
  </si>
  <si>
    <t xml:space="preserve">Total Apportioned    </t>
  </si>
  <si>
    <t>Transit Oriented Development (Discretionary pilot)</t>
  </si>
  <si>
    <t>Total Available for Allocation</t>
  </si>
  <si>
    <t xml:space="preserve">Section 5307 Urbanized Area Formula Program </t>
  </si>
  <si>
    <t>Less FY 2015 Oversight (three-fourths percent)</t>
  </si>
  <si>
    <t>Less FY 2015 State Safety Oversight Program (one half percent)</t>
  </si>
  <si>
    <t>Less FY 2015 Ferry Discretionary Program</t>
  </si>
  <si>
    <t>Section 5340 High Density States</t>
  </si>
  <si>
    <t>Section 5340 Growing States</t>
  </si>
  <si>
    <t xml:space="preserve">Total Apportioned   </t>
  </si>
  <si>
    <t>Section 5310 Enhanced Mobility of Seniors and Individuals with Disabilities</t>
  </si>
  <si>
    <t>Less FY 2015 Oversight (one-half percent)</t>
  </si>
  <si>
    <t>Section 5311 Rural Areas Formula Program</t>
  </si>
  <si>
    <t>Section 5311(b)(3) Rural Transit Assistance Program (RTAP)</t>
  </si>
  <si>
    <t>Less Amount Reserved for National RTAP (15 percent)</t>
  </si>
  <si>
    <t>Section 5311(c)(1) Public Transportation on Indian Reservations Formula</t>
  </si>
  <si>
    <t>Section 5311(c)(1) Public Transportation on Indian Reservations Discretionary</t>
  </si>
  <si>
    <t>Total Discretionary</t>
  </si>
  <si>
    <t>Section 5311(c)(2) Appalachian Development Public Transportation Assistance Program</t>
  </si>
  <si>
    <t xml:space="preserve">Total Available for Allocation  </t>
  </si>
  <si>
    <t xml:space="preserve">Section 5337 State of Good Repair </t>
  </si>
  <si>
    <t>Total FY 2015 Available High Intensity Fixed Guideway Formula</t>
  </si>
  <si>
    <t>Total FY 2015 Available High Intensity Motorbus Formula</t>
  </si>
  <si>
    <t>Section 5339 Bus and Bus Facilities Formula</t>
  </si>
  <si>
    <t>Total Apportioned</t>
  </si>
  <si>
    <t>CAPITAL INVESTMENT GRANTS</t>
  </si>
  <si>
    <t>Section 5309 New Starts</t>
  </si>
  <si>
    <t>Less FY 2015 Oversight (one percent)</t>
  </si>
  <si>
    <t>RESEARCH</t>
  </si>
  <si>
    <t>Transit Research and Training</t>
  </si>
  <si>
    <t>TECHNICAL ASSISTANCE</t>
  </si>
  <si>
    <t>Technical Assistance and Standards Development</t>
  </si>
  <si>
    <t>OTHER</t>
  </si>
  <si>
    <t>Washington Metropolitan Area Transit Authority (WMATA)</t>
  </si>
  <si>
    <t xml:space="preserve">TOTAL APPROPRIATION (Above Grant Programs) </t>
  </si>
  <si>
    <t xml:space="preserve">TOTAL APPORTIONMENT/ALLOCATION (Above Grant Programs) </t>
  </si>
  <si>
    <t>The total available amount for a program is based on funding authorized under The Moving Ahead for Progress in the 21st Century Act (MAP-21), (Pub. L. 112-141, 2012) and appropriated pursuant to the FY 2015 Appropriations Act (Pub. L. 113- 235).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</si>
</sst>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sz val="11"/>
      <name val="Helvetica"/>
      <family val="2"/>
    </font>
    <font>
      <sz val="14"/>
      <name val="Arial"/>
      <family val="2"/>
    </font>
    <font>
      <sz val="14"/>
      <color theme="1"/>
      <name val="Arial"/>
      <family val="2"/>
    </font>
    <font>
      <u/>
      <sz val="14"/>
      <name val="Arial"/>
      <family val="2"/>
    </font>
    <font>
      <b/>
      <i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Helvetica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</font>
    <font>
      <sz val="8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0" fillId="0" borderId="0"/>
    <xf numFmtId="0" fontId="21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3" fontId="13" fillId="0" borderId="0"/>
    <xf numFmtId="0" fontId="1" fillId="0" borderId="0"/>
    <xf numFmtId="0" fontId="1" fillId="0" borderId="0"/>
    <xf numFmtId="0" fontId="22" fillId="0" borderId="0"/>
    <xf numFmtId="0" fontId="17" fillId="0" borderId="0"/>
    <xf numFmtId="3" fontId="18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Protection="1"/>
    <xf numFmtId="0" fontId="7" fillId="0" borderId="3" xfId="0" applyFont="1" applyFill="1" applyBorder="1" applyAlignment="1">
      <alignment horizontal="center"/>
    </xf>
    <xf numFmtId="0" fontId="8" fillId="0" borderId="2" xfId="0" applyFont="1" applyFill="1" applyBorder="1" applyProtection="1"/>
    <xf numFmtId="0" fontId="9" fillId="0" borderId="0" xfId="0" applyFont="1" applyFill="1"/>
    <xf numFmtId="0" fontId="8" fillId="0" borderId="0" xfId="0" applyFont="1" applyFill="1" applyBorder="1" applyProtection="1"/>
    <xf numFmtId="5" fontId="8" fillId="0" borderId="0" xfId="0" applyNumberFormat="1" applyFont="1" applyFill="1" applyBorder="1" applyProtection="1"/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164" fontId="9" fillId="0" borderId="6" xfId="1" applyNumberFormat="1" applyFont="1" applyFill="1" applyBorder="1"/>
    <xf numFmtId="5" fontId="8" fillId="0" borderId="3" xfId="0" applyNumberFormat="1" applyFont="1" applyFill="1" applyBorder="1" applyAlignment="1">
      <alignment horizontal="center"/>
    </xf>
    <xf numFmtId="5" fontId="8" fillId="0" borderId="7" xfId="0" applyNumberFormat="1" applyFont="1" applyFill="1" applyBorder="1" applyProtection="1"/>
    <xf numFmtId="37" fontId="6" fillId="0" borderId="0" xfId="0" applyNumberFormat="1" applyFont="1" applyFill="1" applyBorder="1" applyProtection="1"/>
    <xf numFmtId="5" fontId="8" fillId="0" borderId="6" xfId="0" applyNumberFormat="1" applyFont="1" applyFill="1" applyBorder="1" applyProtection="1"/>
    <xf numFmtId="0" fontId="6" fillId="0" borderId="0" xfId="0" applyFont="1" applyFill="1" applyBorder="1" applyProtection="1"/>
    <xf numFmtId="164" fontId="8" fillId="0" borderId="6" xfId="0" applyNumberFormat="1" applyFont="1" applyFill="1" applyBorder="1" applyProtection="1"/>
    <xf numFmtId="0" fontId="9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8" fillId="0" borderId="8" xfId="0" applyFont="1" applyFill="1" applyBorder="1" applyProtection="1"/>
    <xf numFmtId="0" fontId="9" fillId="0" borderId="9" xfId="0" applyFont="1" applyFill="1" applyBorder="1"/>
    <xf numFmtId="0" fontId="8" fillId="0" borderId="9" xfId="0" applyFont="1" applyFill="1" applyBorder="1" applyProtection="1"/>
    <xf numFmtId="5" fontId="8" fillId="0" borderId="9" xfId="0" applyNumberFormat="1" applyFont="1" applyFill="1" applyBorder="1" applyProtection="1"/>
    <xf numFmtId="0" fontId="8" fillId="0" borderId="10" xfId="0" applyFont="1" applyFill="1" applyBorder="1" applyAlignment="1">
      <alignment horizontal="center"/>
    </xf>
    <xf numFmtId="37" fontId="8" fillId="0" borderId="0" xfId="0" applyNumberFormat="1" applyFont="1" applyFill="1" applyBorder="1"/>
    <xf numFmtId="164" fontId="9" fillId="0" borderId="0" xfId="1" applyNumberFormat="1" applyFont="1" applyFill="1" applyBorder="1"/>
    <xf numFmtId="0" fontId="10" fillId="0" borderId="0" xfId="0" applyFont="1" applyFill="1" applyBorder="1"/>
    <xf numFmtId="0" fontId="10" fillId="0" borderId="0" xfId="0" applyFont="1" applyFill="1" applyBorder="1" applyProtection="1"/>
    <xf numFmtId="164" fontId="8" fillId="0" borderId="0" xfId="0" applyNumberFormat="1" applyFont="1" applyFill="1" applyBorder="1" applyProtection="1"/>
    <xf numFmtId="0" fontId="0" fillId="0" borderId="10" xfId="0" applyFill="1" applyBorder="1"/>
    <xf numFmtId="5" fontId="8" fillId="0" borderId="0" xfId="0" applyNumberFormat="1" applyFont="1" applyFill="1" applyBorder="1" applyAlignment="1" applyProtection="1"/>
    <xf numFmtId="37" fontId="11" fillId="0" borderId="9" xfId="0" applyNumberFormat="1" applyFont="1" applyFill="1" applyBorder="1" applyProtection="1"/>
    <xf numFmtId="37" fontId="11" fillId="0" borderId="0" xfId="0" applyNumberFormat="1" applyFont="1" applyFill="1" applyBorder="1" applyProtection="1"/>
    <xf numFmtId="0" fontId="12" fillId="0" borderId="10" xfId="0" applyFont="1" applyFill="1" applyBorder="1" applyAlignment="1">
      <alignment horizontal="center"/>
    </xf>
    <xf numFmtId="0" fontId="8" fillId="0" borderId="11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5" fontId="3" fillId="0" borderId="12" xfId="0" applyNumberFormat="1" applyFont="1" applyFill="1" applyBorder="1" applyAlignment="1" applyProtection="1">
      <alignment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5" fontId="3" fillId="0" borderId="9" xfId="0" applyNumberFormat="1" applyFont="1" applyFill="1" applyBorder="1" applyAlignment="1" applyProtection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3" fillId="0" borderId="8" xfId="0" applyFont="1" applyFill="1" applyBorder="1" applyProtection="1"/>
    <xf numFmtId="0" fontId="13" fillId="0" borderId="9" xfId="0" applyFont="1" applyFill="1" applyBorder="1" applyProtection="1"/>
    <xf numFmtId="0" fontId="14" fillId="0" borderId="9" xfId="0" applyFont="1" applyFill="1" applyBorder="1" applyProtection="1"/>
    <xf numFmtId="0" fontId="0" fillId="0" borderId="0" xfId="0" applyFill="1"/>
    <xf numFmtId="5" fontId="0" fillId="0" borderId="0" xfId="0" applyNumberFormat="1" applyFill="1"/>
    <xf numFmtId="0" fontId="8" fillId="0" borderId="12" xfId="0" applyFont="1" applyFill="1" applyBorder="1" applyProtection="1"/>
    <xf numFmtId="0" fontId="9" fillId="0" borderId="12" xfId="0" applyFont="1" applyFill="1" applyBorder="1"/>
    <xf numFmtId="5" fontId="8" fillId="0" borderId="12" xfId="0" applyNumberFormat="1" applyFont="1" applyFill="1" applyBorder="1" applyProtection="1"/>
    <xf numFmtId="0" fontId="8" fillId="0" borderId="12" xfId="0" applyFont="1" applyFill="1" applyBorder="1" applyAlignment="1">
      <alignment horizontal="center"/>
    </xf>
    <xf numFmtId="0" fontId="13" fillId="0" borderId="0" xfId="0" applyFont="1" applyFill="1" applyAlignment="1">
      <alignment vertical="top" wrapText="1"/>
    </xf>
    <xf numFmtId="0" fontId="15" fillId="0" borderId="0" xfId="0" applyFont="1" applyAlignment="1">
      <alignment wrapText="1"/>
    </xf>
    <xf numFmtId="0" fontId="6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/>
    <xf numFmtId="0" fontId="0" fillId="0" borderId="0" xfId="0" applyAlignment="1"/>
    <xf numFmtId="0" fontId="6" fillId="0" borderId="0" xfId="0" applyFont="1" applyFill="1" applyBorder="1" applyAlignment="1" applyProtection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8" fillId="0" borderId="0" xfId="0" applyFont="1" applyFill="1" applyBorder="1" applyAlignment="1" applyProtection="1">
      <alignment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</cellXfs>
  <cellStyles count="25">
    <cellStyle name="Comma" xfId="1" builtinId="3"/>
    <cellStyle name="Comma 2" xfId="2"/>
    <cellStyle name="Comma 3" xfId="3"/>
    <cellStyle name="Comma 4" xfId="4"/>
    <cellStyle name="Comma 5" xfId="5"/>
    <cellStyle name="Currency 2" xfId="6"/>
    <cellStyle name="Currency 3" xfId="7"/>
    <cellStyle name="Currency 4" xfId="8"/>
    <cellStyle name="Currency 5" xfId="9"/>
    <cellStyle name="Normal" xfId="0" builtinId="0"/>
    <cellStyle name="Normal 2" xfId="10"/>
    <cellStyle name="Normal 2 2" xfId="11"/>
    <cellStyle name="Normal 2 3" xfId="12"/>
    <cellStyle name="Normal 3" xfId="13"/>
    <cellStyle name="Normal 3 2" xfId="14"/>
    <cellStyle name="Normal 4" xfId="15"/>
    <cellStyle name="Normal 4 2" xfId="16"/>
    <cellStyle name="Normal 5" xfId="17"/>
    <cellStyle name="Normal 6" xfId="18"/>
    <cellStyle name="Normal 7" xfId="19"/>
    <cellStyle name="Normal 8" xfId="20"/>
    <cellStyle name="Normal 9" xfId="21"/>
    <cellStyle name="Percent 2" xfId="22"/>
    <cellStyle name="Percent 3" xfId="23"/>
    <cellStyle name="Title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view="pageBreakPreview" zoomScale="60" zoomScaleNormal="100" workbookViewId="0">
      <selection sqref="A1:F1"/>
    </sheetView>
  </sheetViews>
  <sheetFormatPr defaultRowHeight="15" x14ac:dyDescent="0.25"/>
  <cols>
    <col min="1" max="1" width="9.28515625" style="50" customWidth="1"/>
    <col min="2" max="2" width="9.140625" style="50" customWidth="1"/>
    <col min="3" max="3" width="23.85546875" style="50" customWidth="1"/>
    <col min="4" max="4" width="61" style="50" customWidth="1"/>
    <col min="5" max="5" width="29.42578125" style="50" customWidth="1"/>
    <col min="6" max="6" width="2.7109375" style="50" customWidth="1"/>
  </cols>
  <sheetData>
    <row r="1" spans="1:6" ht="20.25" x14ac:dyDescent="0.25">
      <c r="A1" s="68" t="s">
        <v>0</v>
      </c>
      <c r="B1" s="68"/>
      <c r="C1" s="68"/>
      <c r="D1" s="68"/>
      <c r="E1" s="68"/>
      <c r="F1" s="68"/>
    </row>
    <row r="2" spans="1:6" ht="18.75" thickBot="1" x14ac:dyDescent="0.3">
      <c r="A2" s="69" t="s">
        <v>1</v>
      </c>
      <c r="B2" s="69"/>
      <c r="C2" s="69"/>
      <c r="D2" s="69"/>
      <c r="E2" s="69"/>
      <c r="F2" s="69"/>
    </row>
    <row r="3" spans="1:6" ht="18.75" thickBot="1" x14ac:dyDescent="0.3">
      <c r="A3" s="66" t="s">
        <v>2</v>
      </c>
      <c r="B3" s="66"/>
      <c r="C3" s="66"/>
      <c r="D3" s="66"/>
      <c r="E3" s="66"/>
      <c r="F3" s="66"/>
    </row>
    <row r="4" spans="1:6" ht="37.5" customHeight="1" thickBot="1" x14ac:dyDescent="0.3">
      <c r="A4" s="70" t="s">
        <v>46</v>
      </c>
      <c r="B4" s="70"/>
      <c r="C4" s="70"/>
      <c r="D4" s="70"/>
      <c r="E4" s="70"/>
      <c r="F4" s="70"/>
    </row>
    <row r="5" spans="1:6" ht="15.75" thickBot="1" x14ac:dyDescent="0.3">
      <c r="A5" s="1"/>
      <c r="B5" s="2"/>
      <c r="C5" s="2"/>
      <c r="D5" s="2"/>
      <c r="E5" s="2"/>
      <c r="F5" s="3"/>
    </row>
    <row r="6" spans="1:6" ht="18.75" thickBot="1" x14ac:dyDescent="0.3">
      <c r="A6" s="65" t="s">
        <v>3</v>
      </c>
      <c r="B6" s="66"/>
      <c r="C6" s="66"/>
      <c r="D6" s="66"/>
      <c r="E6" s="66"/>
      <c r="F6" s="67"/>
    </row>
    <row r="7" spans="1:6" ht="18" x14ac:dyDescent="0.25">
      <c r="A7" s="4"/>
      <c r="B7" s="5"/>
      <c r="C7" s="5"/>
      <c r="D7" s="5"/>
      <c r="E7" s="5"/>
      <c r="F7" s="6"/>
    </row>
    <row r="8" spans="1:6" ht="20.25" x14ac:dyDescent="0.3">
      <c r="A8" s="7"/>
      <c r="B8" s="58" t="s">
        <v>4</v>
      </c>
      <c r="C8" s="58"/>
      <c r="D8" s="58"/>
      <c r="E8" s="58"/>
      <c r="F8" s="8"/>
    </row>
    <row r="9" spans="1:6" ht="18" x14ac:dyDescent="0.25">
      <c r="A9" s="9"/>
      <c r="B9" s="10"/>
      <c r="C9" s="11" t="s">
        <v>5</v>
      </c>
      <c r="D9" s="11"/>
      <c r="E9" s="12">
        <v>70931606.715200007</v>
      </c>
      <c r="F9" s="13"/>
    </row>
    <row r="10" spans="1:6" ht="18" x14ac:dyDescent="0.25">
      <c r="A10" s="9"/>
      <c r="B10" s="11"/>
      <c r="C10" s="14" t="s">
        <v>6</v>
      </c>
      <c r="D10" s="11"/>
      <c r="E10" s="15">
        <v>-354658.03357600002</v>
      </c>
      <c r="F10" s="13"/>
    </row>
    <row r="11" spans="1:6" ht="18" x14ac:dyDescent="0.25">
      <c r="A11" s="9"/>
      <c r="B11" s="10"/>
      <c r="C11" s="11" t="s">
        <v>7</v>
      </c>
      <c r="D11" s="11"/>
      <c r="E11" s="12">
        <f>SUM(E9:E10)</f>
        <v>70576948.68162401</v>
      </c>
      <c r="F11" s="13"/>
    </row>
    <row r="12" spans="1:6" ht="18" x14ac:dyDescent="0.25">
      <c r="A12" s="9"/>
      <c r="B12" s="11"/>
      <c r="C12" s="14"/>
      <c r="D12" s="11"/>
      <c r="E12" s="12"/>
      <c r="F12" s="16"/>
    </row>
    <row r="13" spans="1:6" ht="18" x14ac:dyDescent="0.25">
      <c r="A13" s="9"/>
      <c r="B13" s="58" t="s">
        <v>8</v>
      </c>
      <c r="C13" s="58"/>
      <c r="D13" s="58"/>
      <c r="E13" s="58"/>
      <c r="F13" s="13"/>
    </row>
    <row r="14" spans="1:6" ht="18" x14ac:dyDescent="0.25">
      <c r="A14" s="9"/>
      <c r="B14" s="10"/>
      <c r="C14" s="11" t="s">
        <v>9</v>
      </c>
      <c r="D14" s="11"/>
      <c r="E14" s="12">
        <v>14817434.2848</v>
      </c>
      <c r="F14" s="13"/>
    </row>
    <row r="15" spans="1:6" ht="18" x14ac:dyDescent="0.25">
      <c r="A15" s="9"/>
      <c r="B15" s="11"/>
      <c r="C15" s="14" t="s">
        <v>6</v>
      </c>
      <c r="D15" s="11"/>
      <c r="E15" s="12">
        <v>-74087.171424</v>
      </c>
      <c r="F15" s="13"/>
    </row>
    <row r="16" spans="1:6" ht="18" x14ac:dyDescent="0.25">
      <c r="A16" s="9"/>
      <c r="B16" s="10"/>
      <c r="C16" s="11" t="s">
        <v>10</v>
      </c>
      <c r="D16" s="11"/>
      <c r="E16" s="17">
        <f>SUM(E14:E15)</f>
        <v>14743347.113376001</v>
      </c>
      <c r="F16" s="16"/>
    </row>
    <row r="17" spans="1:6" ht="18" x14ac:dyDescent="0.25">
      <c r="A17" s="9"/>
      <c r="B17" s="11"/>
      <c r="C17" s="14"/>
      <c r="D17" s="11"/>
      <c r="E17" s="12"/>
      <c r="F17" s="16"/>
    </row>
    <row r="18" spans="1:6" ht="18" x14ac:dyDescent="0.25">
      <c r="A18" s="9"/>
      <c r="B18" s="18" t="s">
        <v>11</v>
      </c>
      <c r="C18" s="11"/>
      <c r="D18" s="11"/>
      <c r="E18" s="12"/>
      <c r="F18" s="8"/>
    </row>
    <row r="19" spans="1:6" ht="18" x14ac:dyDescent="0.25">
      <c r="A19" s="9"/>
      <c r="B19" s="2"/>
      <c r="C19" s="11" t="s">
        <v>9</v>
      </c>
      <c r="D19" s="11"/>
      <c r="E19" s="19">
        <v>6657534</v>
      </c>
      <c r="F19" s="8"/>
    </row>
    <row r="20" spans="1:6" ht="18" x14ac:dyDescent="0.25">
      <c r="A20" s="9"/>
      <c r="B20" s="2"/>
      <c r="C20" s="11" t="s">
        <v>12</v>
      </c>
      <c r="D20" s="11"/>
      <c r="E20" s="12">
        <f>E19</f>
        <v>6657534</v>
      </c>
      <c r="F20" s="8"/>
    </row>
    <row r="21" spans="1:6" ht="18" x14ac:dyDescent="0.25">
      <c r="A21" s="9"/>
      <c r="B21" s="11"/>
      <c r="C21" s="14"/>
      <c r="D21" s="11"/>
      <c r="E21" s="12"/>
      <c r="F21" s="16"/>
    </row>
    <row r="22" spans="1:6" ht="18" x14ac:dyDescent="0.25">
      <c r="A22" s="9"/>
      <c r="B22" s="20" t="s">
        <v>13</v>
      </c>
      <c r="C22" s="14"/>
      <c r="D22" s="11"/>
      <c r="E22" s="11"/>
      <c r="F22" s="13"/>
    </row>
    <row r="23" spans="1:6" ht="18" x14ac:dyDescent="0.25">
      <c r="A23" s="9"/>
      <c r="B23" s="10"/>
      <c r="C23" s="11" t="s">
        <v>9</v>
      </c>
      <c r="D23" s="11"/>
      <c r="E23" s="12">
        <v>2968361507</v>
      </c>
      <c r="F23" s="13"/>
    </row>
    <row r="24" spans="1:6" ht="18" x14ac:dyDescent="0.25">
      <c r="A24" s="9"/>
      <c r="B24" s="11"/>
      <c r="C24" s="59" t="s">
        <v>14</v>
      </c>
      <c r="D24" s="60"/>
      <c r="E24" s="12">
        <v>-22262711.302499998</v>
      </c>
      <c r="F24" s="13"/>
    </row>
    <row r="25" spans="1:6" ht="18" x14ac:dyDescent="0.25">
      <c r="A25" s="9"/>
      <c r="B25" s="11"/>
      <c r="C25" s="14" t="s">
        <v>15</v>
      </c>
      <c r="D25" s="11"/>
      <c r="E25" s="12">
        <v>-14841807.535</v>
      </c>
      <c r="F25" s="13"/>
    </row>
    <row r="26" spans="1:6" ht="18" x14ac:dyDescent="0.25">
      <c r="A26" s="9"/>
      <c r="B26" s="11"/>
      <c r="C26" s="14" t="s">
        <v>16</v>
      </c>
      <c r="D26" s="11"/>
      <c r="E26" s="12">
        <v>-19972602.739726</v>
      </c>
      <c r="F26" s="13"/>
    </row>
    <row r="27" spans="1:6" ht="18" x14ac:dyDescent="0.25">
      <c r="A27" s="9"/>
      <c r="B27" s="11"/>
      <c r="C27" s="14" t="s">
        <v>17</v>
      </c>
      <c r="D27" s="11"/>
      <c r="E27" s="12">
        <v>175059863</v>
      </c>
      <c r="F27" s="13"/>
    </row>
    <row r="28" spans="1:6" ht="18" x14ac:dyDescent="0.25">
      <c r="A28" s="9"/>
      <c r="B28" s="11"/>
      <c r="C28" s="14" t="s">
        <v>18</v>
      </c>
      <c r="D28" s="11"/>
      <c r="E28" s="21">
        <v>125193541.40351306</v>
      </c>
      <c r="F28" s="13"/>
    </row>
    <row r="29" spans="1:6" ht="18" x14ac:dyDescent="0.25">
      <c r="A29" s="9"/>
      <c r="B29" s="22"/>
      <c r="C29" s="11" t="s">
        <v>19</v>
      </c>
      <c r="D29" s="11"/>
      <c r="E29" s="12">
        <f>SUM(E23:E28)</f>
        <v>3211537789.8262873</v>
      </c>
      <c r="F29" s="13"/>
    </row>
    <row r="30" spans="1:6" ht="18" x14ac:dyDescent="0.25">
      <c r="A30" s="9"/>
      <c r="B30" s="11"/>
      <c r="C30" s="14"/>
      <c r="D30" s="11"/>
      <c r="E30" s="12"/>
      <c r="F30" s="16"/>
    </row>
    <row r="31" spans="1:6" ht="18" x14ac:dyDescent="0.25">
      <c r="A31" s="9"/>
      <c r="B31" s="61" t="s">
        <v>20</v>
      </c>
      <c r="C31" s="62"/>
      <c r="D31" s="62"/>
      <c r="E31" s="23"/>
      <c r="F31" s="13"/>
    </row>
    <row r="32" spans="1:6" ht="18" x14ac:dyDescent="0.25">
      <c r="A32" s="9"/>
      <c r="B32" s="22"/>
      <c r="C32" s="11" t="s">
        <v>9</v>
      </c>
      <c r="D32" s="11"/>
      <c r="E32" s="12">
        <v>171964110</v>
      </c>
      <c r="F32" s="13"/>
    </row>
    <row r="33" spans="1:6" ht="18" x14ac:dyDescent="0.25">
      <c r="A33" s="9"/>
      <c r="B33" s="11"/>
      <c r="C33" s="14" t="s">
        <v>21</v>
      </c>
      <c r="D33" s="11"/>
      <c r="E33" s="19">
        <v>-859820.55</v>
      </c>
      <c r="F33" s="13"/>
    </row>
    <row r="34" spans="1:6" ht="18" x14ac:dyDescent="0.25">
      <c r="A34" s="9"/>
      <c r="B34" s="22"/>
      <c r="C34" s="11" t="s">
        <v>19</v>
      </c>
      <c r="D34" s="11"/>
      <c r="E34" s="12">
        <f>SUM(E32:E33)</f>
        <v>171104289.44999999</v>
      </c>
      <c r="F34" s="13"/>
    </row>
    <row r="35" spans="1:6" ht="18" x14ac:dyDescent="0.25">
      <c r="A35" s="9"/>
      <c r="B35" s="11"/>
      <c r="C35" s="14"/>
      <c r="D35" s="11"/>
      <c r="E35" s="12"/>
      <c r="F35" s="16"/>
    </row>
    <row r="36" spans="1:6" ht="18" x14ac:dyDescent="0.25">
      <c r="A36" s="9"/>
      <c r="B36" s="20" t="s">
        <v>22</v>
      </c>
      <c r="C36" s="14"/>
      <c r="D36" s="11"/>
      <c r="E36" s="12"/>
      <c r="F36" s="13"/>
    </row>
    <row r="37" spans="1:6" ht="18" x14ac:dyDescent="0.25">
      <c r="A37" s="9"/>
      <c r="B37" s="22"/>
      <c r="C37" s="11" t="s">
        <v>9</v>
      </c>
      <c r="D37" s="11"/>
      <c r="E37" s="12">
        <v>363264362.127123</v>
      </c>
      <c r="F37" s="13"/>
    </row>
    <row r="38" spans="1:6" ht="18" x14ac:dyDescent="0.25">
      <c r="A38" s="9"/>
      <c r="B38" s="11"/>
      <c r="C38" s="14" t="s">
        <v>21</v>
      </c>
      <c r="D38" s="11"/>
      <c r="E38" s="12">
        <v>-2023224.66</v>
      </c>
      <c r="F38" s="13"/>
    </row>
    <row r="39" spans="1:6" ht="18" x14ac:dyDescent="0.25">
      <c r="A39" s="9"/>
      <c r="B39" s="11"/>
      <c r="C39" s="14" t="s">
        <v>18</v>
      </c>
      <c r="D39" s="11"/>
      <c r="E39" s="21">
        <v>49866321.596486986</v>
      </c>
      <c r="F39" s="13"/>
    </row>
    <row r="40" spans="1:6" ht="18" x14ac:dyDescent="0.25">
      <c r="A40" s="9"/>
      <c r="B40" s="22"/>
      <c r="C40" s="11" t="s">
        <v>19</v>
      </c>
      <c r="D40" s="11"/>
      <c r="E40" s="12">
        <f>SUM(E37:E39)</f>
        <v>411107459.06360996</v>
      </c>
      <c r="F40" s="13"/>
    </row>
    <row r="41" spans="1:6" ht="18" x14ac:dyDescent="0.25">
      <c r="A41" s="9"/>
      <c r="B41" s="11"/>
      <c r="C41" s="14"/>
      <c r="D41" s="11"/>
      <c r="E41" s="12"/>
      <c r="F41" s="16"/>
    </row>
    <row r="42" spans="1:6" ht="18" x14ac:dyDescent="0.25">
      <c r="A42" s="9"/>
      <c r="B42" s="20" t="s">
        <v>23</v>
      </c>
      <c r="C42" s="14"/>
      <c r="D42" s="11"/>
      <c r="E42" s="14"/>
      <c r="F42" s="13"/>
    </row>
    <row r="43" spans="1:6" ht="18" x14ac:dyDescent="0.25">
      <c r="A43" s="9"/>
      <c r="B43" s="22"/>
      <c r="C43" s="11" t="s">
        <v>9</v>
      </c>
      <c r="D43" s="11"/>
      <c r="E43" s="12">
        <v>8092898.6399999997</v>
      </c>
      <c r="F43" s="13"/>
    </row>
    <row r="44" spans="1:6" ht="18" x14ac:dyDescent="0.25">
      <c r="A44" s="9"/>
      <c r="B44" s="22"/>
      <c r="C44" s="11" t="s">
        <v>24</v>
      </c>
      <c r="D44" s="11"/>
      <c r="E44" s="29">
        <v>-1213934.7960000001</v>
      </c>
      <c r="F44" s="13"/>
    </row>
    <row r="45" spans="1:6" ht="18" x14ac:dyDescent="0.25">
      <c r="A45" s="9"/>
      <c r="B45" s="22"/>
      <c r="C45" s="11" t="s">
        <v>19</v>
      </c>
      <c r="D45" s="11"/>
      <c r="E45" s="17">
        <f>SUM(E43:E44)</f>
        <v>6878963.8439999996</v>
      </c>
      <c r="F45" s="13"/>
    </row>
    <row r="46" spans="1:6" ht="18" x14ac:dyDescent="0.25">
      <c r="A46" s="9"/>
      <c r="B46" s="11"/>
      <c r="C46" s="14"/>
      <c r="D46" s="11"/>
      <c r="E46" s="12"/>
      <c r="F46" s="16"/>
    </row>
    <row r="47" spans="1:6" ht="18" x14ac:dyDescent="0.25">
      <c r="A47" s="9"/>
      <c r="B47" s="61" t="s">
        <v>25</v>
      </c>
      <c r="C47" s="62"/>
      <c r="D47" s="62"/>
      <c r="E47" s="22"/>
      <c r="F47" s="13"/>
    </row>
    <row r="48" spans="1:6" ht="18" x14ac:dyDescent="0.25">
      <c r="A48" s="9"/>
      <c r="B48" s="22"/>
      <c r="C48" s="11" t="s">
        <v>9</v>
      </c>
      <c r="D48" s="11"/>
      <c r="E48" s="19">
        <v>14972602.739726026</v>
      </c>
      <c r="F48" s="13"/>
    </row>
    <row r="49" spans="1:6" ht="18" x14ac:dyDescent="0.25">
      <c r="A49" s="9"/>
      <c r="B49" s="22"/>
      <c r="C49" s="11" t="s">
        <v>19</v>
      </c>
      <c r="D49" s="11"/>
      <c r="E49" s="12">
        <f>E48</f>
        <v>14972602.739726026</v>
      </c>
      <c r="F49" s="13"/>
    </row>
    <row r="50" spans="1:6" ht="18" x14ac:dyDescent="0.25">
      <c r="A50" s="9"/>
      <c r="B50" s="22"/>
      <c r="C50" s="11"/>
      <c r="D50" s="11"/>
      <c r="E50" s="12"/>
      <c r="F50" s="13"/>
    </row>
    <row r="51" spans="1:6" ht="18" x14ac:dyDescent="0.25">
      <c r="A51" s="9"/>
      <c r="B51" s="61" t="s">
        <v>26</v>
      </c>
      <c r="C51" s="63"/>
      <c r="D51" s="63"/>
      <c r="E51" s="12"/>
      <c r="F51" s="13"/>
    </row>
    <row r="52" spans="1:6" ht="18" x14ac:dyDescent="0.25">
      <c r="A52" s="9"/>
      <c r="B52" s="22"/>
      <c r="C52" s="11" t="s">
        <v>9</v>
      </c>
      <c r="D52" s="11"/>
      <c r="E52" s="19">
        <v>5000000</v>
      </c>
      <c r="F52" s="13"/>
    </row>
    <row r="53" spans="1:6" ht="18" x14ac:dyDescent="0.25">
      <c r="A53" s="9"/>
      <c r="B53" s="22"/>
      <c r="C53" s="14" t="s">
        <v>27</v>
      </c>
      <c r="D53" s="11"/>
      <c r="E53" s="30">
        <v>5000000</v>
      </c>
      <c r="F53" s="13"/>
    </row>
    <row r="54" spans="1:6" ht="18" x14ac:dyDescent="0.25">
      <c r="A54" s="9"/>
      <c r="B54" s="22"/>
      <c r="C54" s="11"/>
      <c r="D54" s="11"/>
      <c r="E54" s="12"/>
      <c r="F54" s="13"/>
    </row>
    <row r="55" spans="1:6" ht="18" x14ac:dyDescent="0.25">
      <c r="A55" s="9"/>
      <c r="B55" s="61" t="s">
        <v>28</v>
      </c>
      <c r="C55" s="62"/>
      <c r="D55" s="62"/>
      <c r="E55" s="12"/>
      <c r="F55" s="13"/>
    </row>
    <row r="56" spans="1:6" ht="18" x14ac:dyDescent="0.25">
      <c r="A56" s="9"/>
      <c r="B56" s="22"/>
      <c r="C56" s="11" t="s">
        <v>9</v>
      </c>
      <c r="D56" s="11"/>
      <c r="E56" s="19">
        <v>13315068.493150685</v>
      </c>
      <c r="F56" s="13"/>
    </row>
    <row r="57" spans="1:6" ht="18" x14ac:dyDescent="0.25">
      <c r="A57" s="9"/>
      <c r="B57" s="22"/>
      <c r="C57" s="11" t="s">
        <v>29</v>
      </c>
      <c r="D57" s="11"/>
      <c r="E57" s="12">
        <f>SUM(E56:E56)</f>
        <v>13315068.493150685</v>
      </c>
      <c r="F57" s="13"/>
    </row>
    <row r="58" spans="1:6" ht="18.75" thickBot="1" x14ac:dyDescent="0.3">
      <c r="A58" s="24"/>
      <c r="B58" s="25"/>
      <c r="C58" s="26"/>
      <c r="D58" s="26"/>
      <c r="E58" s="27"/>
      <c r="F58" s="28"/>
    </row>
    <row r="59" spans="1:6" ht="18" x14ac:dyDescent="0.25">
      <c r="A59" s="52"/>
      <c r="B59" s="53"/>
      <c r="C59" s="52"/>
      <c r="D59" s="52"/>
      <c r="E59" s="54"/>
      <c r="F59" s="55"/>
    </row>
    <row r="60" spans="1:6" ht="18" x14ac:dyDescent="0.25">
      <c r="A60" s="9"/>
      <c r="B60" s="20" t="s">
        <v>30</v>
      </c>
      <c r="C60" s="31"/>
      <c r="D60" s="32"/>
      <c r="E60" s="14"/>
      <c r="F60" s="13"/>
    </row>
    <row r="61" spans="1:6" ht="18" x14ac:dyDescent="0.25">
      <c r="A61" s="9"/>
      <c r="B61" s="22"/>
      <c r="C61" s="11" t="s">
        <v>31</v>
      </c>
      <c r="D61" s="11"/>
      <c r="E61" s="33">
        <v>1400859614.753</v>
      </c>
      <c r="F61" s="13"/>
    </row>
    <row r="62" spans="1:6" ht="18" x14ac:dyDescent="0.25">
      <c r="A62" s="9"/>
      <c r="B62" s="22"/>
      <c r="C62" s="14" t="s">
        <v>14</v>
      </c>
      <c r="D62" s="11"/>
      <c r="E62" s="12">
        <v>-10506447.1106475</v>
      </c>
      <c r="F62" s="13"/>
    </row>
    <row r="63" spans="1:6" ht="18" x14ac:dyDescent="0.25">
      <c r="A63" s="9"/>
      <c r="B63" s="22"/>
      <c r="C63" s="64" t="s">
        <v>32</v>
      </c>
      <c r="D63" s="63"/>
      <c r="E63" s="19">
        <v>41095727.247000001</v>
      </c>
      <c r="F63" s="13"/>
    </row>
    <row r="64" spans="1:6" ht="18" x14ac:dyDescent="0.25">
      <c r="A64" s="9"/>
      <c r="B64" s="22"/>
      <c r="C64" s="11" t="s">
        <v>19</v>
      </c>
      <c r="D64" s="11"/>
      <c r="E64" s="12">
        <f>SUM(E61:E63)</f>
        <v>1431448894.8893526</v>
      </c>
      <c r="F64" s="13"/>
    </row>
    <row r="65" spans="1:6" ht="18" x14ac:dyDescent="0.25">
      <c r="A65" s="9"/>
      <c r="B65" s="11"/>
      <c r="C65" s="14"/>
      <c r="D65" s="11"/>
      <c r="E65" s="12"/>
      <c r="F65" s="16"/>
    </row>
    <row r="66" spans="1:6" ht="18" x14ac:dyDescent="0.25">
      <c r="A66" s="1"/>
      <c r="B66" s="20" t="s">
        <v>33</v>
      </c>
      <c r="C66" s="14"/>
      <c r="D66" s="11"/>
      <c r="E66" s="11"/>
      <c r="F66" s="3"/>
    </row>
    <row r="67" spans="1:6" ht="18" x14ac:dyDescent="0.25">
      <c r="A67" s="1"/>
      <c r="B67" s="22"/>
      <c r="C67" s="11" t="s">
        <v>9</v>
      </c>
      <c r="D67" s="11"/>
      <c r="E67" s="19">
        <v>284809315</v>
      </c>
      <c r="F67" s="3"/>
    </row>
    <row r="68" spans="1:6" ht="18" x14ac:dyDescent="0.25">
      <c r="A68" s="1"/>
      <c r="B68" s="22"/>
      <c r="C68" s="11" t="s">
        <v>34</v>
      </c>
      <c r="D68" s="11"/>
      <c r="E68" s="12">
        <f>E67</f>
        <v>284809315</v>
      </c>
      <c r="F68" s="3"/>
    </row>
    <row r="69" spans="1:6" ht="15.75" thickBot="1" x14ac:dyDescent="0.3">
      <c r="A69" s="1"/>
      <c r="B69" s="2"/>
      <c r="C69" s="2"/>
      <c r="D69" s="2"/>
      <c r="E69" s="2"/>
      <c r="F69" s="34"/>
    </row>
    <row r="70" spans="1:6" ht="18.75" thickBot="1" x14ac:dyDescent="0.3">
      <c r="A70" s="65" t="s">
        <v>35</v>
      </c>
      <c r="B70" s="66"/>
      <c r="C70" s="66"/>
      <c r="D70" s="66"/>
      <c r="E70" s="66"/>
      <c r="F70" s="67"/>
    </row>
    <row r="71" spans="1:6" ht="18" x14ac:dyDescent="0.25">
      <c r="A71" s="9"/>
      <c r="B71" s="11"/>
      <c r="C71" s="14"/>
      <c r="D71" s="11"/>
      <c r="E71" s="12"/>
      <c r="F71" s="16"/>
    </row>
    <row r="72" spans="1:6" ht="18" x14ac:dyDescent="0.25">
      <c r="A72" s="9"/>
      <c r="B72" s="20" t="s">
        <v>36</v>
      </c>
      <c r="C72" s="14"/>
      <c r="D72" s="11"/>
      <c r="E72" s="12"/>
      <c r="F72" s="13"/>
    </row>
    <row r="73" spans="1:6" ht="18" x14ac:dyDescent="0.25">
      <c r="A73" s="9"/>
      <c r="B73" s="22"/>
      <c r="C73" s="11" t="s">
        <v>9</v>
      </c>
      <c r="D73" s="11"/>
      <c r="E73" s="35">
        <v>2120000000</v>
      </c>
      <c r="F73" s="13"/>
    </row>
    <row r="74" spans="1:6" ht="18" x14ac:dyDescent="0.25">
      <c r="A74" s="9"/>
      <c r="B74" s="11"/>
      <c r="C74" s="14" t="s">
        <v>37</v>
      </c>
      <c r="D74" s="11"/>
      <c r="E74" s="12">
        <v>-21200000</v>
      </c>
      <c r="F74" s="13"/>
    </row>
    <row r="75" spans="1:6" ht="18" x14ac:dyDescent="0.25">
      <c r="A75" s="9"/>
      <c r="B75" s="22"/>
      <c r="C75" s="11" t="s">
        <v>12</v>
      </c>
      <c r="D75" s="11"/>
      <c r="E75" s="17">
        <f>SUM(E73:E74)</f>
        <v>2098800000</v>
      </c>
      <c r="F75" s="13"/>
    </row>
    <row r="76" spans="1:6" ht="18.75" thickBot="1" x14ac:dyDescent="0.3">
      <c r="A76" s="9"/>
      <c r="B76" s="11"/>
      <c r="C76" s="14"/>
      <c r="D76" s="11"/>
      <c r="E76" s="12"/>
      <c r="F76" s="16"/>
    </row>
    <row r="77" spans="1:6" ht="18.75" thickBot="1" x14ac:dyDescent="0.3">
      <c r="A77" s="65" t="s">
        <v>38</v>
      </c>
      <c r="B77" s="66"/>
      <c r="C77" s="66"/>
      <c r="D77" s="66"/>
      <c r="E77" s="66"/>
      <c r="F77" s="67"/>
    </row>
    <row r="78" spans="1:6" ht="18" x14ac:dyDescent="0.25">
      <c r="A78" s="9"/>
      <c r="B78" s="11"/>
      <c r="C78" s="14"/>
      <c r="D78" s="11"/>
      <c r="E78" s="12"/>
      <c r="F78" s="16"/>
    </row>
    <row r="79" spans="1:6" ht="18" x14ac:dyDescent="0.25">
      <c r="A79" s="9"/>
      <c r="B79" s="20" t="s">
        <v>39</v>
      </c>
      <c r="C79" s="14"/>
      <c r="D79" s="11"/>
      <c r="E79" s="19">
        <v>33000000</v>
      </c>
      <c r="F79" s="13"/>
    </row>
    <row r="80" spans="1:6" ht="18.75" thickBot="1" x14ac:dyDescent="0.3">
      <c r="A80" s="9"/>
      <c r="B80" s="20"/>
      <c r="C80" s="14"/>
      <c r="D80" s="11"/>
      <c r="E80" s="12"/>
      <c r="F80" s="13"/>
    </row>
    <row r="81" spans="1:6" ht="18.75" thickBot="1" x14ac:dyDescent="0.3">
      <c r="A81" s="65" t="s">
        <v>40</v>
      </c>
      <c r="B81" s="66"/>
      <c r="C81" s="66"/>
      <c r="D81" s="66"/>
      <c r="E81" s="66"/>
      <c r="F81" s="67"/>
    </row>
    <row r="82" spans="1:6" ht="18" x14ac:dyDescent="0.25">
      <c r="A82" s="9"/>
      <c r="B82" s="20"/>
      <c r="C82" s="14"/>
      <c r="D82" s="11"/>
      <c r="E82" s="12"/>
      <c r="F82" s="13"/>
    </row>
    <row r="83" spans="1:6" ht="18" x14ac:dyDescent="0.25">
      <c r="A83" s="9"/>
      <c r="B83" s="20" t="s">
        <v>41</v>
      </c>
      <c r="C83" s="14"/>
      <c r="D83" s="11"/>
      <c r="E83" s="19">
        <v>4500000</v>
      </c>
      <c r="F83" s="13"/>
    </row>
    <row r="84" spans="1:6" ht="19.5" thickBot="1" x14ac:dyDescent="0.35">
      <c r="A84" s="24"/>
      <c r="B84" s="26"/>
      <c r="C84" s="36"/>
      <c r="D84" s="36"/>
      <c r="E84" s="36"/>
      <c r="F84" s="28"/>
    </row>
    <row r="85" spans="1:6" ht="18.75" thickBot="1" x14ac:dyDescent="0.3">
      <c r="A85" s="65" t="s">
        <v>42</v>
      </c>
      <c r="B85" s="66"/>
      <c r="C85" s="66"/>
      <c r="D85" s="66"/>
      <c r="E85" s="66"/>
      <c r="F85" s="67"/>
    </row>
    <row r="86" spans="1:6" ht="18" x14ac:dyDescent="0.25">
      <c r="A86" s="9"/>
      <c r="B86" s="11"/>
      <c r="C86" s="14"/>
      <c r="D86" s="11"/>
      <c r="E86" s="12"/>
      <c r="F86" s="16"/>
    </row>
    <row r="87" spans="1:6" ht="18" x14ac:dyDescent="0.25">
      <c r="A87" s="9"/>
      <c r="B87" s="18" t="s">
        <v>43</v>
      </c>
      <c r="C87" s="11"/>
      <c r="D87" s="11"/>
      <c r="E87" s="12"/>
      <c r="F87" s="8"/>
    </row>
    <row r="88" spans="1:6" ht="18" x14ac:dyDescent="0.25">
      <c r="A88" s="9"/>
      <c r="B88" s="2"/>
      <c r="C88" s="11" t="s">
        <v>9</v>
      </c>
      <c r="D88" s="11"/>
      <c r="E88" s="12">
        <v>150000000</v>
      </c>
      <c r="F88" s="8"/>
    </row>
    <row r="89" spans="1:6" ht="18" x14ac:dyDescent="0.25">
      <c r="A89" s="9"/>
      <c r="B89" s="2"/>
      <c r="C89" s="14" t="s">
        <v>37</v>
      </c>
      <c r="D89" s="11"/>
      <c r="E89" s="19">
        <v>-1500000</v>
      </c>
      <c r="F89" s="8"/>
    </row>
    <row r="90" spans="1:6" ht="18" x14ac:dyDescent="0.25">
      <c r="A90" s="9"/>
      <c r="B90" s="2"/>
      <c r="C90" s="11" t="s">
        <v>12</v>
      </c>
      <c r="D90" s="11"/>
      <c r="E90" s="12">
        <f>SUM(E88:E89)</f>
        <v>148500000</v>
      </c>
      <c r="F90" s="8"/>
    </row>
    <row r="91" spans="1:6" ht="18" x14ac:dyDescent="0.25">
      <c r="A91" s="9"/>
      <c r="B91" s="2"/>
      <c r="C91" s="11"/>
      <c r="D91" s="11"/>
      <c r="E91" s="12"/>
      <c r="F91" s="8"/>
    </row>
    <row r="92" spans="1:6" ht="19.5" thickBot="1" x14ac:dyDescent="0.35">
      <c r="A92" s="9"/>
      <c r="B92" s="11"/>
      <c r="C92" s="37"/>
      <c r="D92" s="37"/>
      <c r="E92" s="37"/>
      <c r="F92" s="38"/>
    </row>
    <row r="93" spans="1:6" ht="18" x14ac:dyDescent="0.25">
      <c r="A93" s="39"/>
      <c r="B93" s="40" t="s">
        <v>44</v>
      </c>
      <c r="C93" s="40"/>
      <c r="D93" s="40"/>
      <c r="E93" s="41">
        <f>+E9+E14+E23+E27+E28+E32+E37+E39+E43+E48+E52+E56+E61+E67+E73+E79+E83+E88+E63+E19</f>
        <v>8021761506.999999</v>
      </c>
      <c r="F93" s="42"/>
    </row>
    <row r="94" spans="1:6" ht="18.75" thickBot="1" x14ac:dyDescent="0.3">
      <c r="A94" s="43"/>
      <c r="B94" s="44" t="s">
        <v>45</v>
      </c>
      <c r="C94" s="44"/>
      <c r="D94" s="44"/>
      <c r="E94" s="45">
        <f>+E11+E16+E29+E64+E34+E40+E45+E49+E53+E57+E68+E75+E79+E83+E90+E20</f>
        <v>7926952213.1011267</v>
      </c>
      <c r="F94" s="46"/>
    </row>
    <row r="95" spans="1:6" ht="15.75" thickBot="1" x14ac:dyDescent="0.3">
      <c r="A95" s="47"/>
      <c r="B95" s="48"/>
      <c r="C95" s="49"/>
      <c r="D95" s="49"/>
      <c r="E95" s="49"/>
      <c r="F95" s="38"/>
    </row>
    <row r="97" spans="2:6" x14ac:dyDescent="0.25">
      <c r="E97" s="51"/>
    </row>
    <row r="98" spans="2:6" x14ac:dyDescent="0.25">
      <c r="B98" s="56"/>
      <c r="C98" s="57"/>
      <c r="D98" s="57"/>
      <c r="E98" s="57"/>
      <c r="F98" s="57"/>
    </row>
    <row r="99" spans="2:6" x14ac:dyDescent="0.25">
      <c r="E99" s="51"/>
    </row>
  </sheetData>
  <mergeCells count="18">
    <mergeCell ref="B8:E8"/>
    <mergeCell ref="A1:F1"/>
    <mergeCell ref="A2:F2"/>
    <mergeCell ref="A3:F3"/>
    <mergeCell ref="A4:F4"/>
    <mergeCell ref="A6:F6"/>
    <mergeCell ref="B98:F98"/>
    <mergeCell ref="B13:E13"/>
    <mergeCell ref="C24:D24"/>
    <mergeCell ref="B31:D31"/>
    <mergeCell ref="B47:D47"/>
    <mergeCell ref="B51:D51"/>
    <mergeCell ref="B55:D55"/>
    <mergeCell ref="C63:D63"/>
    <mergeCell ref="A70:F70"/>
    <mergeCell ref="A77:F77"/>
    <mergeCell ref="A81:F81"/>
    <mergeCell ref="A85:F85"/>
  </mergeCells>
  <pageMargins left="0.7" right="0.7" top="0.75" bottom="0.75" header="0.3" footer="0.3"/>
  <pageSetup scale="62" orientation="portrait" verticalDpi="598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1'!Print_Titles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</dc:title>
  <dc:creator>Federal Transit Administration</dc:creator>
  <cp:lastModifiedBy>USDOT_User</cp:lastModifiedBy>
  <cp:lastPrinted>2015-02-04T21:37:19Z</cp:lastPrinted>
  <dcterms:created xsi:type="dcterms:W3CDTF">2015-01-12T01:28:33Z</dcterms:created>
  <dcterms:modified xsi:type="dcterms:W3CDTF">2015-02-09T15:59:13Z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