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1365" windowWidth="19200" windowHeight="6210"/>
  </bookViews>
  <sheets>
    <sheet name="t-14" sheetId="1" r:id="rId1"/>
  </sheets>
  <definedNames>
    <definedName name="_xlnm.Print_Area" localSheetId="0">'t-14'!$A$1:$K$80</definedName>
    <definedName name="Print_Area_MI">'t-14'!$B$1:$M$80</definedName>
  </definedNames>
  <calcPr calcId="145621"/>
</workbook>
</file>

<file path=xl/calcChain.xml><?xml version="1.0" encoding="utf-8"?>
<calcChain xmlns="http://schemas.openxmlformats.org/spreadsheetml/2006/main">
  <c r="F69" i="1" l="1"/>
  <c r="F67" i="1"/>
  <c r="E71" i="1"/>
  <c r="F57" i="1"/>
  <c r="E20" i="1"/>
  <c r="E32" i="1" s="1"/>
  <c r="H29" i="1"/>
  <c r="H14" i="1"/>
  <c r="F20" i="1"/>
  <c r="F32" i="1" s="1"/>
  <c r="H27" i="1"/>
  <c r="D57" i="1"/>
  <c r="E43" i="1" s="1"/>
  <c r="D71" i="1"/>
  <c r="F68" i="1" s="1"/>
  <c r="H16" i="1"/>
  <c r="H18" i="1"/>
  <c r="H23" i="1"/>
  <c r="H25" i="1"/>
  <c r="G20" i="1"/>
  <c r="G32" i="1" s="1"/>
  <c r="E55" i="1" l="1"/>
  <c r="E52" i="1"/>
  <c r="E50" i="1"/>
  <c r="E48" i="1"/>
  <c r="E46" i="1"/>
  <c r="E44" i="1"/>
  <c r="E42" i="1"/>
  <c r="E53" i="1"/>
  <c r="E51" i="1"/>
  <c r="E49" i="1"/>
  <c r="E47" i="1"/>
  <c r="E45" i="1"/>
  <c r="H20" i="1"/>
  <c r="E57" i="1" l="1"/>
  <c r="H32" i="1"/>
  <c r="I20" i="1" s="1"/>
  <c r="I18" i="1" l="1"/>
  <c r="I27" i="1"/>
  <c r="F34" i="1"/>
  <c r="I29" i="1"/>
  <c r="H34" i="1"/>
  <c r="I25" i="1"/>
  <c r="I23" i="1"/>
  <c r="G34" i="1"/>
  <c r="I14" i="1"/>
  <c r="I16" i="1"/>
  <c r="E34" i="1"/>
  <c r="I32" i="1" l="1"/>
</calcChain>
</file>

<file path=xl/sharedStrings.xml><?xml version="1.0" encoding="utf-8"?>
<sst xmlns="http://schemas.openxmlformats.org/spreadsheetml/2006/main" count="83" uniqueCount="51">
  <si>
    <t xml:space="preserve"> </t>
  </si>
  <si>
    <t>TOTAL AMOUNT</t>
  </si>
  <si>
    <t>AREAS</t>
  </si>
  <si>
    <t>Total</t>
  </si>
  <si>
    <t>ACTIVITY</t>
  </si>
  <si>
    <t>OVER 1 MILLION</t>
  </si>
  <si>
    <t>200,000 - 1,000,000</t>
  </si>
  <si>
    <t>50,000 - 200,000</t>
  </si>
  <si>
    <t xml:space="preserve">    SUB-TOTAL</t>
  </si>
  <si>
    <t>FIXED GUIDEWAY MOD</t>
  </si>
  <si>
    <t>PLANNING</t>
  </si>
  <si>
    <t>OPERATING</t>
  </si>
  <si>
    <t>TOTAL</t>
  </si>
  <si>
    <t>BUS PURCHASES:</t>
  </si>
  <si>
    <t>FERRY BOAT PURCHASES:</t>
  </si>
  <si>
    <t>TOTAL VEHICLES</t>
  </si>
  <si>
    <t>#</t>
  </si>
  <si>
    <t>200,000 - 1 MILLION</t>
  </si>
  <si>
    <t>BUS</t>
  </si>
  <si>
    <t xml:space="preserve">    BUS PURCHASES</t>
  </si>
  <si>
    <t xml:space="preserve">    BUS OTHER</t>
  </si>
  <si>
    <t xml:space="preserve">    BUS MAINTENANCE FACILITY</t>
  </si>
  <si>
    <t>Percent of Total</t>
  </si>
  <si>
    <t>Percent of</t>
  </si>
  <si>
    <t xml:space="preserve">%  </t>
  </si>
  <si>
    <t xml:space="preserve">#  </t>
  </si>
  <si>
    <t xml:space="preserve">$        </t>
  </si>
  <si>
    <t xml:space="preserve">$    </t>
  </si>
  <si>
    <t>Percentage of Obligations by Category</t>
  </si>
  <si>
    <t>VEHICLE PURCHASES BY TYPE</t>
  </si>
  <si>
    <t>VEHICLE PURCHASES BY POPULATION GROUP</t>
  </si>
  <si>
    <t>BY POPULATION GROUP</t>
  </si>
  <si>
    <t>NEW STARTS</t>
  </si>
  <si>
    <t>URBANIZED</t>
  </si>
  <si>
    <t>graph</t>
  </si>
  <si>
    <t>TABLE 14</t>
  </si>
  <si>
    <t>Percentage of Vehicles by Population Group</t>
  </si>
  <si>
    <t>40 ft Bus</t>
  </si>
  <si>
    <t>35 ft Bus</t>
  </si>
  <si>
    <t>30 ft Bus</t>
  </si>
  <si>
    <t>&lt;30 ft Bus</t>
  </si>
  <si>
    <t>Bus Articulated</t>
  </si>
  <si>
    <t>Bus Commuter/Suburban</t>
  </si>
  <si>
    <t>Bus Dual Mode</t>
  </si>
  <si>
    <t>Bus Trolley STD</t>
  </si>
  <si>
    <t>Bus Used</t>
  </si>
  <si>
    <t>Vans</t>
  </si>
  <si>
    <t>Bus Intercity</t>
  </si>
  <si>
    <t>Sedan/Station Wagon</t>
  </si>
  <si>
    <t>FY 2011 SUMMARY OF URBANIZED AREA FORMULA OBLIGATIONS</t>
  </si>
  <si>
    <t>Note:  Table does not include Management Training ($32,000)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</si>
</sst>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dd\-mmm\-yy_)"/>
    <numFmt numFmtId="166" formatCode="_(* #,##0_);_(* \(#,##0\);_(* &quot;-&quot;??_);_(@_)"/>
  </numFmts>
  <fonts count="19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.5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165" fontId="0" fillId="0" borderId="0"/>
    <xf numFmtId="43" fontId="1" fillId="0" borderId="0" applyFont="0" applyFill="0" applyBorder="0" applyAlignment="0" applyProtection="0"/>
  </cellStyleXfs>
  <cellXfs count="102">
    <xf numFmtId="165" fontId="0" fillId="0" borderId="0" xfId="0"/>
    <xf numFmtId="165" fontId="2" fillId="0" borderId="0" xfId="0" applyFont="1"/>
    <xf numFmtId="165" fontId="3" fillId="0" borderId="1" xfId="0" applyFont="1" applyBorder="1"/>
    <xf numFmtId="165" fontId="3" fillId="0" borderId="2" xfId="0" applyFont="1" applyBorder="1"/>
    <xf numFmtId="165" fontId="3" fillId="0" borderId="3" xfId="0" applyFont="1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4" xfId="0" applyBorder="1"/>
    <xf numFmtId="165" fontId="0" fillId="0" borderId="5" xfId="0" applyBorder="1"/>
    <xf numFmtId="5" fontId="0" fillId="0" borderId="0" xfId="0" applyNumberFormat="1" applyProtection="1"/>
    <xf numFmtId="37" fontId="0" fillId="0" borderId="0" xfId="0" applyNumberFormat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165" fontId="0" fillId="0" borderId="6" xfId="0" applyBorder="1"/>
    <xf numFmtId="165" fontId="0" fillId="0" borderId="7" xfId="0" applyBorder="1"/>
    <xf numFmtId="165" fontId="0" fillId="0" borderId="8" xfId="0" applyBorder="1"/>
    <xf numFmtId="37" fontId="0" fillId="0" borderId="7" xfId="0" applyNumberFormat="1" applyBorder="1" applyProtection="1"/>
    <xf numFmtId="37" fontId="0" fillId="0" borderId="8" xfId="0" applyNumberFormat="1" applyBorder="1" applyProtection="1"/>
    <xf numFmtId="5" fontId="3" fillId="0" borderId="0" xfId="0" applyNumberFormat="1" applyFont="1" applyProtection="1"/>
    <xf numFmtId="5" fontId="3" fillId="0" borderId="5" xfId="0" applyNumberFormat="1" applyFont="1" applyBorder="1" applyProtection="1"/>
    <xf numFmtId="37" fontId="3" fillId="0" borderId="0" xfId="0" applyNumberFormat="1" applyFont="1" applyProtection="1"/>
    <xf numFmtId="164" fontId="5" fillId="0" borderId="0" xfId="0" applyNumberFormat="1" applyFont="1" applyProtection="1"/>
    <xf numFmtId="165" fontId="6" fillId="0" borderId="0" xfId="0" applyFont="1"/>
    <xf numFmtId="37" fontId="4" fillId="0" borderId="0" xfId="0" applyNumberFormat="1" applyFont="1" applyProtection="1"/>
    <xf numFmtId="165" fontId="4" fillId="0" borderId="0" xfId="0" applyFont="1"/>
    <xf numFmtId="165" fontId="4" fillId="0" borderId="0" xfId="0" applyFont="1" applyFill="1"/>
    <xf numFmtId="37" fontId="6" fillId="0" borderId="9" xfId="0" applyNumberFormat="1" applyFont="1" applyBorder="1" applyProtection="1"/>
    <xf numFmtId="5" fontId="4" fillId="0" borderId="0" xfId="0" applyNumberFormat="1" applyFont="1" applyProtection="1"/>
    <xf numFmtId="165" fontId="7" fillId="0" borderId="0" xfId="0" applyFont="1"/>
    <xf numFmtId="165" fontId="3" fillId="0" borderId="0" xfId="0" applyFont="1" applyAlignment="1">
      <alignment horizontal="center"/>
    </xf>
    <xf numFmtId="165" fontId="3" fillId="0" borderId="4" xfId="0" applyFont="1" applyBorder="1" applyAlignment="1">
      <alignment horizontal="center"/>
    </xf>
    <xf numFmtId="165" fontId="9" fillId="0" borderId="0" xfId="0" applyFont="1"/>
    <xf numFmtId="165" fontId="9" fillId="0" borderId="4" xfId="0" applyFont="1" applyBorder="1" applyAlignment="1">
      <alignment horizontal="center"/>
    </xf>
    <xf numFmtId="165" fontId="5" fillId="0" borderId="4" xfId="0" applyFont="1" applyBorder="1"/>
    <xf numFmtId="164" fontId="5" fillId="0" borderId="4" xfId="0" applyNumberFormat="1" applyFont="1" applyBorder="1" applyProtection="1"/>
    <xf numFmtId="37" fontId="5" fillId="0" borderId="4" xfId="0" applyNumberFormat="1" applyFont="1" applyBorder="1" applyProtection="1"/>
    <xf numFmtId="5" fontId="5" fillId="0" borderId="4" xfId="0" applyNumberFormat="1" applyFont="1" applyBorder="1" applyProtection="1"/>
    <xf numFmtId="37" fontId="5" fillId="0" borderId="6" xfId="0" applyNumberFormat="1" applyFont="1" applyBorder="1" applyProtection="1"/>
    <xf numFmtId="165" fontId="5" fillId="0" borderId="6" xfId="0" applyFont="1" applyBorder="1"/>
    <xf numFmtId="37" fontId="11" fillId="0" borderId="9" xfId="0" applyNumberFormat="1" applyFont="1" applyBorder="1" applyProtection="1"/>
    <xf numFmtId="164" fontId="11" fillId="0" borderId="9" xfId="0" applyNumberFormat="1" applyFont="1" applyBorder="1" applyProtection="1"/>
    <xf numFmtId="165" fontId="0" fillId="0" borderId="10" xfId="0" applyBorder="1"/>
    <xf numFmtId="165" fontId="0" fillId="0" borderId="11" xfId="0" applyBorder="1"/>
    <xf numFmtId="165" fontId="0" fillId="0" borderId="12" xfId="0" applyBorder="1"/>
    <xf numFmtId="165" fontId="6" fillId="0" borderId="13" xfId="0" applyFont="1" applyBorder="1"/>
    <xf numFmtId="165" fontId="6" fillId="0" borderId="0" xfId="0" applyFont="1" applyBorder="1"/>
    <xf numFmtId="165" fontId="6" fillId="0" borderId="14" xfId="0" applyFont="1" applyBorder="1"/>
    <xf numFmtId="165" fontId="6" fillId="0" borderId="0" xfId="0" applyFont="1" applyBorder="1" applyAlignment="1">
      <alignment horizontal="right"/>
    </xf>
    <xf numFmtId="165" fontId="4" fillId="0" borderId="14" xfId="0" applyFont="1" applyBorder="1" applyAlignment="1">
      <alignment horizontal="right"/>
    </xf>
    <xf numFmtId="165" fontId="8" fillId="0" borderId="13" xfId="0" applyFont="1" applyBorder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5" fontId="11" fillId="0" borderId="14" xfId="0" applyNumberFormat="1" applyFont="1" applyBorder="1" applyProtection="1"/>
    <xf numFmtId="3" fontId="11" fillId="0" borderId="14" xfId="0" applyNumberFormat="1" applyFont="1" applyBorder="1" applyProtection="1"/>
    <xf numFmtId="3" fontId="11" fillId="0" borderId="14" xfId="0" applyNumberFormat="1" applyFont="1" applyBorder="1"/>
    <xf numFmtId="1" fontId="11" fillId="0" borderId="14" xfId="0" applyNumberFormat="1" applyFont="1" applyBorder="1"/>
    <xf numFmtId="3" fontId="11" fillId="0" borderId="15" xfId="0" applyNumberFormat="1" applyFont="1" applyBorder="1"/>
    <xf numFmtId="165" fontId="11" fillId="0" borderId="14" xfId="0" applyFont="1" applyBorder="1"/>
    <xf numFmtId="165" fontId="6" fillId="0" borderId="16" xfId="0" applyFont="1" applyBorder="1"/>
    <xf numFmtId="165" fontId="6" fillId="0" borderId="9" xfId="0" applyFont="1" applyBorder="1"/>
    <xf numFmtId="165" fontId="10" fillId="0" borderId="9" xfId="0" applyFont="1" applyBorder="1"/>
    <xf numFmtId="37" fontId="10" fillId="0" borderId="9" xfId="0" applyNumberFormat="1" applyFont="1" applyBorder="1" applyProtection="1"/>
    <xf numFmtId="165" fontId="4" fillId="0" borderId="15" xfId="0" applyFont="1" applyBorder="1"/>
    <xf numFmtId="165" fontId="6" fillId="0" borderId="10" xfId="0" applyFont="1" applyBorder="1"/>
    <xf numFmtId="165" fontId="6" fillId="0" borderId="11" xfId="0" applyFont="1" applyBorder="1"/>
    <xf numFmtId="165" fontId="6" fillId="0" borderId="12" xfId="0" applyFont="1" applyBorder="1"/>
    <xf numFmtId="165" fontId="6" fillId="0" borderId="0" xfId="0" applyFont="1" applyBorder="1" applyAlignment="1">
      <alignment horizontal="center"/>
    </xf>
    <xf numFmtId="3" fontId="6" fillId="0" borderId="14" xfId="0" applyNumberFormat="1" applyFont="1" applyBorder="1" applyAlignment="1">
      <alignment horizontal="right"/>
    </xf>
    <xf numFmtId="37" fontId="6" fillId="0" borderId="0" xfId="0" applyNumberFormat="1" applyFont="1" applyBorder="1" applyProtection="1"/>
    <xf numFmtId="37" fontId="6" fillId="0" borderId="14" xfId="0" applyNumberFormat="1" applyFont="1" applyBorder="1" applyProtection="1"/>
    <xf numFmtId="37" fontId="6" fillId="0" borderId="15" xfId="0" applyNumberFormat="1" applyFont="1" applyBorder="1" applyProtection="1"/>
    <xf numFmtId="5" fontId="6" fillId="0" borderId="14" xfId="0" applyNumberFormat="1" applyFont="1" applyBorder="1" applyProtection="1"/>
    <xf numFmtId="165" fontId="6" fillId="0" borderId="15" xfId="0" applyFont="1" applyBorder="1"/>
    <xf numFmtId="165" fontId="12" fillId="0" borderId="0" xfId="0" applyFont="1"/>
    <xf numFmtId="165" fontId="15" fillId="0" borderId="0" xfId="0" applyFont="1"/>
    <xf numFmtId="5" fontId="15" fillId="0" borderId="0" xfId="0" applyNumberFormat="1" applyFont="1" applyProtection="1"/>
    <xf numFmtId="37" fontId="16" fillId="0" borderId="0" xfId="0" applyNumberFormat="1" applyFont="1" applyProtection="1"/>
    <xf numFmtId="165" fontId="17" fillId="0" borderId="0" xfId="0" applyFont="1"/>
    <xf numFmtId="37" fontId="15" fillId="0" borderId="0" xfId="0" applyNumberFormat="1" applyFont="1" applyProtection="1"/>
    <xf numFmtId="37" fontId="17" fillId="0" borderId="0" xfId="0" applyNumberFormat="1" applyFont="1" applyProtection="1"/>
    <xf numFmtId="37" fontId="7" fillId="0" borderId="0" xfId="0" applyNumberFormat="1" applyFont="1" applyProtection="1"/>
    <xf numFmtId="37" fontId="18" fillId="0" borderId="0" xfId="0" applyNumberFormat="1" applyFont="1" applyProtection="1"/>
    <xf numFmtId="165" fontId="5" fillId="0" borderId="0" xfId="0" applyFont="1"/>
    <xf numFmtId="165" fontId="18" fillId="0" borderId="0" xfId="0" applyFont="1"/>
    <xf numFmtId="165" fontId="6" fillId="0" borderId="17" xfId="0" applyFont="1" applyFill="1" applyBorder="1"/>
    <xf numFmtId="165" fontId="6" fillId="0" borderId="7" xfId="0" applyFont="1" applyFill="1" applyBorder="1"/>
    <xf numFmtId="165" fontId="4" fillId="0" borderId="18" xfId="0" applyFont="1" applyFill="1" applyBorder="1"/>
    <xf numFmtId="165" fontId="6" fillId="0" borderId="18" xfId="0" applyFont="1" applyFill="1" applyBorder="1"/>
    <xf numFmtId="2" fontId="13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14" fillId="0" borderId="0" xfId="0" applyNumberFormat="1" applyFont="1" applyProtection="1"/>
    <xf numFmtId="10" fontId="4" fillId="0" borderId="0" xfId="0" applyNumberFormat="1" applyFont="1"/>
    <xf numFmtId="166" fontId="0" fillId="0" borderId="0" xfId="1" applyNumberFormat="1" applyFont="1"/>
    <xf numFmtId="165" fontId="2" fillId="0" borderId="0" xfId="0" applyFont="1" applyAlignment="1">
      <alignment horizontal="center"/>
    </xf>
    <xf numFmtId="37" fontId="3" fillId="0" borderId="0" xfId="0" applyNumberFormat="1" applyFont="1" applyAlignment="1" applyProtection="1">
      <alignment horizontal="center" wrapText="1"/>
    </xf>
    <xf numFmtId="165" fontId="0" fillId="0" borderId="0" xfId="0" applyAlignment="1">
      <alignment horizontal="center" wrapText="1"/>
    </xf>
    <xf numFmtId="165" fontId="0" fillId="0" borderId="0" xfId="0" applyBorder="1"/>
    <xf numFmtId="165" fontId="5" fillId="0" borderId="0" xfId="0" applyFont="1" applyBorder="1"/>
    <xf numFmtId="3" fontId="0" fillId="0" borderId="0" xfId="0" applyNumberFormat="1"/>
    <xf numFmtId="165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0</xdr:rowOff>
        </xdr:from>
        <xdr:to>
          <xdr:col>10</xdr:col>
          <xdr:colOff>85725</xdr:colOff>
          <xdr:row>79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76200</xdr:rowOff>
        </xdr:from>
        <xdr:to>
          <xdr:col>10</xdr:col>
          <xdr:colOff>0</xdr:colOff>
          <xdr:row>56</xdr:row>
          <xdr:rowOff>104775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81"/>
  <sheetViews>
    <sheetView tabSelected="1" defaultGridColor="0" topLeftCell="B1" colorId="22" zoomScale="75" zoomScaleNormal="87" workbookViewId="0">
      <pane xSplit="3" ySplit="11" topLeftCell="E30" activePane="bottomRight" state="frozen"/>
      <selection activeCell="B1" sqref="B1"/>
      <selection pane="topRight" activeCell="E1" sqref="E1"/>
      <selection pane="bottomLeft" activeCell="B12" sqref="B12"/>
      <selection pane="bottomRight" activeCell="L34" sqref="L34"/>
    </sheetView>
  </sheetViews>
  <sheetFormatPr defaultColWidth="11.44140625" defaultRowHeight="15" x14ac:dyDescent="0.2"/>
  <cols>
    <col min="1" max="1" width="6.77734375" customWidth="1"/>
    <col min="2" max="2" width="11.44140625" customWidth="1"/>
    <col min="3" max="3" width="11.77734375" customWidth="1"/>
    <col min="4" max="4" width="5.77734375" customWidth="1"/>
    <col min="5" max="8" width="20.77734375" customWidth="1"/>
    <col min="9" max="9" width="11.44140625" customWidth="1"/>
    <col min="10" max="11" width="2.77734375" customWidth="1"/>
    <col min="12" max="12" width="15.77734375" customWidth="1"/>
    <col min="13" max="13" width="14" bestFit="1" customWidth="1"/>
  </cols>
  <sheetData>
    <row r="1" spans="2:23" ht="18" x14ac:dyDescent="0.25">
      <c r="B1" s="95" t="s">
        <v>35</v>
      </c>
      <c r="C1" s="95"/>
      <c r="D1" s="95"/>
      <c r="E1" s="95"/>
      <c r="F1" s="95"/>
      <c r="G1" s="95"/>
      <c r="H1" s="95"/>
      <c r="I1" s="95"/>
      <c r="J1" s="95"/>
    </row>
    <row r="2" spans="2:23" ht="18" x14ac:dyDescent="0.25">
      <c r="E2" s="1" t="s">
        <v>0</v>
      </c>
      <c r="F2" s="1"/>
      <c r="G2" s="1"/>
    </row>
    <row r="3" spans="2:23" ht="18" x14ac:dyDescent="0.25">
      <c r="B3" s="95" t="s">
        <v>49</v>
      </c>
      <c r="C3" s="95"/>
      <c r="D3" s="95"/>
      <c r="E3" s="95"/>
      <c r="F3" s="95"/>
      <c r="G3" s="95"/>
      <c r="H3" s="95"/>
      <c r="I3" s="95"/>
      <c r="J3" s="95"/>
    </row>
    <row r="4" spans="2:23" ht="18" x14ac:dyDescent="0.25">
      <c r="B4" s="95" t="s">
        <v>31</v>
      </c>
      <c r="C4" s="95"/>
      <c r="D4" s="95"/>
      <c r="E4" s="95"/>
      <c r="F4" s="95"/>
      <c r="G4" s="95"/>
      <c r="H4" s="95"/>
      <c r="I4" s="95"/>
      <c r="J4" s="95"/>
      <c r="K4" t="s">
        <v>0</v>
      </c>
    </row>
    <row r="5" spans="2:23" ht="18.75" thickBot="1" x14ac:dyDescent="0.3">
      <c r="F5" s="1"/>
      <c r="G5" s="1"/>
    </row>
    <row r="6" spans="2:23" ht="15.75" x14ac:dyDescent="0.25">
      <c r="B6" s="2"/>
      <c r="C6" s="3"/>
      <c r="D6" s="4"/>
      <c r="E6" s="3" t="s">
        <v>0</v>
      </c>
      <c r="F6" s="3" t="s">
        <v>0</v>
      </c>
      <c r="G6" s="3" t="s">
        <v>0</v>
      </c>
      <c r="H6" s="3"/>
      <c r="I6" s="2"/>
      <c r="J6" s="4"/>
      <c r="L6" s="94"/>
    </row>
    <row r="7" spans="2:23" ht="15.75" x14ac:dyDescent="0.25">
      <c r="B7" s="5"/>
      <c r="C7" s="6"/>
      <c r="D7" s="7"/>
      <c r="E7" s="30" t="s">
        <v>33</v>
      </c>
      <c r="F7" s="30" t="s">
        <v>33</v>
      </c>
      <c r="G7" s="30" t="s">
        <v>33</v>
      </c>
      <c r="H7" s="30" t="s">
        <v>1</v>
      </c>
      <c r="I7" s="33" t="s">
        <v>23</v>
      </c>
      <c r="J7" s="7"/>
      <c r="K7" t="s">
        <v>0</v>
      </c>
    </row>
    <row r="8" spans="2:23" ht="15.75" x14ac:dyDescent="0.25">
      <c r="B8" s="5"/>
      <c r="C8" s="6"/>
      <c r="D8" s="7"/>
      <c r="E8" s="30" t="s">
        <v>2</v>
      </c>
      <c r="F8" s="30" t="s">
        <v>2</v>
      </c>
      <c r="G8" s="30" t="s">
        <v>2</v>
      </c>
      <c r="H8" s="30" t="s">
        <v>33</v>
      </c>
      <c r="I8" s="33" t="s">
        <v>3</v>
      </c>
      <c r="J8" s="7"/>
    </row>
    <row r="9" spans="2:23" ht="15.75" x14ac:dyDescent="0.25">
      <c r="B9" s="31" t="s">
        <v>4</v>
      </c>
      <c r="C9" s="6"/>
      <c r="D9" s="7"/>
      <c r="E9" s="30" t="s">
        <v>5</v>
      </c>
      <c r="F9" s="30" t="s">
        <v>6</v>
      </c>
      <c r="G9" s="30" t="s">
        <v>7</v>
      </c>
      <c r="H9" s="30" t="s">
        <v>2</v>
      </c>
      <c r="I9" s="5"/>
      <c r="J9" s="7"/>
    </row>
    <row r="10" spans="2:23" ht="15.75" thickBot="1" x14ac:dyDescent="0.25">
      <c r="B10" s="14"/>
      <c r="C10" s="15"/>
      <c r="D10" s="16"/>
      <c r="E10" s="15"/>
      <c r="F10" s="15"/>
      <c r="G10" s="15"/>
      <c r="H10" s="15"/>
      <c r="I10" s="14"/>
      <c r="J10" s="16"/>
    </row>
    <row r="11" spans="2:23" x14ac:dyDescent="0.2">
      <c r="B11" s="8"/>
      <c r="D11" s="9"/>
      <c r="E11" t="s">
        <v>0</v>
      </c>
      <c r="I11" s="34"/>
      <c r="J11" s="9"/>
    </row>
    <row r="12" spans="2:23" x14ac:dyDescent="0.2">
      <c r="B12" s="8" t="s">
        <v>18</v>
      </c>
      <c r="D12" s="9"/>
      <c r="I12" s="34"/>
      <c r="J12" s="9"/>
    </row>
    <row r="13" spans="2:23" x14ac:dyDescent="0.2">
      <c r="B13" s="8"/>
      <c r="D13" s="9"/>
      <c r="I13" s="34"/>
      <c r="J13" s="9"/>
    </row>
    <row r="14" spans="2:23" x14ac:dyDescent="0.2">
      <c r="B14" s="8" t="s">
        <v>19</v>
      </c>
      <c r="D14" s="9"/>
      <c r="E14" s="10">
        <v>518438797</v>
      </c>
      <c r="F14" s="10">
        <v>169680485</v>
      </c>
      <c r="G14" s="10">
        <v>45254596</v>
      </c>
      <c r="H14" s="10">
        <f>SUM(E14:G14)</f>
        <v>733373878</v>
      </c>
      <c r="I14" s="35">
        <f>(H14/$H$32)*100</f>
        <v>13.255295756542578</v>
      </c>
      <c r="J14" s="12"/>
      <c r="M14" s="94"/>
      <c r="W14" s="11"/>
    </row>
    <row r="15" spans="2:23" x14ac:dyDescent="0.2">
      <c r="B15" s="8"/>
      <c r="D15" s="9"/>
      <c r="E15" s="11"/>
      <c r="F15" s="11"/>
      <c r="G15" s="11"/>
      <c r="H15" s="11" t="s">
        <v>0</v>
      </c>
      <c r="I15" s="36"/>
      <c r="J15" s="13"/>
      <c r="M15" s="94"/>
      <c r="W15" s="11"/>
    </row>
    <row r="16" spans="2:23" x14ac:dyDescent="0.2">
      <c r="B16" s="8" t="s">
        <v>20</v>
      </c>
      <c r="D16" s="9"/>
      <c r="E16" s="11">
        <v>1680788123</v>
      </c>
      <c r="F16" s="11">
        <v>476508681</v>
      </c>
      <c r="G16" s="11">
        <v>95466104</v>
      </c>
      <c r="H16" s="11">
        <f>SUM(E16:G16)</f>
        <v>2252762908</v>
      </c>
      <c r="I16" s="35">
        <f>(H16/$H$32)*100</f>
        <v>40.717346923159589</v>
      </c>
      <c r="J16" s="13"/>
      <c r="M16" s="94"/>
      <c r="W16" s="11"/>
    </row>
    <row r="17" spans="2:23" x14ac:dyDescent="0.2">
      <c r="B17" s="8"/>
      <c r="D17" s="9"/>
      <c r="E17" s="11"/>
      <c r="F17" s="11"/>
      <c r="G17" s="11"/>
      <c r="H17" s="11" t="s">
        <v>0</v>
      </c>
      <c r="I17" s="36"/>
      <c r="J17" s="13"/>
      <c r="M17" s="94"/>
      <c r="W17" s="11"/>
    </row>
    <row r="18" spans="2:23" x14ac:dyDescent="0.2">
      <c r="B18" s="8" t="s">
        <v>21</v>
      </c>
      <c r="D18" s="9"/>
      <c r="E18" s="11">
        <v>153728302</v>
      </c>
      <c r="F18" s="11">
        <v>63068099</v>
      </c>
      <c r="G18" s="11">
        <v>19299203</v>
      </c>
      <c r="H18" s="11">
        <f>SUM(E18:G18)</f>
        <v>236095604</v>
      </c>
      <c r="I18" s="35">
        <f>(H18/$H$32)*100</f>
        <v>4.2672873301325263</v>
      </c>
      <c r="J18" s="13"/>
      <c r="W18" s="11"/>
    </row>
    <row r="19" spans="2:23" x14ac:dyDescent="0.2">
      <c r="B19" s="8"/>
      <c r="D19" s="9"/>
      <c r="E19" s="11"/>
      <c r="F19" s="11"/>
      <c r="G19" s="11"/>
      <c r="H19" s="11" t="s">
        <v>0</v>
      </c>
      <c r="I19" s="36"/>
      <c r="J19" s="13"/>
      <c r="L19" s="94"/>
      <c r="W19" s="11"/>
    </row>
    <row r="20" spans="2:23" x14ac:dyDescent="0.2">
      <c r="B20" s="8"/>
      <c r="C20" t="s">
        <v>8</v>
      </c>
      <c r="D20" s="9"/>
      <c r="E20" s="10">
        <f>SUM(E14:E18)</f>
        <v>2352955222</v>
      </c>
      <c r="F20" s="10">
        <f>SUM(F14:F18)</f>
        <v>709257265</v>
      </c>
      <c r="G20" s="10">
        <f>SUM(G14:G18)</f>
        <v>160019903</v>
      </c>
      <c r="H20" s="10">
        <f>SUM(H14:H18)</f>
        <v>3222232390</v>
      </c>
      <c r="I20" s="35">
        <f>(H20/$H$32)*100</f>
        <v>58.239930009834694</v>
      </c>
      <c r="J20" s="12"/>
      <c r="K20" s="11"/>
      <c r="L20" s="11"/>
      <c r="M20" s="11"/>
      <c r="N20" s="11"/>
      <c r="O20" s="11"/>
    </row>
    <row r="21" spans="2:23" x14ac:dyDescent="0.2">
      <c r="B21" s="8"/>
      <c r="D21" s="9"/>
      <c r="E21" s="10"/>
      <c r="F21" s="10"/>
      <c r="G21" s="10"/>
      <c r="H21" s="10"/>
      <c r="I21" s="37"/>
      <c r="J21" s="12"/>
      <c r="K21" s="11"/>
      <c r="L21" s="11"/>
      <c r="M21" s="11"/>
      <c r="N21" s="11"/>
      <c r="O21" s="11"/>
    </row>
    <row r="22" spans="2:23" x14ac:dyDescent="0.2">
      <c r="B22" s="8"/>
      <c r="D22" s="9"/>
      <c r="I22" s="34"/>
      <c r="J22" s="9"/>
    </row>
    <row r="23" spans="2:23" x14ac:dyDescent="0.2">
      <c r="B23" s="8" t="s">
        <v>9</v>
      </c>
      <c r="D23" s="9"/>
      <c r="E23" s="10">
        <v>1554982460</v>
      </c>
      <c r="F23" s="10">
        <v>184524381</v>
      </c>
      <c r="G23" s="10">
        <v>39780816</v>
      </c>
      <c r="H23" s="10">
        <f>SUM(E23:G23)</f>
        <v>1779287657</v>
      </c>
      <c r="I23" s="35">
        <f>(H23/$H$32)*100</f>
        <v>32.159563950954748</v>
      </c>
      <c r="J23" s="12"/>
      <c r="W23" s="11"/>
    </row>
    <row r="24" spans="2:23" x14ac:dyDescent="0.2">
      <c r="B24" s="8"/>
      <c r="D24" s="9"/>
      <c r="E24" s="11"/>
      <c r="F24" s="11"/>
      <c r="G24" s="11"/>
      <c r="H24" s="11" t="s">
        <v>0</v>
      </c>
      <c r="I24" s="36"/>
      <c r="J24" s="13"/>
      <c r="W24" s="11"/>
    </row>
    <row r="25" spans="2:23" x14ac:dyDescent="0.2">
      <c r="B25" s="8" t="s">
        <v>32</v>
      </c>
      <c r="D25" s="9"/>
      <c r="E25" s="11">
        <v>65015449</v>
      </c>
      <c r="F25" s="11">
        <v>10574823</v>
      </c>
      <c r="G25" s="11">
        <v>32525</v>
      </c>
      <c r="H25" s="11">
        <f>SUM(E25:G25)</f>
        <v>75622797</v>
      </c>
      <c r="I25" s="35">
        <f>(H25/$H$32)*100</f>
        <v>1.3668369848482398</v>
      </c>
      <c r="J25" s="13"/>
    </row>
    <row r="26" spans="2:23" x14ac:dyDescent="0.2">
      <c r="B26" s="8"/>
      <c r="D26" s="9"/>
      <c r="H26" s="11" t="s">
        <v>0</v>
      </c>
      <c r="I26" s="36"/>
      <c r="J26" s="13"/>
    </row>
    <row r="27" spans="2:23" x14ac:dyDescent="0.2">
      <c r="B27" s="8" t="s">
        <v>10</v>
      </c>
      <c r="D27" s="9"/>
      <c r="E27" s="11">
        <v>19845363</v>
      </c>
      <c r="F27" s="11">
        <v>17560679</v>
      </c>
      <c r="G27" s="11">
        <v>7100080</v>
      </c>
      <c r="H27" s="11">
        <f>SUM(E27:G27)</f>
        <v>44506122</v>
      </c>
      <c r="I27" s="35">
        <f>(H27/$H$32)*100</f>
        <v>0.80442162965445341</v>
      </c>
      <c r="J27" s="13"/>
      <c r="W27" s="11"/>
    </row>
    <row r="28" spans="2:23" x14ac:dyDescent="0.2">
      <c r="B28" s="8"/>
      <c r="D28" s="9"/>
      <c r="E28" s="11"/>
      <c r="F28" s="11"/>
      <c r="G28" s="11"/>
      <c r="H28" s="11" t="s">
        <v>0</v>
      </c>
      <c r="I28" s="36"/>
      <c r="J28" s="13"/>
      <c r="W28" s="11"/>
    </row>
    <row r="29" spans="2:23" x14ac:dyDescent="0.2">
      <c r="B29" s="8" t="s">
        <v>11</v>
      </c>
      <c r="D29" s="9"/>
      <c r="E29" s="11">
        <v>57162192</v>
      </c>
      <c r="F29" s="11">
        <v>35328684</v>
      </c>
      <c r="G29" s="11">
        <v>318546048</v>
      </c>
      <c r="H29" s="11">
        <f>SUM(E29:G29)</f>
        <v>411036924</v>
      </c>
      <c r="I29" s="35">
        <f>(H29/$H$32)*100</f>
        <v>7.4292474247078575</v>
      </c>
      <c r="J29" s="13"/>
    </row>
    <row r="30" spans="2:23" ht="15.75" thickBot="1" x14ac:dyDescent="0.25">
      <c r="B30" s="14"/>
      <c r="C30" s="15"/>
      <c r="D30" s="16"/>
      <c r="E30" s="17"/>
      <c r="F30" s="17"/>
      <c r="G30" s="17"/>
      <c r="H30" s="17"/>
      <c r="I30" s="38"/>
      <c r="J30" s="18"/>
    </row>
    <row r="31" spans="2:23" x14ac:dyDescent="0.2">
      <c r="B31" s="8"/>
      <c r="D31" s="9"/>
      <c r="I31" s="34"/>
      <c r="J31" s="9"/>
    </row>
    <row r="32" spans="2:23" ht="15.75" x14ac:dyDescent="0.25">
      <c r="B32" s="5" t="s">
        <v>0</v>
      </c>
      <c r="C32" s="6" t="s">
        <v>12</v>
      </c>
      <c r="D32" s="7"/>
      <c r="E32" s="19">
        <f>SUM(E20:E29)</f>
        <v>4049960686</v>
      </c>
      <c r="F32" s="19">
        <f>SUM(F20:F29)</f>
        <v>957245832</v>
      </c>
      <c r="G32" s="19">
        <f>SUM(G20:G29)</f>
        <v>525479372</v>
      </c>
      <c r="H32" s="19">
        <f>SUM(H20:H29)</f>
        <v>5532685890</v>
      </c>
      <c r="I32" s="35">
        <f>SUM(I20:I31)</f>
        <v>99.999999999999986</v>
      </c>
      <c r="J32" s="20"/>
      <c r="N32" s="11" t="s">
        <v>0</v>
      </c>
      <c r="R32" s="11" t="s">
        <v>0</v>
      </c>
      <c r="W32" s="11"/>
    </row>
    <row r="33" spans="2:13" ht="6.95" customHeight="1" x14ac:dyDescent="0.25">
      <c r="B33" s="5"/>
      <c r="C33" s="6"/>
      <c r="D33" s="7"/>
      <c r="E33" s="21"/>
      <c r="F33" s="21"/>
      <c r="G33" s="21"/>
      <c r="H33" s="6"/>
      <c r="I33" s="34"/>
      <c r="J33" s="7"/>
      <c r="K33" s="11" t="s">
        <v>0</v>
      </c>
      <c r="L33" s="11" t="s">
        <v>0</v>
      </c>
    </row>
    <row r="34" spans="2:13" ht="15.75" x14ac:dyDescent="0.25">
      <c r="B34" s="5"/>
      <c r="C34" s="32" t="s">
        <v>22</v>
      </c>
      <c r="D34" s="7"/>
      <c r="E34" s="22">
        <f>(E32/$H$32)*100</f>
        <v>73.200625636818856</v>
      </c>
      <c r="F34" s="22">
        <f>(F32/$H$32)*100</f>
        <v>17.301647898178437</v>
      </c>
      <c r="G34" s="22">
        <f>(G32/$H$32)*100</f>
        <v>9.497726465002696</v>
      </c>
      <c r="H34" s="22">
        <f>(H32/$H$32)*100</f>
        <v>100</v>
      </c>
      <c r="I34" s="34"/>
      <c r="J34" s="7"/>
      <c r="K34" s="11"/>
      <c r="L34" s="11"/>
    </row>
    <row r="35" spans="2:13" ht="15.75" thickBot="1" x14ac:dyDescent="0.25">
      <c r="B35" s="14"/>
      <c r="C35" s="15"/>
      <c r="D35" s="16"/>
      <c r="E35" s="15"/>
      <c r="F35" s="15"/>
      <c r="G35" s="15"/>
      <c r="H35" s="15"/>
      <c r="I35" s="39"/>
      <c r="J35" s="16"/>
      <c r="L35" s="100"/>
    </row>
    <row r="36" spans="2:13" ht="15.75" x14ac:dyDescent="0.25">
      <c r="B36" s="101" t="s">
        <v>50</v>
      </c>
      <c r="C36" s="98"/>
      <c r="D36" s="98"/>
      <c r="E36" s="98"/>
      <c r="F36" s="98"/>
      <c r="G36" s="98"/>
      <c r="H36" s="98"/>
      <c r="I36" s="99"/>
      <c r="J36" s="98"/>
    </row>
    <row r="38" spans="2:13" x14ac:dyDescent="0.2">
      <c r="B38" s="42"/>
      <c r="C38" s="43"/>
      <c r="D38" s="43"/>
      <c r="E38" s="43"/>
      <c r="F38" s="44"/>
    </row>
    <row r="39" spans="2:13" ht="15.75" x14ac:dyDescent="0.25">
      <c r="B39" s="45" t="s">
        <v>29</v>
      </c>
      <c r="C39" s="46"/>
      <c r="D39" s="46"/>
      <c r="E39" s="46"/>
      <c r="F39" s="47" t="s">
        <v>0</v>
      </c>
      <c r="H39" s="21" t="s">
        <v>28</v>
      </c>
    </row>
    <row r="40" spans="2:13" ht="5.25" customHeight="1" thickBot="1" x14ac:dyDescent="0.3">
      <c r="B40" s="85"/>
      <c r="C40" s="86"/>
      <c r="D40" s="86"/>
      <c r="E40" s="86"/>
      <c r="F40" s="87" t="s">
        <v>0</v>
      </c>
    </row>
    <row r="41" spans="2:13" ht="15.75" x14ac:dyDescent="0.25">
      <c r="B41" s="45" t="s">
        <v>13</v>
      </c>
      <c r="C41" s="46"/>
      <c r="D41" s="48" t="s">
        <v>25</v>
      </c>
      <c r="E41" s="48" t="s">
        <v>24</v>
      </c>
      <c r="F41" s="49" t="s">
        <v>26</v>
      </c>
    </row>
    <row r="42" spans="2:13" ht="15.75" x14ac:dyDescent="0.25">
      <c r="B42" s="50" t="s">
        <v>37</v>
      </c>
      <c r="C42" s="46"/>
      <c r="D42" s="51">
        <v>1070</v>
      </c>
      <c r="E42" s="52">
        <f>(D42/$D$57)*100</f>
        <v>29.419851525982953</v>
      </c>
      <c r="F42" s="54">
        <v>406727201</v>
      </c>
      <c r="H42" t="s">
        <v>34</v>
      </c>
    </row>
    <row r="43" spans="2:13" ht="15.75" x14ac:dyDescent="0.25">
      <c r="B43" s="50" t="s">
        <v>38</v>
      </c>
      <c r="C43" s="46"/>
      <c r="D43" s="51">
        <v>149</v>
      </c>
      <c r="E43" s="52">
        <f t="shared" ref="E43:E53" si="0">+(D43/$D$57)*100</f>
        <v>4.0967830629639819</v>
      </c>
      <c r="F43" s="54">
        <v>51221496</v>
      </c>
    </row>
    <row r="44" spans="2:13" ht="15.75" x14ac:dyDescent="0.25">
      <c r="B44" s="50" t="s">
        <v>39</v>
      </c>
      <c r="C44" s="46"/>
      <c r="D44" s="51">
        <v>118</v>
      </c>
      <c r="E44" s="52">
        <f t="shared" si="0"/>
        <v>3.2444322243607369</v>
      </c>
      <c r="F44" s="54">
        <v>36427677</v>
      </c>
    </row>
    <row r="45" spans="2:13" ht="15.75" x14ac:dyDescent="0.25">
      <c r="B45" s="50" t="s">
        <v>40</v>
      </c>
      <c r="C45" s="46"/>
      <c r="D45" s="51">
        <v>940</v>
      </c>
      <c r="E45" s="52">
        <f t="shared" si="0"/>
        <v>25.845477041517732</v>
      </c>
      <c r="F45" s="55">
        <v>63169247</v>
      </c>
      <c r="G45" s="23"/>
      <c r="H45" s="23"/>
      <c r="I45" s="23"/>
      <c r="J45" s="23"/>
      <c r="K45" s="24"/>
      <c r="L45" s="25"/>
      <c r="M45" s="25"/>
    </row>
    <row r="46" spans="2:13" ht="15.75" customHeight="1" x14ac:dyDescent="0.25">
      <c r="B46" s="50" t="s">
        <v>41</v>
      </c>
      <c r="C46" s="46"/>
      <c r="D46" s="51">
        <v>112</v>
      </c>
      <c r="E46" s="52">
        <f t="shared" si="0"/>
        <v>3.0794610943084959</v>
      </c>
      <c r="F46" s="54">
        <v>64823082</v>
      </c>
      <c r="G46" s="26"/>
      <c r="H46" s="26"/>
      <c r="I46" s="26"/>
      <c r="J46" s="26"/>
      <c r="K46" s="25"/>
      <c r="L46" s="25"/>
      <c r="M46" s="25"/>
    </row>
    <row r="47" spans="2:13" ht="15.75" x14ac:dyDescent="0.25">
      <c r="B47" s="50" t="s">
        <v>42</v>
      </c>
      <c r="C47" s="46"/>
      <c r="D47" s="51">
        <v>107</v>
      </c>
      <c r="E47" s="52">
        <f t="shared" si="0"/>
        <v>2.9419851525982952</v>
      </c>
      <c r="F47" s="54">
        <v>22191535</v>
      </c>
      <c r="G47" s="25"/>
      <c r="H47" s="25"/>
      <c r="I47" s="25"/>
      <c r="J47" s="25"/>
      <c r="K47" s="25"/>
      <c r="L47" s="25"/>
      <c r="M47" s="25"/>
    </row>
    <row r="48" spans="2:13" ht="15.75" x14ac:dyDescent="0.25">
      <c r="B48" s="50" t="s">
        <v>43</v>
      </c>
      <c r="C48" s="46"/>
      <c r="D48" s="51">
        <v>2</v>
      </c>
      <c r="E48" s="52">
        <f t="shared" si="0"/>
        <v>5.4990376684080293E-2</v>
      </c>
      <c r="F48" s="55">
        <v>880000</v>
      </c>
      <c r="G48" s="25"/>
      <c r="H48" s="24"/>
      <c r="I48" s="24"/>
      <c r="J48" s="24"/>
      <c r="K48" s="25" t="s">
        <v>0</v>
      </c>
      <c r="L48" s="25"/>
      <c r="M48" s="25"/>
    </row>
    <row r="49" spans="2:13" ht="15.75" x14ac:dyDescent="0.25">
      <c r="B49" s="50" t="s">
        <v>47</v>
      </c>
      <c r="C49" s="46"/>
      <c r="D49" s="51">
        <v>7</v>
      </c>
      <c r="E49" s="52">
        <f t="shared" si="0"/>
        <v>0.19246631839428099</v>
      </c>
      <c r="F49" s="55">
        <v>3559120</v>
      </c>
      <c r="G49" s="25"/>
      <c r="H49" s="24"/>
      <c r="I49" s="24"/>
      <c r="J49" s="24"/>
      <c r="K49" s="25" t="s">
        <v>0</v>
      </c>
      <c r="L49" s="25"/>
      <c r="M49" s="25"/>
    </row>
    <row r="50" spans="2:13" ht="15.75" x14ac:dyDescent="0.25">
      <c r="B50" s="50" t="s">
        <v>44</v>
      </c>
      <c r="C50" s="46"/>
      <c r="D50" s="51">
        <v>18</v>
      </c>
      <c r="E50" s="52">
        <f t="shared" si="0"/>
        <v>0.49491339015672259</v>
      </c>
      <c r="F50" s="55">
        <v>3995739</v>
      </c>
      <c r="G50" s="25"/>
      <c r="H50" s="24"/>
      <c r="I50" s="24"/>
      <c r="J50" s="24"/>
      <c r="K50" s="25"/>
      <c r="L50" s="25"/>
      <c r="M50" s="25"/>
    </row>
    <row r="51" spans="2:13" ht="15.75" x14ac:dyDescent="0.25">
      <c r="B51" s="50" t="s">
        <v>45</v>
      </c>
      <c r="C51" s="46"/>
      <c r="D51" s="51">
        <v>4</v>
      </c>
      <c r="E51" s="52">
        <f t="shared" si="0"/>
        <v>0.10998075336816059</v>
      </c>
      <c r="F51" s="54">
        <v>144000</v>
      </c>
      <c r="K51" s="25"/>
      <c r="L51" s="25"/>
      <c r="M51" s="25"/>
    </row>
    <row r="52" spans="2:13" ht="15.75" x14ac:dyDescent="0.25">
      <c r="B52" s="50" t="s">
        <v>48</v>
      </c>
      <c r="C52" s="46"/>
      <c r="D52" s="51">
        <v>22</v>
      </c>
      <c r="E52" s="52">
        <f t="shared" si="0"/>
        <v>0.60489414352488313</v>
      </c>
      <c r="F52" s="54">
        <v>514980</v>
      </c>
      <c r="K52" s="25"/>
      <c r="L52" s="25"/>
      <c r="M52" s="25"/>
    </row>
    <row r="53" spans="2:13" ht="15.75" x14ac:dyDescent="0.25">
      <c r="B53" s="50" t="s">
        <v>46</v>
      </c>
      <c r="C53" s="46"/>
      <c r="D53" s="51">
        <v>1088</v>
      </c>
      <c r="E53" s="52">
        <f t="shared" si="0"/>
        <v>29.914764916139674</v>
      </c>
      <c r="F53" s="55">
        <v>52135078</v>
      </c>
      <c r="G53" s="25"/>
      <c r="H53" s="24"/>
      <c r="I53" s="24"/>
      <c r="J53" s="24"/>
      <c r="K53" s="25"/>
      <c r="L53" s="25"/>
      <c r="M53" s="25"/>
    </row>
    <row r="54" spans="2:13" ht="15.75" x14ac:dyDescent="0.25">
      <c r="B54" s="50"/>
      <c r="C54" s="46"/>
      <c r="D54" s="51"/>
      <c r="E54" s="51"/>
      <c r="F54" s="56"/>
      <c r="G54" s="25"/>
      <c r="H54" s="24"/>
      <c r="I54" s="24"/>
      <c r="J54" s="24"/>
      <c r="K54" s="25"/>
      <c r="L54" s="25"/>
      <c r="M54" s="25"/>
    </row>
    <row r="55" spans="2:13" ht="15.75" x14ac:dyDescent="0.25">
      <c r="B55" s="50" t="s">
        <v>14</v>
      </c>
      <c r="C55" s="46"/>
      <c r="D55" s="40">
        <v>0</v>
      </c>
      <c r="E55" s="41">
        <f>+(D55/$D$57)*100</f>
        <v>0</v>
      </c>
      <c r="F55" s="57">
        <v>0</v>
      </c>
      <c r="G55" s="25"/>
      <c r="H55" s="24"/>
      <c r="I55" s="24"/>
      <c r="J55" s="24"/>
      <c r="K55" s="25"/>
      <c r="L55" s="25"/>
      <c r="M55" s="25"/>
    </row>
    <row r="56" spans="2:13" ht="15.75" x14ac:dyDescent="0.25">
      <c r="B56" s="64"/>
      <c r="C56" s="65"/>
      <c r="D56" s="51"/>
      <c r="E56" s="51"/>
      <c r="F56" s="58"/>
      <c r="H56" s="25"/>
      <c r="I56" s="25"/>
      <c r="J56" s="25"/>
      <c r="K56" s="24" t="s">
        <v>0</v>
      </c>
      <c r="L56" s="25"/>
      <c r="M56" s="25"/>
    </row>
    <row r="57" spans="2:13" ht="15.75" x14ac:dyDescent="0.25">
      <c r="B57" s="45" t="s">
        <v>15</v>
      </c>
      <c r="C57" s="46"/>
      <c r="D57" s="51">
        <f>SUM(D41:D56)</f>
        <v>3637</v>
      </c>
      <c r="E57" s="52">
        <f>SUM(E41:E56)</f>
        <v>100</v>
      </c>
      <c r="F57" s="53">
        <f>SUM(F42:F55)</f>
        <v>705789155</v>
      </c>
      <c r="G57" s="25"/>
      <c r="H57" s="25"/>
      <c r="I57" s="25"/>
      <c r="J57" s="25"/>
      <c r="K57" s="24"/>
      <c r="L57" s="25"/>
      <c r="M57" s="25"/>
    </row>
    <row r="58" spans="2:13" ht="15.75" x14ac:dyDescent="0.25">
      <c r="B58" s="59"/>
      <c r="C58" s="60"/>
      <c r="D58" s="61"/>
      <c r="E58" s="62"/>
      <c r="F58" s="63"/>
      <c r="G58" s="21"/>
      <c r="H58" s="96" t="s">
        <v>36</v>
      </c>
      <c r="I58" s="97"/>
      <c r="J58" s="97"/>
      <c r="K58" s="24"/>
      <c r="L58" s="25"/>
      <c r="M58" s="25"/>
    </row>
    <row r="59" spans="2:13" x14ac:dyDescent="0.2">
      <c r="B59" s="74"/>
      <c r="G59" s="25"/>
      <c r="H59" s="97"/>
      <c r="I59" s="97"/>
      <c r="J59" s="97"/>
      <c r="K59" s="24"/>
      <c r="L59" s="25"/>
      <c r="M59" s="25"/>
    </row>
    <row r="60" spans="2:13" ht="5.25" customHeight="1" x14ac:dyDescent="0.2">
      <c r="G60" s="25"/>
      <c r="H60" s="25"/>
      <c r="I60" s="25"/>
      <c r="J60" s="25"/>
      <c r="K60" s="24"/>
      <c r="L60" s="25"/>
      <c r="M60" s="25"/>
    </row>
    <row r="61" spans="2:13" x14ac:dyDescent="0.2">
      <c r="G61" s="25"/>
      <c r="H61" s="25"/>
      <c r="I61" s="25"/>
      <c r="J61" s="25"/>
      <c r="K61" s="24"/>
      <c r="L61" s="25"/>
      <c r="M61" s="25"/>
    </row>
    <row r="62" spans="2:13" x14ac:dyDescent="0.2">
      <c r="G62" s="25"/>
      <c r="H62" s="25" t="s">
        <v>34</v>
      </c>
      <c r="I62" s="25"/>
      <c r="J62" s="25"/>
      <c r="K62" s="24"/>
      <c r="L62" s="25"/>
      <c r="M62" s="25"/>
    </row>
    <row r="63" spans="2:13" ht="15.75" x14ac:dyDescent="0.25">
      <c r="B63" s="64" t="s">
        <v>30</v>
      </c>
      <c r="C63" s="65"/>
      <c r="D63" s="65"/>
      <c r="E63" s="66"/>
      <c r="G63" s="25"/>
      <c r="H63" s="21"/>
      <c r="I63" s="25"/>
      <c r="J63" s="25"/>
      <c r="K63" s="24"/>
      <c r="L63" s="25"/>
      <c r="M63" s="25"/>
    </row>
    <row r="64" spans="2:13" ht="5.25" customHeight="1" thickBot="1" x14ac:dyDescent="0.3">
      <c r="B64" s="85"/>
      <c r="C64" s="86"/>
      <c r="D64" s="86"/>
      <c r="E64" s="88"/>
      <c r="G64" s="25"/>
      <c r="H64" s="25"/>
      <c r="I64" s="25"/>
      <c r="J64" s="25"/>
      <c r="K64" s="24"/>
      <c r="L64" s="25"/>
      <c r="M64" s="25"/>
    </row>
    <row r="65" spans="2:13" ht="15.75" x14ac:dyDescent="0.25">
      <c r="B65" s="45"/>
      <c r="C65" s="46"/>
      <c r="D65" s="67" t="s">
        <v>16</v>
      </c>
      <c r="E65" s="68" t="s">
        <v>27</v>
      </c>
      <c r="F65" s="25"/>
      <c r="G65" s="25"/>
      <c r="H65" s="25"/>
      <c r="I65" s="25"/>
      <c r="J65" s="25"/>
      <c r="K65" s="25"/>
      <c r="L65" s="25"/>
      <c r="M65" s="25"/>
    </row>
    <row r="66" spans="2:13" ht="15.75" x14ac:dyDescent="0.25">
      <c r="B66" s="45"/>
      <c r="C66" s="46"/>
      <c r="D66" s="46"/>
      <c r="E66" s="47"/>
      <c r="G66" s="25"/>
      <c r="H66" s="25"/>
      <c r="I66" s="25"/>
      <c r="J66" s="25"/>
      <c r="K66" s="25"/>
      <c r="L66" s="25"/>
      <c r="M66" s="25"/>
    </row>
    <row r="67" spans="2:13" ht="15.75" x14ac:dyDescent="0.25">
      <c r="B67" s="50" t="s">
        <v>5</v>
      </c>
      <c r="C67" s="46"/>
      <c r="D67" s="69">
        <v>2379</v>
      </c>
      <c r="E67" s="70">
        <v>496803606</v>
      </c>
      <c r="F67" s="93">
        <f>D67/D71</f>
        <v>0.65411053065713498</v>
      </c>
      <c r="G67" s="24"/>
      <c r="H67" s="25"/>
      <c r="I67" s="25"/>
      <c r="J67" s="25"/>
      <c r="K67" s="25"/>
      <c r="L67" s="25"/>
      <c r="M67" s="25"/>
    </row>
    <row r="68" spans="2:13" ht="15.75" customHeight="1" x14ac:dyDescent="0.25">
      <c r="B68" s="50" t="s">
        <v>17</v>
      </c>
      <c r="C68" s="46"/>
      <c r="D68" s="69">
        <v>964</v>
      </c>
      <c r="E68" s="70">
        <v>164107266</v>
      </c>
      <c r="F68" s="93">
        <f>D68/D71</f>
        <v>0.26505361561726698</v>
      </c>
      <c r="G68" s="24"/>
      <c r="H68" s="25"/>
      <c r="I68" s="25"/>
      <c r="J68" s="25"/>
      <c r="K68" s="24"/>
      <c r="L68" s="25"/>
      <c r="M68" s="25"/>
    </row>
    <row r="69" spans="2:13" ht="15.75" x14ac:dyDescent="0.25">
      <c r="B69" s="50" t="s">
        <v>7</v>
      </c>
      <c r="C69" s="46"/>
      <c r="D69" s="27">
        <v>294</v>
      </c>
      <c r="E69" s="71">
        <v>44878283</v>
      </c>
      <c r="F69" s="93">
        <f>D69/D71</f>
        <v>8.0835853725598025E-2</v>
      </c>
      <c r="G69" s="28"/>
      <c r="H69" s="25"/>
      <c r="I69" s="25"/>
      <c r="J69" s="25"/>
      <c r="K69" s="24"/>
      <c r="L69" s="25"/>
      <c r="M69" s="25"/>
    </row>
    <row r="70" spans="2:13" ht="9" customHeight="1" x14ac:dyDescent="0.25">
      <c r="B70" s="64"/>
      <c r="C70" s="65"/>
      <c r="D70" s="69"/>
      <c r="E70" s="70"/>
      <c r="F70" s="93"/>
      <c r="G70" s="28"/>
      <c r="H70" s="25"/>
      <c r="I70" s="25"/>
      <c r="J70" s="25"/>
      <c r="K70" s="24"/>
      <c r="L70" s="25"/>
      <c r="M70" s="25"/>
    </row>
    <row r="71" spans="2:13" ht="15.75" x14ac:dyDescent="0.25">
      <c r="B71" s="45" t="s">
        <v>15</v>
      </c>
      <c r="C71" s="46"/>
      <c r="D71" s="69">
        <f>SUM(D67:D70)</f>
        <v>3637</v>
      </c>
      <c r="E71" s="72">
        <f>SUM(E67:E70)</f>
        <v>705789155</v>
      </c>
      <c r="F71" s="25"/>
      <c r="G71" s="24"/>
      <c r="H71" s="25"/>
      <c r="I71" s="25"/>
      <c r="J71" s="25"/>
      <c r="K71" s="24"/>
      <c r="L71" s="25"/>
      <c r="M71" s="25"/>
    </row>
    <row r="72" spans="2:13" ht="15.75" x14ac:dyDescent="0.25">
      <c r="B72" s="59"/>
      <c r="C72" s="60"/>
      <c r="D72" s="60"/>
      <c r="E72" s="73"/>
      <c r="F72" s="25"/>
      <c r="G72" s="24"/>
      <c r="H72" s="25"/>
      <c r="I72" s="25"/>
      <c r="J72" s="25"/>
      <c r="K72" s="24"/>
      <c r="L72" s="25"/>
      <c r="M72" s="25"/>
    </row>
    <row r="73" spans="2:13" ht="15.75" x14ac:dyDescent="0.25">
      <c r="B73" s="23"/>
      <c r="C73" s="23"/>
      <c r="D73" s="23"/>
      <c r="E73" s="23"/>
      <c r="F73" s="25"/>
      <c r="G73" s="24"/>
      <c r="H73" s="25"/>
      <c r="I73" s="25"/>
      <c r="J73" s="25"/>
      <c r="K73" s="24"/>
      <c r="L73" s="25"/>
      <c r="M73" s="25"/>
    </row>
    <row r="74" spans="2:13" x14ac:dyDescent="0.2">
      <c r="B74" s="84"/>
      <c r="C74" s="83"/>
      <c r="F74" s="25"/>
      <c r="G74" s="24"/>
      <c r="H74" s="25"/>
      <c r="I74" s="25"/>
      <c r="J74" s="25"/>
      <c r="K74" s="24"/>
      <c r="L74" s="25"/>
      <c r="M74" s="25"/>
    </row>
    <row r="75" spans="2:13" x14ac:dyDescent="0.2">
      <c r="B75" s="81"/>
      <c r="C75" s="83"/>
      <c r="D75" s="75"/>
      <c r="E75" s="76"/>
      <c r="F75" s="25"/>
      <c r="G75" s="24"/>
      <c r="H75" s="25"/>
      <c r="I75" s="25"/>
      <c r="J75" s="25"/>
      <c r="K75" s="24"/>
      <c r="L75" s="25"/>
      <c r="M75" s="25"/>
    </row>
    <row r="76" spans="2:13" x14ac:dyDescent="0.2">
      <c r="B76" s="82"/>
      <c r="C76" s="29"/>
      <c r="D76" s="79"/>
      <c r="E76" s="76"/>
      <c r="F76" s="25"/>
      <c r="G76" s="24"/>
      <c r="H76" s="25"/>
      <c r="I76" s="25"/>
      <c r="J76" s="25"/>
      <c r="K76" s="24"/>
      <c r="L76" s="25"/>
      <c r="M76" s="25"/>
    </row>
    <row r="77" spans="2:13" ht="15.75" x14ac:dyDescent="0.25">
      <c r="B77" s="81"/>
      <c r="C77" s="29"/>
      <c r="D77" s="79"/>
      <c r="E77" s="80"/>
      <c r="F77" s="25"/>
      <c r="H77" s="25"/>
      <c r="I77" s="25"/>
      <c r="J77" s="25"/>
      <c r="K77" s="24"/>
      <c r="L77" s="25"/>
      <c r="M77" s="25"/>
    </row>
    <row r="78" spans="2:13" ht="15.75" x14ac:dyDescent="0.25">
      <c r="B78" s="77"/>
      <c r="C78" s="78"/>
      <c r="D78" s="79"/>
      <c r="E78" s="92"/>
      <c r="F78" s="89"/>
      <c r="G78" s="24"/>
      <c r="H78" s="25"/>
      <c r="I78" s="25"/>
      <c r="J78" s="25"/>
      <c r="K78" s="24"/>
      <c r="L78" s="25"/>
      <c r="M78" s="25"/>
    </row>
    <row r="79" spans="2:13" x14ac:dyDescent="0.2">
      <c r="B79" s="29"/>
      <c r="E79" s="90"/>
      <c r="F79" s="90"/>
      <c r="G79" s="24"/>
      <c r="H79" s="25"/>
      <c r="I79" s="25"/>
      <c r="J79" s="25"/>
      <c r="K79" s="24"/>
      <c r="L79" s="25"/>
      <c r="M79" s="25"/>
    </row>
    <row r="80" spans="2:13" x14ac:dyDescent="0.2">
      <c r="B80" s="25"/>
      <c r="E80" s="90"/>
      <c r="F80" s="90"/>
      <c r="G80" s="24"/>
      <c r="H80" s="25"/>
      <c r="I80" s="25"/>
      <c r="J80" s="25"/>
      <c r="K80" s="24"/>
      <c r="L80" s="25"/>
      <c r="M80" s="25"/>
    </row>
    <row r="81" spans="5:6" x14ac:dyDescent="0.2">
      <c r="E81" s="91"/>
      <c r="F81" s="91"/>
    </row>
  </sheetData>
  <mergeCells count="4">
    <mergeCell ref="B1:J1"/>
    <mergeCell ref="B3:J3"/>
    <mergeCell ref="B4:J4"/>
    <mergeCell ref="H58:J59"/>
  </mergeCells>
  <phoneticPr fontId="0" type="noConversion"/>
  <pageMargins left="0.5" right="0.5" top="0.5" bottom="0.5" header="0.5" footer="0.5"/>
  <pageSetup scale="57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6" r:id="rId4">
          <objectPr defaultSize="0" r:id="rId5">
            <anchor moveWithCells="1">
              <from>
                <xdr:col>7</xdr:col>
                <xdr:colOff>0</xdr:colOff>
                <xdr:row>61</xdr:row>
                <xdr:rowOff>0</xdr:rowOff>
              </from>
              <to>
                <xdr:col>10</xdr:col>
                <xdr:colOff>85725</xdr:colOff>
                <xdr:row>79</xdr:row>
                <xdr:rowOff>9525</xdr:rowOff>
              </to>
            </anchor>
          </objectPr>
        </oleObject>
      </mc:Choice>
      <mc:Fallback>
        <oleObject progId="MSGraph.Chart.8" shapeId="1026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28575</xdr:colOff>
                <xdr:row>40</xdr:row>
                <xdr:rowOff>76200</xdr:rowOff>
              </from>
              <to>
                <xdr:col>10</xdr:col>
                <xdr:colOff>0</xdr:colOff>
                <xdr:row>56</xdr:row>
                <xdr:rowOff>104775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t-14</vt:lpstr>
      <vt:lpstr>'t-14'!Print_Area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2011-06-02T19:23:29Z</cp:lastPrinted>
  <dcterms:created xsi:type="dcterms:W3CDTF">1999-02-23T20:10:01Z</dcterms:created>
  <dcterms:modified xsi:type="dcterms:W3CDTF">2012-08-01T13:38:43Z</dcterms:modified>
</cp:coreProperties>
</file>