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765" yWindow="-285" windowWidth="19470" windowHeight="6705"/>
  </bookViews>
  <sheets>
    <sheet name="t-15" sheetId="1" r:id="rId1"/>
  </sheets>
  <definedNames>
    <definedName name="_xlnm.Print_Area" localSheetId="0">'t-15'!$A$1:$P$65</definedName>
    <definedName name="qrySec90_states_BO">'t-15'!$C$6:$F$62</definedName>
  </definedNames>
  <calcPr calcId="145621"/>
</workbook>
</file>

<file path=xl/calcChain.xml><?xml version="1.0" encoding="utf-8"?>
<calcChain xmlns="http://schemas.openxmlformats.org/spreadsheetml/2006/main">
  <c r="L64" i="1" l="1"/>
  <c r="R32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 l="1"/>
  <c r="M64" i="1" s="1"/>
  <c r="G64" i="1"/>
  <c r="D64" i="1"/>
  <c r="K64" i="1"/>
  <c r="J64" i="1"/>
  <c r="I64" i="1"/>
  <c r="E64" i="1"/>
  <c r="F64" i="1"/>
  <c r="H64" i="1" l="1"/>
  <c r="O58" i="1"/>
  <c r="O55" i="1"/>
  <c r="O53" i="1"/>
  <c r="O51" i="1"/>
  <c r="O49" i="1"/>
  <c r="O47" i="1"/>
  <c r="O45" i="1"/>
  <c r="O42" i="1"/>
  <c r="O39" i="1"/>
  <c r="O37" i="1"/>
  <c r="O35" i="1"/>
  <c r="O33" i="1"/>
  <c r="O31" i="1"/>
  <c r="O29" i="1"/>
  <c r="O27" i="1"/>
  <c r="O25" i="1"/>
  <c r="O23" i="1"/>
  <c r="O21" i="1"/>
  <c r="O18" i="1"/>
  <c r="O16" i="1"/>
  <c r="O14" i="1"/>
  <c r="O11" i="1"/>
  <c r="O60" i="1"/>
  <c r="O57" i="1"/>
  <c r="O12" i="1"/>
  <c r="O61" i="1"/>
  <c r="O7" i="1"/>
  <c r="O40" i="1"/>
  <c r="O10" i="1"/>
  <c r="N48" i="1"/>
  <c r="O59" i="1"/>
  <c r="O56" i="1"/>
  <c r="O54" i="1"/>
  <c r="N52" i="1"/>
  <c r="O52" i="1"/>
  <c r="O50" i="1"/>
  <c r="O48" i="1"/>
  <c r="O46" i="1"/>
  <c r="O43" i="1"/>
  <c r="O41" i="1"/>
  <c r="O38" i="1"/>
  <c r="O36" i="1"/>
  <c r="O34" i="1"/>
  <c r="O32" i="1"/>
  <c r="O30" i="1"/>
  <c r="O28" i="1"/>
  <c r="O26" i="1"/>
  <c r="N24" i="1"/>
  <c r="O24" i="1"/>
  <c r="O22" i="1"/>
  <c r="O20" i="1"/>
  <c r="O17" i="1"/>
  <c r="O15" i="1"/>
  <c r="O13" i="1"/>
  <c r="O8" i="1"/>
  <c r="O62" i="1"/>
  <c r="N30" i="1" l="1"/>
  <c r="N41" i="1"/>
  <c r="N43" i="1"/>
  <c r="N46" i="1"/>
  <c r="N12" i="1"/>
  <c r="N61" i="1"/>
  <c r="N40" i="1"/>
  <c r="N57" i="1"/>
  <c r="N10" i="1"/>
  <c r="N25" i="1"/>
  <c r="N37" i="1"/>
  <c r="N49" i="1"/>
  <c r="N55" i="1"/>
  <c r="N62" i="1"/>
  <c r="N8" i="1"/>
  <c r="N13" i="1"/>
  <c r="N15" i="1"/>
  <c r="N17" i="1"/>
  <c r="N20" i="1"/>
  <c r="N22" i="1"/>
  <c r="N26" i="1"/>
  <c r="N28" i="1"/>
  <c r="N32" i="1"/>
  <c r="N34" i="1"/>
  <c r="N36" i="1"/>
  <c r="N38" i="1"/>
  <c r="N50" i="1"/>
  <c r="N54" i="1"/>
  <c r="N56" i="1"/>
  <c r="N59" i="1"/>
  <c r="N7" i="1"/>
  <c r="N60" i="1"/>
  <c r="N11" i="1"/>
  <c r="N14" i="1"/>
  <c r="N16" i="1"/>
  <c r="N18" i="1"/>
  <c r="N21" i="1"/>
  <c r="N23" i="1"/>
  <c r="N27" i="1"/>
  <c r="N29" i="1"/>
  <c r="N31" i="1"/>
  <c r="N33" i="1"/>
  <c r="N35" i="1"/>
  <c r="N39" i="1"/>
  <c r="N42" i="1"/>
  <c r="N45" i="1"/>
  <c r="N47" i="1"/>
  <c r="N51" i="1"/>
  <c r="N53" i="1"/>
  <c r="N58" i="1"/>
  <c r="N64" i="1" l="1"/>
</calcChain>
</file>

<file path=xl/sharedStrings.xml><?xml version="1.0" encoding="utf-8"?>
<sst xmlns="http://schemas.openxmlformats.org/spreadsheetml/2006/main" count="80" uniqueCount="75">
  <si>
    <t>TOTAL</t>
  </si>
  <si>
    <t>Rank</t>
  </si>
  <si>
    <t>BUS</t>
  </si>
  <si>
    <t># of</t>
  </si>
  <si>
    <t>FIXED</t>
  </si>
  <si>
    <t>NEW</t>
  </si>
  <si>
    <t>% of</t>
  </si>
  <si>
    <t>STATE</t>
  </si>
  <si>
    <t>PURCHASE</t>
  </si>
  <si>
    <t>Buses</t>
  </si>
  <si>
    <t>FACILITY</t>
  </si>
  <si>
    <t>OTHER</t>
  </si>
  <si>
    <t>GUIDEWAY</t>
  </si>
  <si>
    <t>STARTS</t>
  </si>
  <si>
    <t>OPERATING</t>
  </si>
  <si>
    <t>PLANNING</t>
  </si>
  <si>
    <t>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</si>
  <si>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</si>
  <si>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</si>
  <si>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</si>
  <si>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</si>
  <si>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</si>
  <si>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</si>
  <si>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</si>
  <si>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</si>
  <si>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</si>
  <si>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</si>
  <si>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</si>
  <si>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</si>
  <si>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</si>
  <si>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</si>
  <si>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</si>
  <si>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</si>
  <si>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</si>
  <si>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</si>
  <si>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</si>
  <si>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</si>
  <si>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</si>
  <si>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</si>
  <si>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</si>
  <si>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</si>
  <si>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</si>
  <si>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</si>
  <si>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</si>
  <si>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</si>
  <si>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</si>
  <si>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</si>
  <si>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</si>
  <si>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</si>
  <si>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</si>
  <si>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</si>
  <si>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</si>
  <si>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</si>
  <si>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</si>
  <si>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</si>
  <si>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</si>
  <si>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</si>
  <si>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</si>
  <si>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</si>
  <si>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</si>
  <si>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</si>
  <si>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</si>
  <si>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</si>
  <si>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</si>
  <si>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</si>
  <si>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</si>
  <si>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District of Columbia</t>
  </si>
  <si>
    <t>Lousiana</t>
  </si>
  <si>
    <t>Massachussets</t>
  </si>
  <si>
    <t>TABLE 15</t>
  </si>
  <si>
    <t>Virgin Island</t>
  </si>
  <si>
    <t>American Samoa</t>
  </si>
  <si>
    <t>Guam</t>
  </si>
  <si>
    <t>N. Mariana Islands</t>
  </si>
  <si>
    <t>FY 2010 URBANIZED AREA FORMULA OBLIGATIONS, BY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</si>
</sst>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$&quot;#,##0"/>
  </numFmts>
  <fonts count="6" x14ac:knownFonts="1">
    <font>
      <sz val="10"/>
      <name val="MS Sans Serif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gray0625">
        <fgColor indexed="45"/>
      </patternFill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quotePrefix="1" applyNumberFormat="1" applyFont="1"/>
    <xf numFmtId="1" fontId="0" fillId="0" borderId="0" xfId="0" applyNumberFormat="1"/>
    <xf numFmtId="0" fontId="4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2" borderId="8" xfId="0" applyFont="1" applyFill="1" applyBorder="1"/>
    <xf numFmtId="0" fontId="2" fillId="0" borderId="0" xfId="0" applyFont="1" applyFill="1" applyBorder="1" applyAlignment="1"/>
    <xf numFmtId="164" fontId="1" fillId="0" borderId="0" xfId="0" applyNumberFormat="1" applyFont="1"/>
    <xf numFmtId="3" fontId="0" fillId="0" borderId="0" xfId="0" applyNumberFormat="1"/>
    <xf numFmtId="3" fontId="5" fillId="2" borderId="2" xfId="0" applyNumberFormat="1" applyFont="1" applyFill="1" applyBorder="1" applyAlignment="1">
      <alignment horizontal="center"/>
    </xf>
    <xf numFmtId="3" fontId="5" fillId="2" borderId="6" xfId="0" applyNumberFormat="1" applyFont="1" applyFill="1" applyBorder="1" applyAlignment="1">
      <alignment horizontal="center"/>
    </xf>
    <xf numFmtId="165" fontId="1" fillId="0" borderId="0" xfId="0" applyNumberFormat="1" applyFont="1"/>
    <xf numFmtId="165" fontId="1" fillId="0" borderId="0" xfId="0" quotePrefix="1" applyNumberFormat="1" applyFont="1"/>
    <xf numFmtId="0" fontId="1" fillId="0" borderId="1" xfId="0" applyFont="1" applyBorder="1"/>
    <xf numFmtId="0" fontId="1" fillId="0" borderId="2" xfId="0" quotePrefix="1" applyNumberFormat="1" applyFont="1" applyBorder="1"/>
    <xf numFmtId="0" fontId="1" fillId="0" borderId="9" xfId="0" applyFont="1" applyBorder="1"/>
    <xf numFmtId="0" fontId="1" fillId="0" borderId="0" xfId="0" applyFont="1" applyBorder="1"/>
    <xf numFmtId="0" fontId="1" fillId="0" borderId="2" xfId="0" applyFont="1" applyBorder="1"/>
    <xf numFmtId="3" fontId="1" fillId="0" borderId="2" xfId="0" applyNumberFormat="1" applyFont="1" applyBorder="1"/>
    <xf numFmtId="0" fontId="1" fillId="0" borderId="4" xfId="0" applyFont="1" applyBorder="1"/>
    <xf numFmtId="3" fontId="1" fillId="0" borderId="0" xfId="0" applyNumberFormat="1" applyFont="1" applyBorder="1"/>
    <xf numFmtId="165" fontId="1" fillId="0" borderId="0" xfId="0" applyNumberFormat="1" applyFont="1" applyBorder="1"/>
    <xf numFmtId="164" fontId="1" fillId="0" borderId="0" xfId="0" applyNumberFormat="1" applyFont="1" applyBorder="1"/>
    <xf numFmtId="0" fontId="1" fillId="0" borderId="10" xfId="0" applyFont="1" applyBorder="1"/>
    <xf numFmtId="0" fontId="1" fillId="0" borderId="5" xfId="0" applyFont="1" applyBorder="1"/>
    <xf numFmtId="0" fontId="1" fillId="0" borderId="6" xfId="0" applyFont="1" applyBorder="1"/>
    <xf numFmtId="3" fontId="1" fillId="0" borderId="6" xfId="0" applyNumberFormat="1" applyFont="1" applyBorder="1"/>
    <xf numFmtId="0" fontId="1" fillId="0" borderId="8" xfId="0" applyFont="1" applyBorder="1"/>
    <xf numFmtId="3" fontId="1" fillId="0" borderId="4" xfId="0" applyNumberFormat="1" applyFont="1" applyBorder="1"/>
    <xf numFmtId="165" fontId="1" fillId="0" borderId="10" xfId="0" quotePrefix="1" applyNumberFormat="1" applyFont="1" applyBorder="1"/>
    <xf numFmtId="3" fontId="1" fillId="0" borderId="10" xfId="0" quotePrefix="1" applyNumberFormat="1" applyFont="1" applyBorder="1"/>
    <xf numFmtId="3" fontId="1" fillId="0" borderId="10" xfId="0" applyNumberFormat="1" applyFont="1" applyBorder="1"/>
    <xf numFmtId="165" fontId="1" fillId="0" borderId="10" xfId="0" applyNumberFormat="1" applyFont="1" applyBorder="1"/>
    <xf numFmtId="3" fontId="1" fillId="0" borderId="8" xfId="0" applyNumberFormat="1" applyFont="1" applyBorder="1"/>
    <xf numFmtId="3" fontId="1" fillId="0" borderId="11" xfId="0" applyNumberFormat="1" applyFont="1" applyBorder="1"/>
    <xf numFmtId="165" fontId="1" fillId="0" borderId="12" xfId="0" applyNumberFormat="1" applyFont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12" xfId="0" quotePrefix="1" applyNumberFormat="1" applyFont="1" applyBorder="1"/>
    <xf numFmtId="0" fontId="1" fillId="0" borderId="14" xfId="0" applyFont="1" applyBorder="1"/>
    <xf numFmtId="3" fontId="1" fillId="0" borderId="15" xfId="0" quotePrefix="1" applyNumberFormat="1" applyFont="1" applyBorder="1"/>
    <xf numFmtId="3" fontId="1" fillId="0" borderId="16" xfId="0" quotePrefix="1" applyNumberFormat="1" applyFont="1" applyBorder="1"/>
    <xf numFmtId="3" fontId="1" fillId="0" borderId="16" xfId="0" applyNumberFormat="1" applyFont="1" applyBorder="1"/>
    <xf numFmtId="3" fontId="1" fillId="0" borderId="17" xfId="0" quotePrefix="1" applyNumberFormat="1" applyFont="1" applyBorder="1"/>
    <xf numFmtId="3" fontId="1" fillId="0" borderId="15" xfId="0" applyNumberFormat="1" applyFont="1" applyBorder="1"/>
    <xf numFmtId="164" fontId="1" fillId="0" borderId="15" xfId="0" applyNumberFormat="1" applyFont="1" applyBorder="1"/>
    <xf numFmtId="0" fontId="1" fillId="0" borderId="15" xfId="0" applyFont="1" applyBorder="1"/>
    <xf numFmtId="0" fontId="1" fillId="0" borderId="17" xfId="0" applyFont="1" applyBorder="1"/>
    <xf numFmtId="0" fontId="1" fillId="0" borderId="0" xfId="0" applyNumberFormat="1" applyFont="1" applyBorder="1"/>
    <xf numFmtId="0" fontId="1" fillId="0" borderId="15" xfId="0" applyNumberFormat="1" applyFont="1" applyBorder="1"/>
    <xf numFmtId="3" fontId="1" fillId="0" borderId="0" xfId="0" quotePrefix="1" applyNumberFormat="1" applyFont="1" applyBorder="1"/>
    <xf numFmtId="1" fontId="3" fillId="0" borderId="0" xfId="0" applyNumberFormat="1" applyFont="1" applyAlignment="1">
      <alignment horizontal="center"/>
    </xf>
    <xf numFmtId="3" fontId="1" fillId="0" borderId="15" xfId="0" quotePrefix="1" applyNumberFormat="1" applyFont="1" applyFill="1" applyBorder="1"/>
    <xf numFmtId="3" fontId="1" fillId="0" borderId="0" xfId="0" quotePrefix="1" applyNumberFormat="1" applyFont="1" applyFill="1"/>
    <xf numFmtId="165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5"/>
  <sheetViews>
    <sheetView tabSelected="1" zoomScaleNormal="100" workbookViewId="0">
      <pane xSplit="3" ySplit="5" topLeftCell="D18" activePane="bottomRight" state="frozen"/>
      <selection pane="topRight" activeCell="D1" sqref="D1"/>
      <selection pane="bottomLeft" activeCell="A6" sqref="A6"/>
      <selection pane="bottomRight" activeCell="Q66" sqref="Q66"/>
    </sheetView>
  </sheetViews>
  <sheetFormatPr defaultRowHeight="11.25" x14ac:dyDescent="0.2"/>
  <cols>
    <col min="1" max="1" width="0.7109375" style="1" customWidth="1"/>
    <col min="2" max="2" width="1" style="1" customWidth="1"/>
    <col min="3" max="3" width="14.28515625" style="1" bestFit="1" customWidth="1"/>
    <col min="4" max="4" width="5.85546875" style="2" bestFit="1" customWidth="1"/>
    <col min="5" max="6" width="13.5703125" style="2" customWidth="1"/>
    <col min="7" max="7" width="13.28515625" style="2" customWidth="1"/>
    <col min="8" max="8" width="13.7109375" style="2" customWidth="1"/>
    <col min="9" max="9" width="13.5703125" style="2" customWidth="1"/>
    <col min="10" max="10" width="13.140625" style="2" customWidth="1"/>
    <col min="11" max="11" width="13.28515625" style="2" customWidth="1"/>
    <col min="12" max="12" width="12.5703125" style="2" customWidth="1"/>
    <col min="13" max="13" width="12.7109375" style="1" customWidth="1"/>
    <col min="14" max="14" width="5" style="1" bestFit="1" customWidth="1"/>
    <col min="15" max="15" width="5.28515625" style="1" bestFit="1" customWidth="1"/>
    <col min="16" max="16" width="1" style="1" customWidth="1"/>
    <col min="17" max="16384" width="9.140625" style="1"/>
  </cols>
  <sheetData>
    <row r="1" spans="2:16" ht="12.75" x14ac:dyDescent="0.2">
      <c r="B1" s="64" t="s">
        <v>69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2:16" ht="12.75" x14ac:dyDescent="0.2">
      <c r="B2" s="64" t="s">
        <v>74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2:16" ht="13.5" thickBot="1" x14ac:dyDescent="0.25">
      <c r="B3"/>
      <c r="C3" s="4"/>
      <c r="D3" s="21"/>
      <c r="E3" s="4"/>
      <c r="F3" s="4"/>
      <c r="G3" s="4"/>
      <c r="H3" s="4"/>
      <c r="I3" s="4"/>
      <c r="J3" s="4"/>
      <c r="K3" s="4"/>
      <c r="L3" s="4"/>
      <c r="M3" s="4"/>
      <c r="N3"/>
      <c r="O3"/>
      <c r="P3"/>
    </row>
    <row r="4" spans="2:16" ht="15.75" x14ac:dyDescent="0.25">
      <c r="B4" s="5"/>
      <c r="C4" s="6"/>
      <c r="D4" s="22" t="s">
        <v>3</v>
      </c>
      <c r="E4" s="7" t="s">
        <v>2</v>
      </c>
      <c r="F4" s="7" t="s">
        <v>2</v>
      </c>
      <c r="G4" s="7" t="s">
        <v>2</v>
      </c>
      <c r="H4" s="9" t="s">
        <v>2</v>
      </c>
      <c r="I4" s="7" t="s">
        <v>4</v>
      </c>
      <c r="J4" s="7" t="s">
        <v>5</v>
      </c>
      <c r="K4" s="6"/>
      <c r="L4" s="10"/>
      <c r="M4" s="6"/>
      <c r="N4" s="8" t="s">
        <v>6</v>
      </c>
      <c r="O4" s="8"/>
      <c r="P4" s="11"/>
    </row>
    <row r="5" spans="2:16" ht="16.5" thickBot="1" x14ac:dyDescent="0.3">
      <c r="B5" s="12"/>
      <c r="C5" s="13" t="s">
        <v>7</v>
      </c>
      <c r="D5" s="23" t="s">
        <v>9</v>
      </c>
      <c r="E5" s="14" t="s">
        <v>8</v>
      </c>
      <c r="F5" s="14" t="s">
        <v>11</v>
      </c>
      <c r="G5" s="14" t="s">
        <v>10</v>
      </c>
      <c r="H5" s="16" t="s">
        <v>0</v>
      </c>
      <c r="I5" s="14" t="s">
        <v>12</v>
      </c>
      <c r="J5" s="14" t="s">
        <v>13</v>
      </c>
      <c r="K5" s="14" t="s">
        <v>15</v>
      </c>
      <c r="L5" s="17" t="s">
        <v>14</v>
      </c>
      <c r="M5" s="14" t="s">
        <v>0</v>
      </c>
      <c r="N5" s="15" t="s">
        <v>16</v>
      </c>
      <c r="O5" s="15" t="s">
        <v>1</v>
      </c>
      <c r="P5" s="18"/>
    </row>
    <row r="6" spans="2:16" x14ac:dyDescent="0.2">
      <c r="B6" s="26"/>
      <c r="C6" s="27"/>
      <c r="G6" s="47"/>
      <c r="H6" s="47"/>
      <c r="L6" s="41"/>
      <c r="O6" s="30"/>
      <c r="P6" s="32"/>
    </row>
    <row r="7" spans="2:16" x14ac:dyDescent="0.2">
      <c r="B7" s="28"/>
      <c r="C7" s="61" t="s">
        <v>17</v>
      </c>
      <c r="D7" s="3">
        <v>16</v>
      </c>
      <c r="E7" s="3">
        <v>850010</v>
      </c>
      <c r="F7" s="3">
        <v>3264419</v>
      </c>
      <c r="G7" s="49">
        <v>527321</v>
      </c>
      <c r="H7" s="48">
        <f>SUM(E7:G7)</f>
        <v>4641750</v>
      </c>
      <c r="I7" s="25">
        <v>0</v>
      </c>
      <c r="J7" s="25">
        <v>0</v>
      </c>
      <c r="K7" s="24">
        <v>306000</v>
      </c>
      <c r="L7" s="42">
        <v>3456252</v>
      </c>
      <c r="M7" s="24">
        <f>SUM(H7:L7)</f>
        <v>8404002</v>
      </c>
      <c r="N7" s="20">
        <f>(M7/M$64)*100</f>
        <v>0.17317244317367772</v>
      </c>
      <c r="O7" s="29">
        <f>RANK(M7,M$7:M$62,0)</f>
        <v>45</v>
      </c>
      <c r="P7" s="36"/>
    </row>
    <row r="8" spans="2:16" x14ac:dyDescent="0.2">
      <c r="B8" s="28"/>
      <c r="C8" s="61" t="s">
        <v>18</v>
      </c>
      <c r="D8" s="3">
        <v>28</v>
      </c>
      <c r="E8" s="3">
        <v>2299400</v>
      </c>
      <c r="F8" s="3">
        <v>3975600</v>
      </c>
      <c r="G8" s="51">
        <v>440000</v>
      </c>
      <c r="H8" s="49">
        <f t="shared" ref="H8:H62" si="0">SUM(E8:G8)</f>
        <v>6715000</v>
      </c>
      <c r="I8" s="2">
        <v>18981806</v>
      </c>
      <c r="J8" s="3">
        <v>0</v>
      </c>
      <c r="K8" s="3">
        <v>0</v>
      </c>
      <c r="L8" s="43">
        <v>0</v>
      </c>
      <c r="M8" s="24">
        <f t="shared" ref="M8:M62" si="1">SUM(H8:L8)</f>
        <v>25696806</v>
      </c>
      <c r="N8" s="20">
        <f t="shared" ref="N8:N62" si="2">(M8/M$64)*100</f>
        <v>0.52950709397499196</v>
      </c>
      <c r="O8" s="29">
        <f t="shared" ref="O8:O62" si="3">RANK(M8,M$7:M$62,0)</f>
        <v>31</v>
      </c>
      <c r="P8" s="36"/>
    </row>
    <row r="9" spans="2:16" x14ac:dyDescent="0.2">
      <c r="B9" s="28"/>
      <c r="C9" s="61" t="s">
        <v>71</v>
      </c>
      <c r="D9" s="3">
        <v>0</v>
      </c>
      <c r="E9" s="3">
        <v>0</v>
      </c>
      <c r="F9" s="3">
        <v>0</v>
      </c>
      <c r="G9" s="51">
        <v>0</v>
      </c>
      <c r="H9" s="49">
        <f t="shared" si="0"/>
        <v>0</v>
      </c>
      <c r="I9" s="2">
        <v>0</v>
      </c>
      <c r="J9" s="3">
        <v>0</v>
      </c>
      <c r="K9" s="3">
        <v>0</v>
      </c>
      <c r="L9" s="43">
        <v>0</v>
      </c>
      <c r="M9" s="2">
        <f t="shared" si="1"/>
        <v>0</v>
      </c>
      <c r="N9" s="20">
        <v>0</v>
      </c>
      <c r="O9" s="29">
        <v>0</v>
      </c>
      <c r="P9" s="36"/>
    </row>
    <row r="10" spans="2:16" x14ac:dyDescent="0.2">
      <c r="B10" s="28"/>
      <c r="C10" s="61" t="s">
        <v>19</v>
      </c>
      <c r="D10" s="3">
        <v>213</v>
      </c>
      <c r="E10" s="3">
        <v>39960570</v>
      </c>
      <c r="F10" s="3">
        <v>25032003</v>
      </c>
      <c r="G10" s="51">
        <v>10180555</v>
      </c>
      <c r="H10" s="49">
        <f t="shared" si="0"/>
        <v>75173128</v>
      </c>
      <c r="I10" s="2">
        <v>0</v>
      </c>
      <c r="J10" s="3">
        <v>5618000</v>
      </c>
      <c r="K10" s="3">
        <v>635163</v>
      </c>
      <c r="L10" s="43">
        <v>3057963</v>
      </c>
      <c r="M10" s="2">
        <f t="shared" si="1"/>
        <v>84484254</v>
      </c>
      <c r="N10" s="20">
        <f t="shared" si="2"/>
        <v>1.7408782952319093</v>
      </c>
      <c r="O10" s="29">
        <f t="shared" si="3"/>
        <v>18</v>
      </c>
      <c r="P10" s="36"/>
    </row>
    <row r="11" spans="2:16" x14ac:dyDescent="0.2">
      <c r="B11" s="28"/>
      <c r="C11" s="61" t="s">
        <v>20</v>
      </c>
      <c r="D11" s="3">
        <v>13</v>
      </c>
      <c r="E11" s="2">
        <v>2619132</v>
      </c>
      <c r="F11" s="3">
        <v>3680432</v>
      </c>
      <c r="G11" s="49">
        <v>1766400</v>
      </c>
      <c r="H11" s="49">
        <f t="shared" si="0"/>
        <v>8065964</v>
      </c>
      <c r="I11" s="2">
        <v>0</v>
      </c>
      <c r="J11" s="2">
        <v>0</v>
      </c>
      <c r="K11" s="2">
        <v>257449</v>
      </c>
      <c r="L11" s="43">
        <v>3028476</v>
      </c>
      <c r="M11" s="2">
        <f t="shared" si="1"/>
        <v>11351889</v>
      </c>
      <c r="N11" s="20">
        <f t="shared" si="2"/>
        <v>0.23391645465653116</v>
      </c>
      <c r="O11" s="29">
        <f t="shared" si="3"/>
        <v>40</v>
      </c>
      <c r="P11" s="36"/>
    </row>
    <row r="12" spans="2:16" x14ac:dyDescent="0.2">
      <c r="B12" s="52"/>
      <c r="C12" s="62" t="s">
        <v>21</v>
      </c>
      <c r="D12" s="53">
        <v>334</v>
      </c>
      <c r="E12" s="53">
        <v>72807362</v>
      </c>
      <c r="F12" s="53">
        <v>348067661</v>
      </c>
      <c r="G12" s="54">
        <v>30059719</v>
      </c>
      <c r="H12" s="55">
        <f t="shared" si="0"/>
        <v>450934742</v>
      </c>
      <c r="I12" s="53">
        <v>89116188</v>
      </c>
      <c r="J12" s="53">
        <v>35539328</v>
      </c>
      <c r="K12" s="53">
        <v>10337250</v>
      </c>
      <c r="L12" s="56">
        <v>86921570</v>
      </c>
      <c r="M12" s="57">
        <f t="shared" si="1"/>
        <v>672849078</v>
      </c>
      <c r="N12" s="58">
        <f t="shared" si="2"/>
        <v>13.864694311640626</v>
      </c>
      <c r="O12" s="59">
        <f t="shared" si="3"/>
        <v>2</v>
      </c>
      <c r="P12" s="60"/>
    </row>
    <row r="13" spans="2:16" x14ac:dyDescent="0.2">
      <c r="B13" s="28"/>
      <c r="C13" s="61" t="s">
        <v>22</v>
      </c>
      <c r="D13" s="3">
        <v>14</v>
      </c>
      <c r="E13" s="3">
        <v>414414</v>
      </c>
      <c r="F13" s="3">
        <v>68990933</v>
      </c>
      <c r="G13" s="51">
        <v>2567786</v>
      </c>
      <c r="H13" s="49">
        <f t="shared" si="0"/>
        <v>71973133</v>
      </c>
      <c r="I13" s="3">
        <v>7500000</v>
      </c>
      <c r="J13" s="2">
        <v>0</v>
      </c>
      <c r="K13" s="3">
        <v>1951093</v>
      </c>
      <c r="L13" s="43">
        <v>3779433</v>
      </c>
      <c r="M13" s="2">
        <f t="shared" si="1"/>
        <v>85203659</v>
      </c>
      <c r="N13" s="20">
        <f t="shared" si="2"/>
        <v>1.7557023185343024</v>
      </c>
      <c r="O13" s="29">
        <f t="shared" si="3"/>
        <v>17</v>
      </c>
      <c r="P13" s="36"/>
    </row>
    <row r="14" spans="2:16" x14ac:dyDescent="0.2">
      <c r="B14" s="28"/>
      <c r="C14" s="61" t="s">
        <v>23</v>
      </c>
      <c r="D14" s="3">
        <v>15</v>
      </c>
      <c r="E14" s="3">
        <v>3884400</v>
      </c>
      <c r="F14" s="3">
        <v>5827210</v>
      </c>
      <c r="G14" s="51">
        <v>5014960</v>
      </c>
      <c r="H14" s="49">
        <f t="shared" si="0"/>
        <v>14726570</v>
      </c>
      <c r="I14" s="3">
        <v>52355301</v>
      </c>
      <c r="J14" s="2">
        <v>0</v>
      </c>
      <c r="K14" s="3">
        <v>240000</v>
      </c>
      <c r="L14" s="43">
        <v>0</v>
      </c>
      <c r="M14" s="2">
        <f t="shared" si="1"/>
        <v>67321871</v>
      </c>
      <c r="N14" s="20">
        <f t="shared" si="2"/>
        <v>1.3872310930070175</v>
      </c>
      <c r="O14" s="29">
        <f t="shared" si="3"/>
        <v>19</v>
      </c>
      <c r="P14" s="36"/>
    </row>
    <row r="15" spans="2:16" x14ac:dyDescent="0.2">
      <c r="B15" s="28"/>
      <c r="C15" s="61" t="s">
        <v>24</v>
      </c>
      <c r="D15" s="3">
        <v>133</v>
      </c>
      <c r="E15" s="3">
        <v>10959928</v>
      </c>
      <c r="F15" s="3">
        <v>2797667</v>
      </c>
      <c r="G15" s="51">
        <v>98000</v>
      </c>
      <c r="H15" s="49">
        <f t="shared" si="0"/>
        <v>13855595</v>
      </c>
      <c r="I15" s="3">
        <v>0</v>
      </c>
      <c r="J15" s="2">
        <v>0</v>
      </c>
      <c r="K15" s="3">
        <v>0</v>
      </c>
      <c r="L15" s="44">
        <v>0</v>
      </c>
      <c r="M15" s="2">
        <f t="shared" si="1"/>
        <v>13855595</v>
      </c>
      <c r="N15" s="20">
        <f t="shared" si="2"/>
        <v>0.28550769475959109</v>
      </c>
      <c r="O15" s="29">
        <f t="shared" si="3"/>
        <v>37</v>
      </c>
      <c r="P15" s="36"/>
    </row>
    <row r="16" spans="2:16" x14ac:dyDescent="0.2">
      <c r="B16" s="28"/>
      <c r="C16" s="61" t="s">
        <v>66</v>
      </c>
      <c r="D16" s="3">
        <v>95</v>
      </c>
      <c r="E16" s="3">
        <v>57077418</v>
      </c>
      <c r="F16" s="3">
        <v>29775200</v>
      </c>
      <c r="G16" s="51">
        <v>18119580</v>
      </c>
      <c r="H16" s="49">
        <f t="shared" si="0"/>
        <v>104972198</v>
      </c>
      <c r="I16" s="2">
        <v>74268868</v>
      </c>
      <c r="J16" s="2">
        <v>0</v>
      </c>
      <c r="K16" s="2">
        <v>0</v>
      </c>
      <c r="L16" s="44">
        <v>0</v>
      </c>
      <c r="M16" s="2">
        <f t="shared" si="1"/>
        <v>179241066</v>
      </c>
      <c r="N16" s="20">
        <f t="shared" si="2"/>
        <v>3.6934324047369835</v>
      </c>
      <c r="O16" s="29">
        <f t="shared" si="3"/>
        <v>8</v>
      </c>
      <c r="P16" s="36"/>
    </row>
    <row r="17" spans="2:18" ht="12.75" x14ac:dyDescent="0.2">
      <c r="B17" s="52"/>
      <c r="C17" s="62" t="s">
        <v>25</v>
      </c>
      <c r="D17" s="53">
        <v>168</v>
      </c>
      <c r="E17" s="53">
        <v>41449988</v>
      </c>
      <c r="F17" s="53">
        <v>148548989</v>
      </c>
      <c r="G17" s="54">
        <v>28952045</v>
      </c>
      <c r="H17" s="55">
        <f t="shared" si="0"/>
        <v>218951022</v>
      </c>
      <c r="I17" s="53">
        <v>4949953</v>
      </c>
      <c r="J17" s="53">
        <v>0</v>
      </c>
      <c r="K17" s="53">
        <v>1811342</v>
      </c>
      <c r="L17" s="56">
        <v>11237255</v>
      </c>
      <c r="M17" s="57">
        <f t="shared" si="1"/>
        <v>236949572</v>
      </c>
      <c r="N17" s="58">
        <f t="shared" si="2"/>
        <v>4.8825709813249993</v>
      </c>
      <c r="O17" s="59">
        <f t="shared" si="3"/>
        <v>6</v>
      </c>
      <c r="P17" s="60"/>
      <c r="Q17" s="19"/>
    </row>
    <row r="18" spans="2:18" ht="12.75" x14ac:dyDescent="0.2">
      <c r="B18" s="28"/>
      <c r="C18" s="61" t="s">
        <v>26</v>
      </c>
      <c r="D18" s="3">
        <v>35</v>
      </c>
      <c r="E18" s="3">
        <v>6223430</v>
      </c>
      <c r="F18" s="3">
        <v>35521816</v>
      </c>
      <c r="G18" s="51">
        <v>6321570</v>
      </c>
      <c r="H18" s="49">
        <f t="shared" si="0"/>
        <v>48066816</v>
      </c>
      <c r="I18" s="3">
        <v>23864347</v>
      </c>
      <c r="J18" s="2">
        <v>0</v>
      </c>
      <c r="K18" s="3">
        <v>1577571</v>
      </c>
      <c r="L18" s="43">
        <v>13960481</v>
      </c>
      <c r="M18" s="2">
        <f t="shared" si="1"/>
        <v>87469215</v>
      </c>
      <c r="N18" s="20">
        <f t="shared" si="2"/>
        <v>1.8023862516969531</v>
      </c>
      <c r="O18" s="29">
        <f t="shared" si="3"/>
        <v>15</v>
      </c>
      <c r="P18" s="36"/>
      <c r="Q18" s="19"/>
    </row>
    <row r="19" spans="2:18" ht="12.75" x14ac:dyDescent="0.2">
      <c r="B19" s="28"/>
      <c r="C19" s="61" t="s">
        <v>72</v>
      </c>
      <c r="D19" s="3">
        <v>0</v>
      </c>
      <c r="E19" s="3">
        <v>0</v>
      </c>
      <c r="F19" s="3">
        <v>0</v>
      </c>
      <c r="G19" s="51">
        <v>0</v>
      </c>
      <c r="H19" s="49">
        <f t="shared" si="0"/>
        <v>0</v>
      </c>
      <c r="I19" s="3">
        <v>0</v>
      </c>
      <c r="J19" s="2">
        <v>0</v>
      </c>
      <c r="K19" s="3">
        <v>0</v>
      </c>
      <c r="L19" s="43">
        <v>0</v>
      </c>
      <c r="M19" s="2">
        <f t="shared" si="1"/>
        <v>0</v>
      </c>
      <c r="N19" s="20">
        <v>0</v>
      </c>
      <c r="O19" s="29">
        <v>0</v>
      </c>
      <c r="P19" s="36"/>
      <c r="Q19" s="19"/>
    </row>
    <row r="20" spans="2:18" x14ac:dyDescent="0.2">
      <c r="B20" s="28"/>
      <c r="C20" s="61" t="s">
        <v>27</v>
      </c>
      <c r="D20" s="3">
        <v>86</v>
      </c>
      <c r="E20" s="2">
        <v>16000926</v>
      </c>
      <c r="F20" s="3">
        <v>21222722</v>
      </c>
      <c r="G20" s="49">
        <v>362000</v>
      </c>
      <c r="H20" s="49">
        <f t="shared" si="0"/>
        <v>37585648</v>
      </c>
      <c r="I20" s="2">
        <v>0</v>
      </c>
      <c r="J20" s="2">
        <v>0</v>
      </c>
      <c r="K20" s="2">
        <v>0</v>
      </c>
      <c r="L20" s="44">
        <v>0</v>
      </c>
      <c r="M20" s="2">
        <f t="shared" si="1"/>
        <v>37585648</v>
      </c>
      <c r="N20" s="20">
        <f t="shared" si="2"/>
        <v>0.77448797518442447</v>
      </c>
      <c r="O20" s="29">
        <f t="shared" si="3"/>
        <v>28</v>
      </c>
      <c r="P20" s="36"/>
    </row>
    <row r="21" spans="2:18" x14ac:dyDescent="0.2">
      <c r="B21" s="28"/>
      <c r="C21" s="61" t="s">
        <v>28</v>
      </c>
      <c r="D21" s="3">
        <v>10</v>
      </c>
      <c r="E21" s="3">
        <v>1488400</v>
      </c>
      <c r="F21" s="3">
        <v>5691619</v>
      </c>
      <c r="G21" s="51">
        <v>421315</v>
      </c>
      <c r="H21" s="49">
        <f t="shared" si="0"/>
        <v>7601334</v>
      </c>
      <c r="I21" s="2">
        <v>0</v>
      </c>
      <c r="J21" s="2">
        <v>0</v>
      </c>
      <c r="K21" s="3">
        <v>228000</v>
      </c>
      <c r="L21" s="43">
        <v>2969881</v>
      </c>
      <c r="M21" s="2">
        <f t="shared" si="1"/>
        <v>10799215</v>
      </c>
      <c r="N21" s="20">
        <f t="shared" si="2"/>
        <v>0.22252808196711851</v>
      </c>
      <c r="O21" s="29">
        <f t="shared" si="3"/>
        <v>41</v>
      </c>
      <c r="P21" s="36"/>
    </row>
    <row r="22" spans="2:18" x14ac:dyDescent="0.2">
      <c r="B22" s="28"/>
      <c r="C22" s="61" t="s">
        <v>29</v>
      </c>
      <c r="D22" s="3">
        <v>70</v>
      </c>
      <c r="E22" s="2">
        <v>23052810</v>
      </c>
      <c r="F22" s="3">
        <v>42192440</v>
      </c>
      <c r="G22" s="51">
        <v>6825452</v>
      </c>
      <c r="H22" s="49">
        <f t="shared" si="0"/>
        <v>72070702</v>
      </c>
      <c r="I22" s="2">
        <v>156521111</v>
      </c>
      <c r="J22" s="2">
        <v>0</v>
      </c>
      <c r="K22" s="3">
        <v>325155</v>
      </c>
      <c r="L22" s="43">
        <v>5260893</v>
      </c>
      <c r="M22" s="2">
        <f t="shared" si="1"/>
        <v>234177861</v>
      </c>
      <c r="N22" s="20">
        <f t="shared" si="2"/>
        <v>4.8254572436508099</v>
      </c>
      <c r="O22" s="29">
        <f t="shared" si="3"/>
        <v>7</v>
      </c>
      <c r="P22" s="36"/>
    </row>
    <row r="23" spans="2:18" x14ac:dyDescent="0.2">
      <c r="B23" s="52"/>
      <c r="C23" s="62" t="s">
        <v>30</v>
      </c>
      <c r="D23" s="53">
        <v>44</v>
      </c>
      <c r="E23" s="53">
        <v>4681924</v>
      </c>
      <c r="F23" s="53">
        <v>21877420</v>
      </c>
      <c r="G23" s="54">
        <v>1983340</v>
      </c>
      <c r="H23" s="55">
        <f t="shared" si="0"/>
        <v>28542684</v>
      </c>
      <c r="I23" s="53">
        <v>4760277</v>
      </c>
      <c r="J23" s="57">
        <v>192000</v>
      </c>
      <c r="K23" s="53">
        <v>3655399</v>
      </c>
      <c r="L23" s="56">
        <v>10533253</v>
      </c>
      <c r="M23" s="57">
        <f t="shared" si="1"/>
        <v>47683613</v>
      </c>
      <c r="N23" s="58">
        <f t="shared" si="2"/>
        <v>0.98256613486742872</v>
      </c>
      <c r="O23" s="59">
        <f t="shared" si="3"/>
        <v>24</v>
      </c>
      <c r="P23" s="60"/>
      <c r="Q23" s="28"/>
    </row>
    <row r="24" spans="2:18" x14ac:dyDescent="0.2">
      <c r="B24" s="28"/>
      <c r="C24" s="61" t="s">
        <v>31</v>
      </c>
      <c r="D24" s="3">
        <v>25</v>
      </c>
      <c r="E24" s="3">
        <v>1993064</v>
      </c>
      <c r="F24" s="3">
        <v>5906577</v>
      </c>
      <c r="G24" s="51">
        <v>379323</v>
      </c>
      <c r="H24" s="49">
        <f t="shared" si="0"/>
        <v>8278964</v>
      </c>
      <c r="I24" s="3">
        <v>0</v>
      </c>
      <c r="J24" s="2">
        <v>0</v>
      </c>
      <c r="K24" s="3">
        <v>925284</v>
      </c>
      <c r="L24" s="43">
        <v>10316635</v>
      </c>
      <c r="M24" s="2">
        <f t="shared" si="1"/>
        <v>19520883</v>
      </c>
      <c r="N24" s="20">
        <f t="shared" si="2"/>
        <v>0.40224633478401262</v>
      </c>
      <c r="O24" s="29">
        <f t="shared" si="3"/>
        <v>33</v>
      </c>
      <c r="P24" s="36"/>
    </row>
    <row r="25" spans="2:18" x14ac:dyDescent="0.2">
      <c r="B25" s="28"/>
      <c r="C25" s="61" t="s">
        <v>32</v>
      </c>
      <c r="D25" s="3">
        <v>4</v>
      </c>
      <c r="E25" s="2">
        <v>805425</v>
      </c>
      <c r="F25" s="3">
        <v>5409846</v>
      </c>
      <c r="G25" s="49">
        <v>273675</v>
      </c>
      <c r="H25" s="49">
        <f t="shared" si="0"/>
        <v>6488946</v>
      </c>
      <c r="I25" s="2">
        <v>0</v>
      </c>
      <c r="J25" s="2">
        <v>0</v>
      </c>
      <c r="K25" s="3">
        <v>757325</v>
      </c>
      <c r="L25" s="43">
        <v>2986374</v>
      </c>
      <c r="M25" s="2">
        <f t="shared" si="1"/>
        <v>10232645</v>
      </c>
      <c r="N25" s="20">
        <f t="shared" si="2"/>
        <v>0.21085336899954538</v>
      </c>
      <c r="O25" s="29">
        <f t="shared" si="3"/>
        <v>43</v>
      </c>
      <c r="P25" s="36"/>
    </row>
    <row r="26" spans="2:18" x14ac:dyDescent="0.2">
      <c r="B26" s="28"/>
      <c r="C26" s="61" t="s">
        <v>33</v>
      </c>
      <c r="D26" s="3">
        <v>20</v>
      </c>
      <c r="E26" s="3">
        <v>756264</v>
      </c>
      <c r="F26" s="3">
        <v>13165203</v>
      </c>
      <c r="G26" s="51">
        <v>3285718</v>
      </c>
      <c r="H26" s="49">
        <f t="shared" si="0"/>
        <v>17207185</v>
      </c>
      <c r="I26" s="2">
        <v>0</v>
      </c>
      <c r="J26" s="2">
        <v>0</v>
      </c>
      <c r="K26" s="3">
        <v>50000</v>
      </c>
      <c r="L26" s="43">
        <v>3242647</v>
      </c>
      <c r="M26" s="2">
        <f t="shared" si="1"/>
        <v>20499832</v>
      </c>
      <c r="N26" s="20">
        <f t="shared" si="2"/>
        <v>0.42241850871643533</v>
      </c>
      <c r="O26" s="29">
        <f t="shared" si="3"/>
        <v>32</v>
      </c>
      <c r="P26" s="36"/>
    </row>
    <row r="27" spans="2:18" x14ac:dyDescent="0.2">
      <c r="B27" s="28"/>
      <c r="C27" s="61" t="s">
        <v>67</v>
      </c>
      <c r="D27" s="3">
        <v>15</v>
      </c>
      <c r="E27" s="3">
        <v>4738953</v>
      </c>
      <c r="F27" s="3">
        <v>11658943</v>
      </c>
      <c r="G27" s="51">
        <v>1317015</v>
      </c>
      <c r="H27" s="49">
        <f t="shared" si="0"/>
        <v>17714911</v>
      </c>
      <c r="I27" s="2">
        <v>0</v>
      </c>
      <c r="J27" s="2">
        <v>0</v>
      </c>
      <c r="K27" s="3">
        <v>1053448</v>
      </c>
      <c r="L27" s="43">
        <v>17504335</v>
      </c>
      <c r="M27" s="2">
        <f t="shared" si="1"/>
        <v>36272694</v>
      </c>
      <c r="N27" s="20">
        <f t="shared" si="2"/>
        <v>0.74743331099530919</v>
      </c>
      <c r="O27" s="29">
        <f t="shared" si="3"/>
        <v>29</v>
      </c>
      <c r="P27" s="36"/>
    </row>
    <row r="28" spans="2:18" x14ac:dyDescent="0.2">
      <c r="B28" s="52"/>
      <c r="C28" s="62" t="s">
        <v>34</v>
      </c>
      <c r="D28" s="53">
        <v>0</v>
      </c>
      <c r="E28" s="53">
        <v>5188</v>
      </c>
      <c r="F28" s="53">
        <v>2172853</v>
      </c>
      <c r="G28" s="54">
        <v>66000</v>
      </c>
      <c r="H28" s="55">
        <f t="shared" si="0"/>
        <v>2244041</v>
      </c>
      <c r="I28" s="53">
        <v>0</v>
      </c>
      <c r="J28" s="53">
        <v>0</v>
      </c>
      <c r="K28" s="53">
        <v>90000</v>
      </c>
      <c r="L28" s="56">
        <v>10058973</v>
      </c>
      <c r="M28" s="57">
        <f t="shared" si="1"/>
        <v>12393014</v>
      </c>
      <c r="N28" s="58">
        <f t="shared" si="2"/>
        <v>0.25536982412255405</v>
      </c>
      <c r="O28" s="59">
        <f t="shared" si="3"/>
        <v>38</v>
      </c>
      <c r="P28" s="60"/>
    </row>
    <row r="29" spans="2:18" x14ac:dyDescent="0.2">
      <c r="B29" s="28"/>
      <c r="C29" s="61" t="s">
        <v>35</v>
      </c>
      <c r="D29" s="3">
        <v>33</v>
      </c>
      <c r="E29" s="3">
        <v>16836904</v>
      </c>
      <c r="F29" s="3">
        <v>32179880</v>
      </c>
      <c r="G29" s="51">
        <v>1364946</v>
      </c>
      <c r="H29" s="49">
        <f t="shared" si="0"/>
        <v>50381730</v>
      </c>
      <c r="I29" s="3">
        <v>40621176</v>
      </c>
      <c r="J29" s="2">
        <v>0</v>
      </c>
      <c r="K29" s="3">
        <v>10688882</v>
      </c>
      <c r="L29" s="43">
        <v>1854683</v>
      </c>
      <c r="M29" s="2">
        <f t="shared" si="1"/>
        <v>103546471</v>
      </c>
      <c r="N29" s="20">
        <f t="shared" si="2"/>
        <v>2.1336733814535469</v>
      </c>
      <c r="O29" s="29">
        <f t="shared" si="3"/>
        <v>12</v>
      </c>
      <c r="P29" s="36"/>
    </row>
    <row r="30" spans="2:18" x14ac:dyDescent="0.2">
      <c r="B30" s="28"/>
      <c r="C30" s="61" t="s">
        <v>68</v>
      </c>
      <c r="D30" s="3">
        <v>500</v>
      </c>
      <c r="E30" s="2">
        <v>10358545</v>
      </c>
      <c r="F30" s="66">
        <v>49005053</v>
      </c>
      <c r="G30" s="51">
        <v>1757600</v>
      </c>
      <c r="H30" s="49">
        <f t="shared" si="0"/>
        <v>61121198</v>
      </c>
      <c r="I30" s="3">
        <v>24052727</v>
      </c>
      <c r="J30" s="3">
        <v>0</v>
      </c>
      <c r="K30" s="3">
        <v>598940</v>
      </c>
      <c r="L30" s="43">
        <v>9319991</v>
      </c>
      <c r="M30" s="2">
        <f t="shared" si="1"/>
        <v>95092856</v>
      </c>
      <c r="N30" s="20">
        <f t="shared" si="2"/>
        <v>1.9594786152933708</v>
      </c>
      <c r="O30" s="29">
        <f t="shared" si="3"/>
        <v>14</v>
      </c>
      <c r="P30" s="36"/>
      <c r="R30" s="1">
        <v>49005053</v>
      </c>
    </row>
    <row r="31" spans="2:18" x14ac:dyDescent="0.2">
      <c r="B31" s="28"/>
      <c r="C31" s="61" t="s">
        <v>36</v>
      </c>
      <c r="D31" s="3">
        <v>91</v>
      </c>
      <c r="E31" s="3">
        <v>9236235</v>
      </c>
      <c r="F31" s="3">
        <v>39004120</v>
      </c>
      <c r="G31" s="51">
        <v>23604085</v>
      </c>
      <c r="H31" s="49">
        <f t="shared" si="0"/>
        <v>71844440</v>
      </c>
      <c r="I31" s="3">
        <v>0</v>
      </c>
      <c r="J31" s="2">
        <v>0</v>
      </c>
      <c r="K31" s="3">
        <v>7410250</v>
      </c>
      <c r="L31" s="43">
        <v>18489058</v>
      </c>
      <c r="M31" s="2">
        <f t="shared" si="1"/>
        <v>97743748</v>
      </c>
      <c r="N31" s="20">
        <f t="shared" si="2"/>
        <v>2.0141027627209365</v>
      </c>
      <c r="O31" s="29">
        <f t="shared" si="3"/>
        <v>13</v>
      </c>
      <c r="P31" s="36"/>
    </row>
    <row r="32" spans="2:18" x14ac:dyDescent="0.2">
      <c r="B32" s="28"/>
      <c r="C32" s="61" t="s">
        <v>37</v>
      </c>
      <c r="D32" s="3">
        <v>180</v>
      </c>
      <c r="E32" s="3">
        <v>58493665</v>
      </c>
      <c r="F32" s="3">
        <v>21203071</v>
      </c>
      <c r="G32" s="51">
        <v>3589523</v>
      </c>
      <c r="H32" s="49">
        <f t="shared" si="0"/>
        <v>83286259</v>
      </c>
      <c r="I32" s="2">
        <v>-2862227</v>
      </c>
      <c r="J32" s="3">
        <v>0</v>
      </c>
      <c r="K32" s="2">
        <v>30473</v>
      </c>
      <c r="L32" s="43">
        <v>4786550</v>
      </c>
      <c r="M32" s="2">
        <f t="shared" si="1"/>
        <v>85241055</v>
      </c>
      <c r="N32" s="20">
        <f t="shared" si="2"/>
        <v>1.7564728986323226</v>
      </c>
      <c r="O32" s="29">
        <f t="shared" si="3"/>
        <v>16</v>
      </c>
      <c r="P32" s="36"/>
      <c r="R32" s="2">
        <f>R30-F30</f>
        <v>0</v>
      </c>
    </row>
    <row r="33" spans="2:16" x14ac:dyDescent="0.2">
      <c r="B33" s="52"/>
      <c r="C33" s="62" t="s">
        <v>38</v>
      </c>
      <c r="D33" s="53">
        <v>0</v>
      </c>
      <c r="E33" s="53">
        <v>0</v>
      </c>
      <c r="F33" s="53">
        <v>0</v>
      </c>
      <c r="G33" s="54">
        <v>0</v>
      </c>
      <c r="H33" s="55">
        <f t="shared" si="0"/>
        <v>0</v>
      </c>
      <c r="I33" s="53">
        <v>0</v>
      </c>
      <c r="J33" s="53">
        <v>0</v>
      </c>
      <c r="K33" s="53">
        <v>0</v>
      </c>
      <c r="L33" s="56">
        <v>547631</v>
      </c>
      <c r="M33" s="57">
        <f t="shared" si="1"/>
        <v>547631</v>
      </c>
      <c r="N33" s="58">
        <f t="shared" si="2"/>
        <v>1.1284456884665698E-2</v>
      </c>
      <c r="O33" s="59">
        <f t="shared" si="3"/>
        <v>52</v>
      </c>
      <c r="P33" s="60"/>
    </row>
    <row r="34" spans="2:16" x14ac:dyDescent="0.2">
      <c r="B34" s="28"/>
      <c r="C34" s="61" t="s">
        <v>39</v>
      </c>
      <c r="D34" s="3">
        <v>31</v>
      </c>
      <c r="E34" s="3">
        <v>4036856</v>
      </c>
      <c r="F34" s="3">
        <v>47858218</v>
      </c>
      <c r="G34" s="49">
        <v>-3287574</v>
      </c>
      <c r="H34" s="49">
        <f t="shared" si="0"/>
        <v>48607500</v>
      </c>
      <c r="I34" s="2">
        <v>2654878</v>
      </c>
      <c r="J34" s="2">
        <v>2014</v>
      </c>
      <c r="K34" s="3">
        <v>1588481</v>
      </c>
      <c r="L34" s="43">
        <v>14271017</v>
      </c>
      <c r="M34" s="2">
        <f t="shared" si="1"/>
        <v>67123890</v>
      </c>
      <c r="N34" s="20">
        <f t="shared" si="2"/>
        <v>1.3831515064633724</v>
      </c>
      <c r="O34" s="29">
        <f t="shared" si="3"/>
        <v>20</v>
      </c>
      <c r="P34" s="36"/>
    </row>
    <row r="35" spans="2:16" x14ac:dyDescent="0.2">
      <c r="B35" s="28"/>
      <c r="C35" s="61" t="s">
        <v>40</v>
      </c>
      <c r="D35" s="3">
        <v>11</v>
      </c>
      <c r="E35" s="2">
        <v>2913782</v>
      </c>
      <c r="F35" s="3">
        <v>114000</v>
      </c>
      <c r="G35" s="49">
        <v>0</v>
      </c>
      <c r="H35" s="49">
        <f t="shared" si="0"/>
        <v>3027782</v>
      </c>
      <c r="I35" s="2">
        <v>0</v>
      </c>
      <c r="J35" s="2">
        <v>0</v>
      </c>
      <c r="K35" s="2">
        <v>0</v>
      </c>
      <c r="L35" s="43">
        <v>1875423</v>
      </c>
      <c r="M35" s="2">
        <f t="shared" si="1"/>
        <v>4903205</v>
      </c>
      <c r="N35" s="20">
        <f t="shared" si="2"/>
        <v>0.10103519599726327</v>
      </c>
      <c r="O35" s="29">
        <f t="shared" si="3"/>
        <v>47</v>
      </c>
      <c r="P35" s="36"/>
    </row>
    <row r="36" spans="2:16" x14ac:dyDescent="0.2">
      <c r="B36" s="28"/>
      <c r="C36" s="61" t="s">
        <v>41</v>
      </c>
      <c r="D36" s="3">
        <v>0</v>
      </c>
      <c r="E36" s="3">
        <v>0</v>
      </c>
      <c r="F36" s="3">
        <v>0</v>
      </c>
      <c r="G36" s="51">
        <v>0</v>
      </c>
      <c r="H36" s="49">
        <f t="shared" si="0"/>
        <v>0</v>
      </c>
      <c r="I36" s="2">
        <v>0</v>
      </c>
      <c r="J36" s="2">
        <v>0</v>
      </c>
      <c r="K36" s="3">
        <v>0</v>
      </c>
      <c r="L36" s="43">
        <v>0</v>
      </c>
      <c r="M36" s="2">
        <f t="shared" si="1"/>
        <v>0</v>
      </c>
      <c r="N36" s="20">
        <f t="shared" si="2"/>
        <v>0</v>
      </c>
      <c r="O36" s="29">
        <f t="shared" si="3"/>
        <v>53</v>
      </c>
      <c r="P36" s="36"/>
    </row>
    <row r="37" spans="2:16" x14ac:dyDescent="0.2">
      <c r="B37" s="28"/>
      <c r="C37" s="61" t="s">
        <v>42</v>
      </c>
      <c r="D37" s="3">
        <v>0</v>
      </c>
      <c r="E37" s="3">
        <v>0</v>
      </c>
      <c r="F37" s="3">
        <v>8591466</v>
      </c>
      <c r="G37" s="51">
        <v>459014</v>
      </c>
      <c r="H37" s="49">
        <f t="shared" si="0"/>
        <v>9050480</v>
      </c>
      <c r="I37" s="2">
        <v>0</v>
      </c>
      <c r="J37" s="2">
        <v>0</v>
      </c>
      <c r="K37" s="3">
        <v>1190144</v>
      </c>
      <c r="L37" s="43">
        <v>278828</v>
      </c>
      <c r="M37" s="2">
        <f t="shared" si="1"/>
        <v>10519452</v>
      </c>
      <c r="N37" s="20">
        <f t="shared" si="2"/>
        <v>0.21676329963846158</v>
      </c>
      <c r="O37" s="29">
        <f t="shared" si="3"/>
        <v>42</v>
      </c>
      <c r="P37" s="36"/>
    </row>
    <row r="38" spans="2:16" x14ac:dyDescent="0.2">
      <c r="B38" s="52"/>
      <c r="C38" s="62" t="s">
        <v>43</v>
      </c>
      <c r="D38" s="53">
        <v>118</v>
      </c>
      <c r="E38" s="53">
        <v>23175988</v>
      </c>
      <c r="F38" s="53">
        <v>11966968</v>
      </c>
      <c r="G38" s="54">
        <v>245890</v>
      </c>
      <c r="H38" s="55">
        <f t="shared" si="0"/>
        <v>35388846</v>
      </c>
      <c r="I38" s="57">
        <v>0</v>
      </c>
      <c r="J38" s="57">
        <v>0</v>
      </c>
      <c r="K38" s="53">
        <v>0</v>
      </c>
      <c r="L38" s="56">
        <v>9416727</v>
      </c>
      <c r="M38" s="57">
        <f t="shared" si="1"/>
        <v>44805573</v>
      </c>
      <c r="N38" s="58">
        <f t="shared" si="2"/>
        <v>0.92326138715894746</v>
      </c>
      <c r="O38" s="59">
        <f t="shared" si="3"/>
        <v>25</v>
      </c>
      <c r="P38" s="60"/>
    </row>
    <row r="39" spans="2:16" x14ac:dyDescent="0.2">
      <c r="B39" s="28"/>
      <c r="C39" s="61" t="s">
        <v>44</v>
      </c>
      <c r="D39" s="3">
        <v>8</v>
      </c>
      <c r="E39" s="3">
        <v>568751</v>
      </c>
      <c r="F39" s="3">
        <v>3681248</v>
      </c>
      <c r="G39" s="49">
        <v>61000</v>
      </c>
      <c r="H39" s="49">
        <f t="shared" si="0"/>
        <v>4310999</v>
      </c>
      <c r="I39" s="2">
        <v>0</v>
      </c>
      <c r="J39" s="2">
        <v>0</v>
      </c>
      <c r="K39" s="3">
        <v>207639</v>
      </c>
      <c r="L39" s="43">
        <v>4795952</v>
      </c>
      <c r="M39" s="2">
        <f t="shared" si="1"/>
        <v>9314590</v>
      </c>
      <c r="N39" s="20">
        <f t="shared" si="2"/>
        <v>0.1919359737731032</v>
      </c>
      <c r="O39" s="29">
        <f t="shared" si="3"/>
        <v>44</v>
      </c>
      <c r="P39" s="36"/>
    </row>
    <row r="40" spans="2:16" x14ac:dyDescent="0.2">
      <c r="B40" s="28"/>
      <c r="C40" s="61" t="s">
        <v>45</v>
      </c>
      <c r="D40" s="3">
        <v>17</v>
      </c>
      <c r="E40" s="3">
        <v>829000</v>
      </c>
      <c r="F40" s="3">
        <v>82041375</v>
      </c>
      <c r="G40" s="49">
        <v>0</v>
      </c>
      <c r="H40" s="49">
        <f t="shared" si="0"/>
        <v>82870375</v>
      </c>
      <c r="I40" s="3">
        <v>161463747</v>
      </c>
      <c r="J40" s="2">
        <v>0</v>
      </c>
      <c r="K40" s="2">
        <v>0</v>
      </c>
      <c r="L40" s="43">
        <v>1354389</v>
      </c>
      <c r="M40" s="2">
        <f t="shared" si="1"/>
        <v>245688511</v>
      </c>
      <c r="N40" s="20">
        <f t="shared" si="2"/>
        <v>5.0626451195005657</v>
      </c>
      <c r="O40" s="29">
        <f t="shared" si="3"/>
        <v>4</v>
      </c>
      <c r="P40" s="36"/>
    </row>
    <row r="41" spans="2:16" x14ac:dyDescent="0.2">
      <c r="B41" s="28"/>
      <c r="C41" s="61" t="s">
        <v>46</v>
      </c>
      <c r="D41" s="3">
        <v>5</v>
      </c>
      <c r="E41" s="2">
        <v>0</v>
      </c>
      <c r="F41" s="3">
        <v>5157850</v>
      </c>
      <c r="G41" s="49">
        <v>1060287</v>
      </c>
      <c r="H41" s="49">
        <f t="shared" si="0"/>
        <v>6218137</v>
      </c>
      <c r="I41" s="2">
        <v>0</v>
      </c>
      <c r="J41" s="2">
        <v>0</v>
      </c>
      <c r="K41" s="2">
        <v>120424</v>
      </c>
      <c r="L41" s="43">
        <v>5620510</v>
      </c>
      <c r="M41" s="2">
        <f t="shared" si="1"/>
        <v>11959071</v>
      </c>
      <c r="N41" s="20">
        <f t="shared" si="2"/>
        <v>0.24642801645662116</v>
      </c>
      <c r="O41" s="29">
        <f t="shared" si="3"/>
        <v>39</v>
      </c>
      <c r="P41" s="36"/>
    </row>
    <row r="42" spans="2:16" x14ac:dyDescent="0.2">
      <c r="B42" s="28"/>
      <c r="C42" s="61" t="s">
        <v>47</v>
      </c>
      <c r="D42" s="3">
        <v>69</v>
      </c>
      <c r="E42" s="3">
        <v>18520335</v>
      </c>
      <c r="F42" s="3">
        <v>102946296</v>
      </c>
      <c r="G42" s="51">
        <v>40540098</v>
      </c>
      <c r="H42" s="49">
        <f t="shared" si="0"/>
        <v>162006729</v>
      </c>
      <c r="I42" s="2">
        <v>660606734</v>
      </c>
      <c r="J42" s="2">
        <v>13560000</v>
      </c>
      <c r="K42" s="3">
        <v>336000</v>
      </c>
      <c r="L42" s="43">
        <v>6927528</v>
      </c>
      <c r="M42" s="2">
        <f t="shared" si="1"/>
        <v>843436991</v>
      </c>
      <c r="N42" s="20">
        <f t="shared" si="2"/>
        <v>17.37982028020998</v>
      </c>
      <c r="O42" s="29">
        <f t="shared" si="3"/>
        <v>1</v>
      </c>
      <c r="P42" s="36"/>
    </row>
    <row r="43" spans="2:16" x14ac:dyDescent="0.2">
      <c r="B43" s="52"/>
      <c r="C43" s="62" t="s">
        <v>48</v>
      </c>
      <c r="D43" s="53">
        <v>28</v>
      </c>
      <c r="E43" s="53">
        <v>6754003</v>
      </c>
      <c r="F43" s="53">
        <v>14795506</v>
      </c>
      <c r="G43" s="54">
        <v>9751282</v>
      </c>
      <c r="H43" s="55">
        <f t="shared" si="0"/>
        <v>31300791</v>
      </c>
      <c r="I43" s="53">
        <v>0</v>
      </c>
      <c r="J43" s="57">
        <v>0</v>
      </c>
      <c r="K43" s="53">
        <v>1932467</v>
      </c>
      <c r="L43" s="56">
        <v>5508161</v>
      </c>
      <c r="M43" s="57">
        <f t="shared" si="1"/>
        <v>38741419</v>
      </c>
      <c r="N43" s="58">
        <f t="shared" si="2"/>
        <v>0.79830373436907065</v>
      </c>
      <c r="O43" s="59">
        <f t="shared" si="3"/>
        <v>27</v>
      </c>
      <c r="P43" s="60"/>
    </row>
    <row r="44" spans="2:16" x14ac:dyDescent="0.2">
      <c r="B44" s="28"/>
      <c r="C44" s="61" t="s">
        <v>73</v>
      </c>
      <c r="D44" s="63">
        <v>0</v>
      </c>
      <c r="E44" s="63">
        <v>0</v>
      </c>
      <c r="F44" s="63">
        <v>998654</v>
      </c>
      <c r="G44" s="51">
        <v>0</v>
      </c>
      <c r="H44" s="49">
        <f t="shared" si="0"/>
        <v>998654</v>
      </c>
      <c r="I44" s="63">
        <v>0</v>
      </c>
      <c r="J44" s="33">
        <v>0</v>
      </c>
      <c r="K44" s="63">
        <v>23947</v>
      </c>
      <c r="L44" s="43">
        <v>1395965</v>
      </c>
      <c r="M44" s="33">
        <f t="shared" si="1"/>
        <v>2418566</v>
      </c>
      <c r="N44" s="35">
        <v>0</v>
      </c>
      <c r="O44" s="29">
        <v>0</v>
      </c>
      <c r="P44" s="36"/>
    </row>
    <row r="45" spans="2:16" x14ac:dyDescent="0.2">
      <c r="B45" s="28"/>
      <c r="C45" s="61" t="s">
        <v>49</v>
      </c>
      <c r="D45" s="3">
        <v>158</v>
      </c>
      <c r="E45" s="3">
        <v>38052699</v>
      </c>
      <c r="F45" s="3">
        <v>69209282</v>
      </c>
      <c r="G45" s="51">
        <v>5334717</v>
      </c>
      <c r="H45" s="49">
        <f t="shared" si="0"/>
        <v>112596698</v>
      </c>
      <c r="I45" s="2">
        <v>9072887</v>
      </c>
      <c r="J45" s="3">
        <v>0</v>
      </c>
      <c r="K45" s="3">
        <v>1292042</v>
      </c>
      <c r="L45" s="43">
        <v>7283210</v>
      </c>
      <c r="M45" s="2">
        <f t="shared" si="1"/>
        <v>130244837</v>
      </c>
      <c r="N45" s="20">
        <f t="shared" si="2"/>
        <v>2.6838185704914657</v>
      </c>
      <c r="O45" s="29">
        <f t="shared" si="3"/>
        <v>10</v>
      </c>
      <c r="P45" s="36"/>
    </row>
    <row r="46" spans="2:16" x14ac:dyDescent="0.2">
      <c r="B46" s="28"/>
      <c r="C46" s="61" t="s">
        <v>50</v>
      </c>
      <c r="D46" s="3">
        <v>1</v>
      </c>
      <c r="E46" s="3">
        <v>205300</v>
      </c>
      <c r="F46" s="3">
        <v>11365596</v>
      </c>
      <c r="G46" s="51">
        <v>771586</v>
      </c>
      <c r="H46" s="49">
        <f t="shared" si="0"/>
        <v>12342482</v>
      </c>
      <c r="I46" s="2">
        <v>0</v>
      </c>
      <c r="J46" s="2">
        <v>0</v>
      </c>
      <c r="K46" s="3">
        <v>2278000</v>
      </c>
      <c r="L46" s="43">
        <v>1445536</v>
      </c>
      <c r="M46" s="2">
        <f t="shared" si="1"/>
        <v>16066018</v>
      </c>
      <c r="N46" s="20">
        <f t="shared" si="2"/>
        <v>0.33105556009295134</v>
      </c>
      <c r="O46" s="29">
        <f t="shared" si="3"/>
        <v>35</v>
      </c>
      <c r="P46" s="36"/>
    </row>
    <row r="47" spans="2:16" x14ac:dyDescent="0.2">
      <c r="B47" s="28"/>
      <c r="C47" s="61" t="s">
        <v>51</v>
      </c>
      <c r="D47" s="3">
        <v>6</v>
      </c>
      <c r="E47" s="3">
        <v>2422890</v>
      </c>
      <c r="F47" s="3">
        <v>45683052</v>
      </c>
      <c r="G47" s="51">
        <v>2568000</v>
      </c>
      <c r="H47" s="49">
        <f t="shared" si="0"/>
        <v>50673942</v>
      </c>
      <c r="I47" s="3">
        <v>1677468</v>
      </c>
      <c r="J47" s="2">
        <v>9300000</v>
      </c>
      <c r="K47" s="3">
        <v>972673</v>
      </c>
      <c r="L47" s="43">
        <v>1828977</v>
      </c>
      <c r="M47" s="2">
        <f t="shared" si="1"/>
        <v>64453060</v>
      </c>
      <c r="N47" s="20">
        <f t="shared" si="2"/>
        <v>1.3281165176090677</v>
      </c>
      <c r="O47" s="29">
        <f t="shared" si="3"/>
        <v>21</v>
      </c>
      <c r="P47" s="36"/>
    </row>
    <row r="48" spans="2:16" x14ac:dyDescent="0.2">
      <c r="B48" s="28"/>
      <c r="C48" s="61" t="s">
        <v>52</v>
      </c>
      <c r="D48" s="3">
        <v>290</v>
      </c>
      <c r="E48" s="3">
        <v>62500396</v>
      </c>
      <c r="F48" s="3">
        <v>95423207</v>
      </c>
      <c r="G48" s="51">
        <v>8676628</v>
      </c>
      <c r="H48" s="49">
        <f t="shared" si="0"/>
        <v>166600231</v>
      </c>
      <c r="I48" s="3">
        <v>58222929</v>
      </c>
      <c r="J48" s="2">
        <v>0</v>
      </c>
      <c r="K48" s="3">
        <v>841880</v>
      </c>
      <c r="L48" s="43">
        <v>12110967</v>
      </c>
      <c r="M48" s="2">
        <f t="shared" si="1"/>
        <v>237776007</v>
      </c>
      <c r="N48" s="20">
        <f t="shared" si="2"/>
        <v>4.8996004594324818</v>
      </c>
      <c r="O48" s="29">
        <f t="shared" si="3"/>
        <v>5</v>
      </c>
      <c r="P48" s="36"/>
    </row>
    <row r="49" spans="2:16" x14ac:dyDescent="0.2">
      <c r="B49" s="52"/>
      <c r="C49" s="62" t="s">
        <v>53</v>
      </c>
      <c r="D49" s="53">
        <v>12</v>
      </c>
      <c r="E49" s="53">
        <v>996170</v>
      </c>
      <c r="F49" s="53">
        <v>20800621</v>
      </c>
      <c r="G49" s="54">
        <v>2350494</v>
      </c>
      <c r="H49" s="55">
        <f t="shared" si="0"/>
        <v>24147285</v>
      </c>
      <c r="I49" s="53">
        <v>16450000</v>
      </c>
      <c r="J49" s="53">
        <v>0</v>
      </c>
      <c r="K49" s="57">
        <v>0</v>
      </c>
      <c r="L49" s="56">
        <v>701470</v>
      </c>
      <c r="M49" s="57">
        <f t="shared" si="1"/>
        <v>41298755</v>
      </c>
      <c r="N49" s="58">
        <f t="shared" si="2"/>
        <v>0.85100007155890001</v>
      </c>
      <c r="O49" s="59">
        <f t="shared" si="3"/>
        <v>26</v>
      </c>
      <c r="P49" s="60"/>
    </row>
    <row r="50" spans="2:16" x14ac:dyDescent="0.2">
      <c r="B50" s="28"/>
      <c r="C50" s="61" t="s">
        <v>54</v>
      </c>
      <c r="D50" s="3">
        <v>11</v>
      </c>
      <c r="E50" s="3">
        <v>2080000</v>
      </c>
      <c r="F50" s="3">
        <v>11363248</v>
      </c>
      <c r="G50" s="51">
        <v>2033000</v>
      </c>
      <c r="H50" s="49">
        <f t="shared" si="0"/>
        <v>15476248</v>
      </c>
      <c r="I50" s="2">
        <v>0</v>
      </c>
      <c r="J50" s="2">
        <v>0</v>
      </c>
      <c r="K50" s="3">
        <v>0</v>
      </c>
      <c r="L50" s="43">
        <v>0</v>
      </c>
      <c r="M50" s="2">
        <f t="shared" si="1"/>
        <v>15476248</v>
      </c>
      <c r="N50" s="20">
        <f t="shared" si="2"/>
        <v>0.31890278909045278</v>
      </c>
      <c r="O50" s="29">
        <f t="shared" si="3"/>
        <v>36</v>
      </c>
      <c r="P50" s="36"/>
    </row>
    <row r="51" spans="2:16" x14ac:dyDescent="0.2">
      <c r="B51" s="28"/>
      <c r="C51" s="61" t="s">
        <v>55</v>
      </c>
      <c r="D51" s="3">
        <v>1</v>
      </c>
      <c r="E51" s="3">
        <v>95000</v>
      </c>
      <c r="F51" s="3">
        <v>14387577.5</v>
      </c>
      <c r="G51" s="51">
        <v>2136093.42</v>
      </c>
      <c r="H51" s="49">
        <f t="shared" si="0"/>
        <v>16618670.92</v>
      </c>
      <c r="I51" s="2">
        <v>0</v>
      </c>
      <c r="J51" s="2">
        <v>0</v>
      </c>
      <c r="K51" s="3">
        <v>693217.08000000007</v>
      </c>
      <c r="L51" s="43">
        <v>1288497</v>
      </c>
      <c r="M51" s="2">
        <f t="shared" si="1"/>
        <v>18600385</v>
      </c>
      <c r="N51" s="20">
        <f t="shared" si="2"/>
        <v>0.38327859922225477</v>
      </c>
      <c r="O51" s="29">
        <f t="shared" si="3"/>
        <v>34</v>
      </c>
      <c r="P51" s="36"/>
    </row>
    <row r="52" spans="2:16" x14ac:dyDescent="0.2">
      <c r="B52" s="28"/>
      <c r="C52" s="61" t="s">
        <v>56</v>
      </c>
      <c r="D52" s="3">
        <v>0</v>
      </c>
      <c r="E52" s="3">
        <v>0</v>
      </c>
      <c r="F52" s="3">
        <v>96000</v>
      </c>
      <c r="G52" s="49">
        <v>0</v>
      </c>
      <c r="H52" s="49">
        <f t="shared" si="0"/>
        <v>96000</v>
      </c>
      <c r="I52" s="2">
        <v>0</v>
      </c>
      <c r="J52" s="2">
        <v>0</v>
      </c>
      <c r="K52" s="2">
        <v>0</v>
      </c>
      <c r="L52" s="43">
        <v>2656781</v>
      </c>
      <c r="M52" s="2">
        <f t="shared" si="1"/>
        <v>2752781</v>
      </c>
      <c r="N52" s="20">
        <f t="shared" si="2"/>
        <v>5.6723667044829326E-2</v>
      </c>
      <c r="O52" s="29">
        <f t="shared" si="3"/>
        <v>49</v>
      </c>
      <c r="P52" s="36"/>
    </row>
    <row r="53" spans="2:16" x14ac:dyDescent="0.2">
      <c r="B53" s="28"/>
      <c r="C53" s="61" t="s">
        <v>57</v>
      </c>
      <c r="D53" s="3">
        <v>20</v>
      </c>
      <c r="E53" s="3">
        <v>5787371</v>
      </c>
      <c r="F53" s="3">
        <v>21703488</v>
      </c>
      <c r="G53" s="51">
        <v>2085502</v>
      </c>
      <c r="H53" s="49">
        <f t="shared" si="0"/>
        <v>29576361</v>
      </c>
      <c r="I53" s="3">
        <v>900000</v>
      </c>
      <c r="J53" s="2">
        <v>0</v>
      </c>
      <c r="K53" s="3">
        <v>227200</v>
      </c>
      <c r="L53" s="43">
        <v>5088627</v>
      </c>
      <c r="M53" s="2">
        <f t="shared" si="1"/>
        <v>35792188</v>
      </c>
      <c r="N53" s="20">
        <f t="shared" si="2"/>
        <v>0.73753202848971111</v>
      </c>
      <c r="O53" s="29">
        <f t="shared" si="3"/>
        <v>30</v>
      </c>
      <c r="P53" s="36"/>
    </row>
    <row r="54" spans="2:16" x14ac:dyDescent="0.2">
      <c r="B54" s="52"/>
      <c r="C54" s="62" t="s">
        <v>58</v>
      </c>
      <c r="D54" s="53">
        <v>102</v>
      </c>
      <c r="E54" s="53">
        <v>13572495</v>
      </c>
      <c r="F54" s="53">
        <v>223495843</v>
      </c>
      <c r="G54" s="54">
        <v>11128509</v>
      </c>
      <c r="H54" s="55">
        <f t="shared" si="0"/>
        <v>248196847</v>
      </c>
      <c r="I54" s="53">
        <v>37128467</v>
      </c>
      <c r="J54" s="53">
        <v>0</v>
      </c>
      <c r="K54" s="53">
        <v>3808241</v>
      </c>
      <c r="L54" s="56">
        <v>29928469</v>
      </c>
      <c r="M54" s="57">
        <f t="shared" si="1"/>
        <v>319062024</v>
      </c>
      <c r="N54" s="58">
        <f t="shared" si="2"/>
        <v>6.5745760436537974</v>
      </c>
      <c r="O54" s="59">
        <f t="shared" si="3"/>
        <v>3</v>
      </c>
      <c r="P54" s="60"/>
    </row>
    <row r="55" spans="2:16" x14ac:dyDescent="0.2">
      <c r="B55" s="28"/>
      <c r="C55" s="61" t="s">
        <v>59</v>
      </c>
      <c r="D55" s="3">
        <v>19</v>
      </c>
      <c r="E55" s="3">
        <v>586861</v>
      </c>
      <c r="F55" s="3">
        <v>32895860</v>
      </c>
      <c r="G55" s="51">
        <v>280000</v>
      </c>
      <c r="H55" s="49">
        <f t="shared" si="0"/>
        <v>33762721</v>
      </c>
      <c r="I55" s="3">
        <v>12307692</v>
      </c>
      <c r="J55" s="2">
        <v>0</v>
      </c>
      <c r="K55" s="3">
        <v>950000</v>
      </c>
      <c r="L55" s="43">
        <v>1707336</v>
      </c>
      <c r="M55" s="2">
        <f t="shared" si="1"/>
        <v>48727749</v>
      </c>
      <c r="N55" s="20">
        <f t="shared" si="2"/>
        <v>1.0040815488482431</v>
      </c>
      <c r="O55" s="29">
        <f t="shared" si="3"/>
        <v>23</v>
      </c>
      <c r="P55" s="36"/>
    </row>
    <row r="56" spans="2:16" x14ac:dyDescent="0.2">
      <c r="B56" s="28"/>
      <c r="C56" s="61" t="s">
        <v>60</v>
      </c>
      <c r="D56" s="3">
        <v>2</v>
      </c>
      <c r="E56" s="3">
        <v>32000</v>
      </c>
      <c r="F56" s="3">
        <v>1550565</v>
      </c>
      <c r="G56" s="51">
        <v>4000</v>
      </c>
      <c r="H56" s="49">
        <f t="shared" si="0"/>
        <v>1586565</v>
      </c>
      <c r="I56" s="3">
        <v>0</v>
      </c>
      <c r="J56" s="2">
        <v>0</v>
      </c>
      <c r="K56" s="3">
        <v>0</v>
      </c>
      <c r="L56" s="43">
        <v>1739973</v>
      </c>
      <c r="M56" s="2">
        <f t="shared" si="1"/>
        <v>3326538</v>
      </c>
      <c r="N56" s="20">
        <f t="shared" si="2"/>
        <v>6.8546474973480445E-2</v>
      </c>
      <c r="O56" s="29">
        <f t="shared" si="3"/>
        <v>48</v>
      </c>
      <c r="P56" s="36"/>
    </row>
    <row r="57" spans="2:16" x14ac:dyDescent="0.2">
      <c r="B57" s="28"/>
      <c r="C57" s="61" t="s">
        <v>70</v>
      </c>
      <c r="D57" s="3">
        <v>0</v>
      </c>
      <c r="E57" s="3">
        <v>0</v>
      </c>
      <c r="F57" s="3">
        <v>0</v>
      </c>
      <c r="G57" s="49">
        <v>0</v>
      </c>
      <c r="H57" s="49">
        <f t="shared" si="0"/>
        <v>0</v>
      </c>
      <c r="I57" s="2">
        <v>0</v>
      </c>
      <c r="J57" s="2">
        <v>0</v>
      </c>
      <c r="K57" s="3">
        <v>0</v>
      </c>
      <c r="L57" s="43">
        <v>0</v>
      </c>
      <c r="M57" s="2">
        <f t="shared" si="1"/>
        <v>0</v>
      </c>
      <c r="N57" s="20">
        <f t="shared" si="2"/>
        <v>0</v>
      </c>
      <c r="O57" s="29">
        <f t="shared" si="3"/>
        <v>53</v>
      </c>
      <c r="P57" s="36"/>
    </row>
    <row r="58" spans="2:16" x14ac:dyDescent="0.2">
      <c r="B58" s="28"/>
      <c r="C58" s="61" t="s">
        <v>61</v>
      </c>
      <c r="D58" s="3">
        <v>32</v>
      </c>
      <c r="E58" s="3">
        <v>6853549</v>
      </c>
      <c r="F58" s="3">
        <v>34432886</v>
      </c>
      <c r="G58" s="51">
        <v>11122747</v>
      </c>
      <c r="H58" s="49">
        <f t="shared" si="0"/>
        <v>52409182</v>
      </c>
      <c r="I58" s="3">
        <v>14373795</v>
      </c>
      <c r="J58" s="2">
        <v>43063861</v>
      </c>
      <c r="K58" s="3">
        <v>237931</v>
      </c>
      <c r="L58" s="43">
        <v>19507776</v>
      </c>
      <c r="M58" s="2">
        <f t="shared" si="1"/>
        <v>129592545</v>
      </c>
      <c r="N58" s="20">
        <f t="shared" si="2"/>
        <v>2.6703774742967425</v>
      </c>
      <c r="O58" s="29">
        <f t="shared" si="3"/>
        <v>11</v>
      </c>
      <c r="P58" s="36"/>
    </row>
    <row r="59" spans="2:16" x14ac:dyDescent="0.2">
      <c r="B59" s="52"/>
      <c r="C59" s="62" t="s">
        <v>62</v>
      </c>
      <c r="D59" s="53">
        <v>85</v>
      </c>
      <c r="E59" s="53">
        <v>17416526</v>
      </c>
      <c r="F59" s="65">
        <v>104688676</v>
      </c>
      <c r="G59" s="54">
        <v>3547312</v>
      </c>
      <c r="H59" s="55">
        <f t="shared" si="0"/>
        <v>125652514</v>
      </c>
      <c r="I59" s="57">
        <v>31077798</v>
      </c>
      <c r="J59" s="57">
        <v>0</v>
      </c>
      <c r="K59" s="57">
        <v>1140000</v>
      </c>
      <c r="L59" s="56">
        <v>4634556</v>
      </c>
      <c r="M59" s="57">
        <f t="shared" si="1"/>
        <v>162504868</v>
      </c>
      <c r="N59" s="58">
        <f t="shared" si="2"/>
        <v>3.3485671492196216</v>
      </c>
      <c r="O59" s="59">
        <f t="shared" si="3"/>
        <v>9</v>
      </c>
      <c r="P59" s="60"/>
    </row>
    <row r="60" spans="2:16" x14ac:dyDescent="0.2">
      <c r="B60" s="28"/>
      <c r="C60" s="61" t="s">
        <v>63</v>
      </c>
      <c r="D60" s="3">
        <v>1</v>
      </c>
      <c r="E60" s="3">
        <v>63358</v>
      </c>
      <c r="F60" s="3">
        <v>81247</v>
      </c>
      <c r="G60" s="49">
        <v>33180</v>
      </c>
      <c r="H60" s="49">
        <f t="shared" si="0"/>
        <v>177785</v>
      </c>
      <c r="I60" s="2">
        <v>0</v>
      </c>
      <c r="J60" s="2">
        <v>0</v>
      </c>
      <c r="K60" s="2">
        <v>0</v>
      </c>
      <c r="L60" s="43">
        <v>7159563</v>
      </c>
      <c r="M60" s="2">
        <f t="shared" si="1"/>
        <v>7337348</v>
      </c>
      <c r="N60" s="20">
        <f t="shared" si="2"/>
        <v>0.15119302441568883</v>
      </c>
      <c r="O60" s="29">
        <f t="shared" si="3"/>
        <v>46</v>
      </c>
      <c r="P60" s="36"/>
    </row>
    <row r="61" spans="2:16" x14ac:dyDescent="0.2">
      <c r="B61" s="28"/>
      <c r="C61" s="61" t="s">
        <v>64</v>
      </c>
      <c r="D61" s="3">
        <v>5</v>
      </c>
      <c r="E61" s="3">
        <v>87954</v>
      </c>
      <c r="F61" s="3">
        <v>28776243</v>
      </c>
      <c r="G61" s="49">
        <v>4323822</v>
      </c>
      <c r="H61" s="49">
        <f t="shared" si="0"/>
        <v>33188019</v>
      </c>
      <c r="I61" s="2">
        <v>0</v>
      </c>
      <c r="J61" s="2">
        <v>0</v>
      </c>
      <c r="K61" s="2">
        <v>370000</v>
      </c>
      <c r="L61" s="43">
        <v>21877880</v>
      </c>
      <c r="M61" s="2">
        <f t="shared" si="1"/>
        <v>55435899</v>
      </c>
      <c r="N61" s="20">
        <f t="shared" si="2"/>
        <v>1.1423093508734574</v>
      </c>
      <c r="O61" s="29">
        <f t="shared" si="3"/>
        <v>22</v>
      </c>
      <c r="P61" s="36"/>
    </row>
    <row r="62" spans="2:16" ht="12" thickBot="1" x14ac:dyDescent="0.25">
      <c r="B62" s="28"/>
      <c r="C62" s="61" t="s">
        <v>65</v>
      </c>
      <c r="D62" s="3">
        <v>0</v>
      </c>
      <c r="E62" s="3">
        <v>0</v>
      </c>
      <c r="F62" s="3">
        <v>101600</v>
      </c>
      <c r="G62" s="49">
        <v>8160</v>
      </c>
      <c r="H62" s="49">
        <f t="shared" si="0"/>
        <v>109760</v>
      </c>
      <c r="I62" s="2">
        <v>0</v>
      </c>
      <c r="J62" s="2">
        <v>0</v>
      </c>
      <c r="K62" s="2">
        <v>0</v>
      </c>
      <c r="L62" s="43">
        <v>1334826</v>
      </c>
      <c r="M62" s="2">
        <f t="shared" si="1"/>
        <v>1444586</v>
      </c>
      <c r="N62" s="20">
        <f t="shared" si="2"/>
        <v>2.9767066570723141E-2</v>
      </c>
      <c r="O62" s="38">
        <f t="shared" si="3"/>
        <v>51</v>
      </c>
      <c r="P62" s="40"/>
    </row>
    <row r="63" spans="2:16" x14ac:dyDescent="0.2">
      <c r="B63" s="26"/>
      <c r="C63" s="30"/>
      <c r="D63" s="31"/>
      <c r="E63" s="31"/>
      <c r="F63" s="31"/>
      <c r="G63" s="47"/>
      <c r="H63" s="47"/>
      <c r="I63" s="31"/>
      <c r="J63" s="31"/>
      <c r="K63" s="31"/>
      <c r="L63" s="41"/>
      <c r="M63" s="30"/>
      <c r="N63" s="30"/>
      <c r="O63" s="30"/>
      <c r="P63" s="32"/>
    </row>
    <row r="64" spans="2:16" x14ac:dyDescent="0.2">
      <c r="B64" s="28"/>
      <c r="C64" s="29" t="s">
        <v>16</v>
      </c>
      <c r="D64" s="33">
        <f t="shared" ref="D64:N64" si="4">SUM(D7:D63)</f>
        <v>3174</v>
      </c>
      <c r="E64" s="34">
        <f t="shared" si="4"/>
        <v>594545639</v>
      </c>
      <c r="F64" s="34">
        <f t="shared" si="4"/>
        <v>1940378249.5</v>
      </c>
      <c r="G64" s="48">
        <f t="shared" si="4"/>
        <v>254511675.41999999</v>
      </c>
      <c r="H64" s="48">
        <f t="shared" si="4"/>
        <v>2789435563.9200001</v>
      </c>
      <c r="I64" s="67">
        <f t="shared" si="4"/>
        <v>1500065922</v>
      </c>
      <c r="J64" s="67">
        <f t="shared" si="4"/>
        <v>107275203</v>
      </c>
      <c r="K64" s="67">
        <f t="shared" si="4"/>
        <v>61139310.079999998</v>
      </c>
      <c r="L64" s="45">
        <f>SUM(L7:L63)</f>
        <v>395051278</v>
      </c>
      <c r="M64" s="34">
        <f>SUM(M7:M62)</f>
        <v>4852967277</v>
      </c>
      <c r="N64" s="35">
        <f t="shared" si="4"/>
        <v>99.950163150461307</v>
      </c>
      <c r="O64" s="29"/>
      <c r="P64" s="36"/>
    </row>
    <row r="65" spans="2:16" ht="12" thickBot="1" x14ac:dyDescent="0.25">
      <c r="B65" s="37"/>
      <c r="C65" s="38"/>
      <c r="D65" s="39"/>
      <c r="E65" s="39"/>
      <c r="F65" s="39"/>
      <c r="G65" s="50"/>
      <c r="H65" s="50"/>
      <c r="I65" s="39"/>
      <c r="J65" s="39"/>
      <c r="K65" s="39"/>
      <c r="L65" s="46"/>
      <c r="M65" s="38"/>
      <c r="N65" s="38"/>
      <c r="O65" s="38"/>
      <c r="P65" s="40"/>
    </row>
  </sheetData>
  <mergeCells count="2">
    <mergeCell ref="B1:P1"/>
    <mergeCell ref="B2:P2"/>
  </mergeCells>
  <phoneticPr fontId="0" type="noConversion"/>
  <printOptions horizontalCentered="1" verticalCentered="1"/>
  <pageMargins left="0.25" right="0.25" top="0.5" bottom="0.25" header="0.5" footer="0.5"/>
  <pageSetup scale="78" orientation="landscape" r:id="rId1"/>
  <headerFooter alignWithMargins="0"/>
  <ignoredErrors>
    <ignoredError sqref="H63:H65 H7:H62" formulaRange="1"/>
    <ignoredError sqref="M6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t-15</vt:lpstr>
      <vt:lpstr>'t-15'!Print_Area</vt:lpstr>
      <vt:lpstr>qrySec90_states_BO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homeadmin</dc:creator>
  <cp:lastModifiedBy>USDOT User</cp:lastModifiedBy>
  <cp:lastPrinted>2007-04-11T15:29:15Z</cp:lastPrinted>
  <dcterms:created xsi:type="dcterms:W3CDTF">2004-01-16T14:19:20Z</dcterms:created>
  <dcterms:modified xsi:type="dcterms:W3CDTF">2012-07-27T19:45:07Z</dcterms:modified>
</cp:coreProperties>
</file>