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55" yWindow="5805" windowWidth="19095" windowHeight="6090"/>
  </bookViews>
  <sheets>
    <sheet name="t-15" sheetId="1" r:id="rId1"/>
  </sheets>
  <definedNames>
    <definedName name="_xlnm.Print_Area" localSheetId="0">'t-15'!$A$1:$P$65</definedName>
    <definedName name="qrySec90_states_BO">'t-15'!$C$6:$F$62</definedName>
  </definedNames>
  <calcPr calcId="125725"/>
</workbook>
</file>

<file path=xl/calcChain.xml><?xml version="1.0" encoding="utf-8"?>
<calcChain xmlns="http://schemas.openxmlformats.org/spreadsheetml/2006/main">
  <c r="O62" i="1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H62" l="1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 l="1"/>
  <c r="M64" s="1"/>
  <c r="G64"/>
  <c r="D64"/>
  <c r="L64"/>
  <c r="K64"/>
  <c r="J64"/>
  <c r="I64"/>
  <c r="E64"/>
  <c r="F64"/>
  <c r="H64" l="1"/>
  <c r="O7"/>
  <c r="N48"/>
  <c r="N52"/>
  <c r="N24"/>
  <c r="N30" l="1"/>
  <c r="N41"/>
  <c r="N43"/>
  <c r="N46"/>
  <c r="N12"/>
  <c r="N61"/>
  <c r="N40"/>
  <c r="N57"/>
  <c r="N10"/>
  <c r="N25"/>
  <c r="N37"/>
  <c r="N49"/>
  <c r="N55"/>
  <c r="N62"/>
  <c r="N8"/>
  <c r="N13"/>
  <c r="N15"/>
  <c r="N17"/>
  <c r="N20"/>
  <c r="N22"/>
  <c r="N26"/>
  <c r="N28"/>
  <c r="N32"/>
  <c r="N34"/>
  <c r="N36"/>
  <c r="N38"/>
  <c r="N50"/>
  <c r="N54"/>
  <c r="N56"/>
  <c r="N59"/>
  <c r="N7"/>
  <c r="N60"/>
  <c r="N11"/>
  <c r="N14"/>
  <c r="N16"/>
  <c r="N18"/>
  <c r="N21"/>
  <c r="N23"/>
  <c r="N27"/>
  <c r="N29"/>
  <c r="N31"/>
  <c r="N33"/>
  <c r="N35"/>
  <c r="N39"/>
  <c r="N42"/>
  <c r="N45"/>
  <c r="N47"/>
  <c r="N51"/>
  <c r="N53"/>
  <c r="N58"/>
  <c r="N64" l="1"/>
</calcChain>
</file>

<file path=xl/sharedStrings.xml><?xml version="1.0" encoding="utf-8"?>
<sst xmlns="http://schemas.openxmlformats.org/spreadsheetml/2006/main" count="80" uniqueCount="75">
  <si>
    <t>TOTAL</t>
  </si>
  <si>
    <t>Rank</t>
  </si>
  <si>
    <t>BUS</t>
  </si>
  <si>
    <t># of</t>
  </si>
  <si>
    <t>FIXED</t>
  </si>
  <si>
    <t>NEW</t>
  </si>
  <si>
    <t>% of</t>
  </si>
  <si>
    <t>STATE</t>
  </si>
  <si>
    <t>PURCHASE</t>
  </si>
  <si>
    <t>Buses</t>
  </si>
  <si>
    <t>FACILITY</t>
  </si>
  <si>
    <t>OTHER</t>
  </si>
  <si>
    <t>GUIDEWAY</t>
  </si>
  <si>
    <t>STARTS</t>
  </si>
  <si>
    <t>OPERATING</t>
  </si>
  <si>
    <t>PLANNING</t>
  </si>
  <si>
    <t>Total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</si>
  <si>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</si>
  <si>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</si>
  <si>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</si>
  <si>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</si>
  <si>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</si>
  <si>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</si>
  <si>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</si>
  <si>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</si>
  <si>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</si>
  <si>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</si>
  <si>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</si>
  <si>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</si>
  <si>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</si>
  <si>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</si>
  <si>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</si>
  <si>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</si>
  <si>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</si>
  <si>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Maine</t>
  </si>
  <si>
    <t>Maryland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</si>
  <si>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</si>
  <si>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</si>
  <si>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</si>
  <si>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</si>
  <si>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</si>
  <si>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</si>
  <si>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</si>
  <si>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</si>
  <si>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</si>
  <si>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</si>
  <si>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</si>
  <si>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</si>
  <si>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</si>
  <si>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</si>
  <si>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</si>
  <si>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</si>
  <si>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</si>
  <si>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</si>
  <si>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</si>
  <si>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</si>
  <si>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</si>
  <si>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</si>
  <si>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</si>
  <si>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</si>
  <si>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</si>
  <si>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</si>
  <si>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</si>
  <si>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</si>
  <si>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</si>
  <si>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</si>
  <si>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District of Columbia</t>
  </si>
  <si>
    <t>Lousiana</t>
  </si>
  <si>
    <t>Massachussets</t>
  </si>
  <si>
    <t>TABLE 15</t>
  </si>
  <si>
    <t>Virgin Island</t>
  </si>
  <si>
    <t>American Samoa</t>
  </si>
  <si>
    <t>Guam</t>
  </si>
  <si>
    <t>N. Mariana Islands</t>
  </si>
  <si>
    <t>FY 2011 URBANIZED AREA FORMULA OBLIGATIONS, BY STATE</t>
  </si>
</sst>
</file>

<file path=xl/styles.xml><?xml version="1.0" encoding="utf-8"?>
<styleSheet xmlns="http://schemas.openxmlformats.org/spreadsheetml/2006/main">
  <numFmts count="2">
    <numFmt numFmtId="164" formatCode="0.0"/>
    <numFmt numFmtId="165" formatCode="&quot;$&quot;#,##0"/>
  </numFmts>
  <fonts count="6">
    <font>
      <sz val="10"/>
      <name val="MS Sans Serif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gray0625">
        <fgColor indexed="45"/>
      </patternFill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quotePrefix="1" applyNumberFormat="1" applyFont="1"/>
    <xf numFmtId="1" fontId="0" fillId="0" borderId="0" xfId="0" applyNumberFormat="1"/>
    <xf numFmtId="0" fontId="4" fillId="2" borderId="1" xfId="0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3" fillId="2" borderId="6" xfId="0" applyFont="1" applyFill="1" applyBorder="1"/>
    <xf numFmtId="0" fontId="3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4" fillId="2" borderId="8" xfId="0" applyFont="1" applyFill="1" applyBorder="1"/>
    <xf numFmtId="0" fontId="2" fillId="0" borderId="0" xfId="0" applyFont="1" applyFill="1" applyBorder="1" applyAlignment="1"/>
    <xf numFmtId="164" fontId="1" fillId="0" borderId="0" xfId="0" applyNumberFormat="1" applyFont="1"/>
    <xf numFmtId="3" fontId="0" fillId="0" borderId="0" xfId="0" applyNumberFormat="1"/>
    <xf numFmtId="3" fontId="5" fillId="2" borderId="2" xfId="0" applyNumberFormat="1" applyFont="1" applyFill="1" applyBorder="1" applyAlignment="1">
      <alignment horizontal="center"/>
    </xf>
    <xf numFmtId="3" fontId="5" fillId="2" borderId="6" xfId="0" applyNumberFormat="1" applyFont="1" applyFill="1" applyBorder="1" applyAlignment="1">
      <alignment horizontal="center"/>
    </xf>
    <xf numFmtId="165" fontId="1" fillId="0" borderId="0" xfId="0" applyNumberFormat="1" applyFont="1"/>
    <xf numFmtId="165" fontId="1" fillId="0" borderId="0" xfId="0" quotePrefix="1" applyNumberFormat="1" applyFont="1"/>
    <xf numFmtId="0" fontId="1" fillId="0" borderId="1" xfId="0" applyFont="1" applyBorder="1"/>
    <xf numFmtId="0" fontId="1" fillId="0" borderId="2" xfId="0" quotePrefix="1" applyNumberFormat="1" applyFont="1" applyBorder="1"/>
    <xf numFmtId="0" fontId="1" fillId="0" borderId="9" xfId="0" applyFont="1" applyBorder="1"/>
    <xf numFmtId="0" fontId="1" fillId="0" borderId="0" xfId="0" applyFont="1" applyBorder="1"/>
    <xf numFmtId="0" fontId="1" fillId="0" borderId="2" xfId="0" applyFont="1" applyBorder="1"/>
    <xf numFmtId="3" fontId="1" fillId="0" borderId="2" xfId="0" applyNumberFormat="1" applyFont="1" applyBorder="1"/>
    <xf numFmtId="0" fontId="1" fillId="0" borderId="4" xfId="0" applyFont="1" applyBorder="1"/>
    <xf numFmtId="3" fontId="1" fillId="0" borderId="0" xfId="0" applyNumberFormat="1" applyFont="1" applyBorder="1"/>
    <xf numFmtId="165" fontId="1" fillId="0" borderId="0" xfId="0" applyNumberFormat="1" applyFont="1" applyBorder="1"/>
    <xf numFmtId="164" fontId="1" fillId="0" borderId="0" xfId="0" applyNumberFormat="1" applyFont="1" applyBorder="1"/>
    <xf numFmtId="0" fontId="1" fillId="0" borderId="10" xfId="0" applyFont="1" applyBorder="1"/>
    <xf numFmtId="0" fontId="1" fillId="0" borderId="5" xfId="0" applyFont="1" applyBorder="1"/>
    <xf numFmtId="0" fontId="1" fillId="0" borderId="6" xfId="0" applyFont="1" applyBorder="1"/>
    <xf numFmtId="3" fontId="1" fillId="0" borderId="6" xfId="0" applyNumberFormat="1" applyFont="1" applyBorder="1"/>
    <xf numFmtId="0" fontId="1" fillId="0" borderId="8" xfId="0" applyFont="1" applyBorder="1"/>
    <xf numFmtId="3" fontId="1" fillId="0" borderId="4" xfId="0" applyNumberFormat="1" applyFont="1" applyBorder="1"/>
    <xf numFmtId="165" fontId="1" fillId="0" borderId="10" xfId="0" quotePrefix="1" applyNumberFormat="1" applyFont="1" applyBorder="1"/>
    <xf numFmtId="3" fontId="1" fillId="0" borderId="10" xfId="0" quotePrefix="1" applyNumberFormat="1" applyFont="1" applyBorder="1"/>
    <xf numFmtId="3" fontId="1" fillId="0" borderId="10" xfId="0" applyNumberFormat="1" applyFont="1" applyBorder="1"/>
    <xf numFmtId="165" fontId="1" fillId="0" borderId="10" xfId="0" applyNumberFormat="1" applyFont="1" applyBorder="1"/>
    <xf numFmtId="3" fontId="1" fillId="0" borderId="8" xfId="0" applyNumberFormat="1" applyFont="1" applyBorder="1"/>
    <xf numFmtId="3" fontId="1" fillId="0" borderId="11" xfId="0" applyNumberFormat="1" applyFont="1" applyBorder="1"/>
    <xf numFmtId="165" fontId="1" fillId="0" borderId="12" xfId="0" applyNumberFormat="1" applyFont="1" applyBorder="1"/>
    <xf numFmtId="3" fontId="1" fillId="0" borderId="12" xfId="0" applyNumberFormat="1" applyFont="1" applyBorder="1"/>
    <xf numFmtId="3" fontId="1" fillId="0" borderId="13" xfId="0" applyNumberFormat="1" applyFont="1" applyBorder="1"/>
    <xf numFmtId="3" fontId="1" fillId="0" borderId="12" xfId="0" quotePrefix="1" applyNumberFormat="1" applyFont="1" applyBorder="1"/>
    <xf numFmtId="0" fontId="1" fillId="0" borderId="14" xfId="0" applyFont="1" applyBorder="1"/>
    <xf numFmtId="3" fontId="1" fillId="0" borderId="15" xfId="0" quotePrefix="1" applyNumberFormat="1" applyFont="1" applyBorder="1"/>
    <xf numFmtId="3" fontId="1" fillId="0" borderId="16" xfId="0" quotePrefix="1" applyNumberFormat="1" applyFont="1" applyBorder="1"/>
    <xf numFmtId="3" fontId="1" fillId="0" borderId="16" xfId="0" applyNumberFormat="1" applyFont="1" applyBorder="1"/>
    <xf numFmtId="3" fontId="1" fillId="0" borderId="17" xfId="0" quotePrefix="1" applyNumberFormat="1" applyFont="1" applyBorder="1"/>
    <xf numFmtId="3" fontId="1" fillId="0" borderId="15" xfId="0" applyNumberFormat="1" applyFont="1" applyBorder="1"/>
    <xf numFmtId="164" fontId="1" fillId="0" borderId="15" xfId="0" applyNumberFormat="1" applyFont="1" applyBorder="1"/>
    <xf numFmtId="0" fontId="1" fillId="0" borderId="15" xfId="0" applyFont="1" applyBorder="1"/>
    <xf numFmtId="0" fontId="1" fillId="0" borderId="17" xfId="0" applyFont="1" applyBorder="1"/>
    <xf numFmtId="0" fontId="1" fillId="0" borderId="0" xfId="0" applyNumberFormat="1" applyFont="1" applyBorder="1"/>
    <xf numFmtId="0" fontId="1" fillId="0" borderId="15" xfId="0" applyNumberFormat="1" applyFont="1" applyBorder="1"/>
    <xf numFmtId="3" fontId="1" fillId="0" borderId="0" xfId="0" quotePrefix="1" applyNumberFormat="1" applyFont="1" applyBorder="1"/>
    <xf numFmtId="1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Q65"/>
  <sheetViews>
    <sheetView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Q35" sqref="Q35"/>
    </sheetView>
  </sheetViews>
  <sheetFormatPr defaultRowHeight="11.25"/>
  <cols>
    <col min="1" max="1" width="0.7109375" style="1" customWidth="1"/>
    <col min="2" max="2" width="1" style="1" customWidth="1"/>
    <col min="3" max="3" width="14.28515625" style="1" bestFit="1" customWidth="1"/>
    <col min="4" max="4" width="5.85546875" style="2" bestFit="1" customWidth="1"/>
    <col min="5" max="6" width="13.5703125" style="2" customWidth="1"/>
    <col min="7" max="7" width="13.28515625" style="2" customWidth="1"/>
    <col min="8" max="8" width="13.7109375" style="2" customWidth="1"/>
    <col min="9" max="9" width="13.5703125" style="2" customWidth="1"/>
    <col min="10" max="10" width="13.140625" style="2" customWidth="1"/>
    <col min="11" max="11" width="13.28515625" style="2" customWidth="1"/>
    <col min="12" max="12" width="12.5703125" style="2" customWidth="1"/>
    <col min="13" max="13" width="12.7109375" style="1" customWidth="1"/>
    <col min="14" max="14" width="5" style="1" bestFit="1" customWidth="1"/>
    <col min="15" max="15" width="5.28515625" style="1" bestFit="1" customWidth="1"/>
    <col min="16" max="16" width="1" style="1" customWidth="1"/>
    <col min="17" max="16384" width="9.140625" style="1"/>
  </cols>
  <sheetData>
    <row r="1" spans="2:16" ht="12.75">
      <c r="B1" s="64" t="s">
        <v>69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2:16" ht="12.75">
      <c r="B2" s="64" t="s">
        <v>74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2:16" ht="13.5" thickBot="1">
      <c r="B3"/>
      <c r="C3" s="4"/>
      <c r="D3" s="21"/>
      <c r="E3" s="4"/>
      <c r="F3" s="4"/>
      <c r="G3" s="4"/>
      <c r="H3" s="4"/>
      <c r="I3" s="4"/>
      <c r="J3" s="4"/>
      <c r="K3" s="4"/>
      <c r="L3" s="4"/>
      <c r="M3" s="4"/>
      <c r="N3"/>
      <c r="O3"/>
      <c r="P3"/>
    </row>
    <row r="4" spans="2:16" ht="15.75">
      <c r="B4" s="5"/>
      <c r="C4" s="6"/>
      <c r="D4" s="22" t="s">
        <v>3</v>
      </c>
      <c r="E4" s="7" t="s">
        <v>2</v>
      </c>
      <c r="F4" s="7" t="s">
        <v>2</v>
      </c>
      <c r="G4" s="7" t="s">
        <v>2</v>
      </c>
      <c r="H4" s="9" t="s">
        <v>2</v>
      </c>
      <c r="I4" s="7" t="s">
        <v>4</v>
      </c>
      <c r="J4" s="7" t="s">
        <v>5</v>
      </c>
      <c r="K4" s="6"/>
      <c r="L4" s="10"/>
      <c r="M4" s="6"/>
      <c r="N4" s="8" t="s">
        <v>6</v>
      </c>
      <c r="O4" s="8"/>
      <c r="P4" s="11"/>
    </row>
    <row r="5" spans="2:16" ht="16.5" thickBot="1">
      <c r="B5" s="12"/>
      <c r="C5" s="13" t="s">
        <v>7</v>
      </c>
      <c r="D5" s="23" t="s">
        <v>9</v>
      </c>
      <c r="E5" s="14" t="s">
        <v>8</v>
      </c>
      <c r="F5" s="14" t="s">
        <v>11</v>
      </c>
      <c r="G5" s="14" t="s">
        <v>10</v>
      </c>
      <c r="H5" s="16" t="s">
        <v>0</v>
      </c>
      <c r="I5" s="14" t="s">
        <v>12</v>
      </c>
      <c r="J5" s="14" t="s">
        <v>13</v>
      </c>
      <c r="K5" s="14" t="s">
        <v>15</v>
      </c>
      <c r="L5" s="17" t="s">
        <v>14</v>
      </c>
      <c r="M5" s="14" t="s">
        <v>0</v>
      </c>
      <c r="N5" s="15" t="s">
        <v>16</v>
      </c>
      <c r="O5" s="15" t="s">
        <v>1</v>
      </c>
      <c r="P5" s="18"/>
    </row>
    <row r="6" spans="2:16">
      <c r="B6" s="26"/>
      <c r="C6" s="27"/>
      <c r="G6" s="47"/>
      <c r="H6" s="47"/>
      <c r="L6" s="41"/>
      <c r="O6" s="30"/>
      <c r="P6" s="32"/>
    </row>
    <row r="7" spans="2:16">
      <c r="B7" s="28"/>
      <c r="C7" s="61" t="s">
        <v>17</v>
      </c>
      <c r="D7" s="3">
        <v>13</v>
      </c>
      <c r="E7" s="3">
        <v>3444332</v>
      </c>
      <c r="F7" s="3">
        <v>11020011</v>
      </c>
      <c r="G7" s="49">
        <v>34400</v>
      </c>
      <c r="H7" s="48">
        <f>SUM(E7:G7)</f>
        <v>14498743</v>
      </c>
      <c r="I7" s="25">
        <v>0</v>
      </c>
      <c r="J7" s="25">
        <v>0</v>
      </c>
      <c r="K7" s="24">
        <v>0</v>
      </c>
      <c r="L7" s="42">
        <v>5011786</v>
      </c>
      <c r="M7" s="24">
        <f>SUM(H7:L7)</f>
        <v>19510529</v>
      </c>
      <c r="N7" s="20">
        <f>(M7/M$64)*100</f>
        <v>0.35264118346686041</v>
      </c>
      <c r="O7" s="29">
        <f>RANK(M7,M$7:M$62,0)</f>
        <v>34</v>
      </c>
      <c r="P7" s="36"/>
    </row>
    <row r="8" spans="2:16">
      <c r="B8" s="28"/>
      <c r="C8" s="61" t="s">
        <v>18</v>
      </c>
      <c r="D8" s="3">
        <v>30</v>
      </c>
      <c r="E8" s="3">
        <v>2360018</v>
      </c>
      <c r="F8" s="3">
        <v>8481643</v>
      </c>
      <c r="G8" s="51">
        <v>669813</v>
      </c>
      <c r="H8" s="49">
        <f t="shared" ref="H8:H62" si="0">SUM(E8:G8)</f>
        <v>11511474</v>
      </c>
      <c r="I8" s="2">
        <v>18397519</v>
      </c>
      <c r="J8" s="3">
        <v>0</v>
      </c>
      <c r="K8" s="3">
        <v>0</v>
      </c>
      <c r="L8" s="43">
        <v>1148811</v>
      </c>
      <c r="M8" s="24">
        <f t="shared" ref="M8:M62" si="1">SUM(H8:L8)</f>
        <v>31057804</v>
      </c>
      <c r="N8" s="20">
        <f t="shared" ref="N8:N62" si="2">(M8/M$64)*100</f>
        <v>0.56135129695569974</v>
      </c>
      <c r="O8" s="29">
        <f t="shared" ref="O8:O62" si="3">RANK(M8,M$7:M$62,0)</f>
        <v>31</v>
      </c>
      <c r="P8" s="36"/>
    </row>
    <row r="9" spans="2:16">
      <c r="B9" s="28"/>
      <c r="C9" s="61" t="s">
        <v>71</v>
      </c>
      <c r="D9" s="3">
        <v>0</v>
      </c>
      <c r="E9" s="3">
        <v>0</v>
      </c>
      <c r="F9" s="3">
        <v>0</v>
      </c>
      <c r="G9" s="51">
        <v>0</v>
      </c>
      <c r="H9" s="49">
        <f t="shared" si="0"/>
        <v>0</v>
      </c>
      <c r="I9" s="2">
        <v>0</v>
      </c>
      <c r="J9" s="3">
        <v>0</v>
      </c>
      <c r="K9" s="3">
        <v>0</v>
      </c>
      <c r="L9" s="43">
        <v>0</v>
      </c>
      <c r="M9" s="2">
        <f t="shared" si="1"/>
        <v>0</v>
      </c>
      <c r="N9" s="20">
        <v>0</v>
      </c>
      <c r="O9" s="29">
        <f t="shared" si="3"/>
        <v>52</v>
      </c>
      <c r="P9" s="36"/>
    </row>
    <row r="10" spans="2:16">
      <c r="B10" s="28"/>
      <c r="C10" s="61" t="s">
        <v>19</v>
      </c>
      <c r="D10" s="3">
        <v>330</v>
      </c>
      <c r="E10" s="3">
        <v>75195069</v>
      </c>
      <c r="F10" s="3">
        <v>29997859</v>
      </c>
      <c r="G10" s="51">
        <v>24980211</v>
      </c>
      <c r="H10" s="49">
        <f t="shared" si="0"/>
        <v>130173139</v>
      </c>
      <c r="I10" s="2">
        <v>1000000</v>
      </c>
      <c r="J10" s="3">
        <v>24882002</v>
      </c>
      <c r="K10" s="3">
        <v>964333</v>
      </c>
      <c r="L10" s="43">
        <v>3616820</v>
      </c>
      <c r="M10" s="2">
        <f t="shared" si="1"/>
        <v>160636294</v>
      </c>
      <c r="N10" s="20">
        <f t="shared" si="2"/>
        <v>2.9034052753715973</v>
      </c>
      <c r="O10" s="29">
        <f t="shared" si="3"/>
        <v>10</v>
      </c>
      <c r="P10" s="36"/>
    </row>
    <row r="11" spans="2:16">
      <c r="B11" s="28"/>
      <c r="C11" s="61" t="s">
        <v>20</v>
      </c>
      <c r="D11" s="3">
        <v>5</v>
      </c>
      <c r="E11" s="2">
        <v>923542</v>
      </c>
      <c r="F11" s="3">
        <v>3479594</v>
      </c>
      <c r="G11" s="49">
        <v>1196335</v>
      </c>
      <c r="H11" s="49">
        <f t="shared" si="0"/>
        <v>5599471</v>
      </c>
      <c r="I11" s="2">
        <v>0</v>
      </c>
      <c r="J11" s="2">
        <v>0</v>
      </c>
      <c r="K11" s="2">
        <v>299000</v>
      </c>
      <c r="L11" s="43">
        <v>3518569</v>
      </c>
      <c r="M11" s="2">
        <f t="shared" si="1"/>
        <v>9417040</v>
      </c>
      <c r="N11" s="20">
        <f t="shared" si="2"/>
        <v>0.17020738547656825</v>
      </c>
      <c r="O11" s="29">
        <f t="shared" si="3"/>
        <v>41</v>
      </c>
      <c r="P11" s="36"/>
    </row>
    <row r="12" spans="2:16">
      <c r="B12" s="52"/>
      <c r="C12" s="62" t="s">
        <v>21</v>
      </c>
      <c r="D12" s="53">
        <v>372</v>
      </c>
      <c r="E12" s="53">
        <v>108108340</v>
      </c>
      <c r="F12" s="53">
        <v>530291399</v>
      </c>
      <c r="G12" s="54">
        <v>24147983</v>
      </c>
      <c r="H12" s="55">
        <f t="shared" si="0"/>
        <v>662547722</v>
      </c>
      <c r="I12" s="53">
        <v>159683230</v>
      </c>
      <c r="J12" s="53">
        <v>28374823</v>
      </c>
      <c r="K12" s="53">
        <v>8749497</v>
      </c>
      <c r="L12" s="56">
        <v>59612174</v>
      </c>
      <c r="M12" s="57">
        <f t="shared" si="1"/>
        <v>918967446</v>
      </c>
      <c r="N12" s="58">
        <f t="shared" si="2"/>
        <v>16.609788885014762</v>
      </c>
      <c r="O12" s="59">
        <f t="shared" si="3"/>
        <v>1</v>
      </c>
      <c r="P12" s="60"/>
    </row>
    <row r="13" spans="2:16">
      <c r="B13" s="28"/>
      <c r="C13" s="61" t="s">
        <v>22</v>
      </c>
      <c r="D13" s="3">
        <v>31</v>
      </c>
      <c r="E13" s="3">
        <v>2941800</v>
      </c>
      <c r="F13" s="3">
        <v>63234085</v>
      </c>
      <c r="G13" s="51">
        <v>2071760</v>
      </c>
      <c r="H13" s="49">
        <f t="shared" si="0"/>
        <v>68247645</v>
      </c>
      <c r="I13" s="3">
        <v>7422000</v>
      </c>
      <c r="J13" s="2">
        <v>0</v>
      </c>
      <c r="K13" s="3">
        <v>273063</v>
      </c>
      <c r="L13" s="43">
        <v>3466223</v>
      </c>
      <c r="M13" s="2">
        <f t="shared" si="1"/>
        <v>79408931</v>
      </c>
      <c r="N13" s="20">
        <f t="shared" si="2"/>
        <v>1.4352691003754054</v>
      </c>
      <c r="O13" s="29">
        <f t="shared" si="3"/>
        <v>18</v>
      </c>
      <c r="P13" s="36"/>
    </row>
    <row r="14" spans="2:16">
      <c r="B14" s="28"/>
      <c r="C14" s="61" t="s">
        <v>23</v>
      </c>
      <c r="D14" s="3">
        <v>87</v>
      </c>
      <c r="E14" s="3">
        <v>6996835</v>
      </c>
      <c r="F14" s="3">
        <v>7627513</v>
      </c>
      <c r="G14" s="51">
        <v>10374144</v>
      </c>
      <c r="H14" s="49">
        <f t="shared" si="0"/>
        <v>24998492</v>
      </c>
      <c r="I14" s="3">
        <v>144175000</v>
      </c>
      <c r="J14" s="2">
        <v>0</v>
      </c>
      <c r="K14" s="3">
        <v>400000</v>
      </c>
      <c r="L14" s="43">
        <v>1995866</v>
      </c>
      <c r="M14" s="2">
        <f t="shared" si="1"/>
        <v>171569358</v>
      </c>
      <c r="N14" s="20">
        <f t="shared" si="2"/>
        <v>3.1010138911030789</v>
      </c>
      <c r="O14" s="29">
        <f t="shared" si="3"/>
        <v>9</v>
      </c>
      <c r="P14" s="36"/>
    </row>
    <row r="15" spans="2:16">
      <c r="B15" s="28"/>
      <c r="C15" s="61" t="s">
        <v>24</v>
      </c>
      <c r="D15" s="3">
        <v>54</v>
      </c>
      <c r="E15" s="3">
        <v>6881930</v>
      </c>
      <c r="F15" s="3">
        <v>8004640</v>
      </c>
      <c r="G15" s="51">
        <v>52000</v>
      </c>
      <c r="H15" s="49">
        <f t="shared" si="0"/>
        <v>14938570</v>
      </c>
      <c r="I15" s="3">
        <v>0</v>
      </c>
      <c r="J15" s="2">
        <v>0</v>
      </c>
      <c r="K15" s="3">
        <v>0</v>
      </c>
      <c r="L15" s="44">
        <v>0</v>
      </c>
      <c r="M15" s="2">
        <f t="shared" si="1"/>
        <v>14938570</v>
      </c>
      <c r="N15" s="20">
        <f t="shared" si="2"/>
        <v>0.27000574941369027</v>
      </c>
      <c r="O15" s="29">
        <f t="shared" si="3"/>
        <v>38</v>
      </c>
      <c r="P15" s="36"/>
    </row>
    <row r="16" spans="2:16">
      <c r="B16" s="28"/>
      <c r="C16" s="61" t="s">
        <v>66</v>
      </c>
      <c r="D16" s="3">
        <v>616</v>
      </c>
      <c r="E16" s="3">
        <v>112583765</v>
      </c>
      <c r="F16" s="3">
        <v>105316794</v>
      </c>
      <c r="G16" s="51">
        <v>36159303</v>
      </c>
      <c r="H16" s="49">
        <f t="shared" si="0"/>
        <v>254059862</v>
      </c>
      <c r="I16" s="2">
        <v>14295178</v>
      </c>
      <c r="J16" s="2">
        <v>0</v>
      </c>
      <c r="K16" s="2">
        <v>0</v>
      </c>
      <c r="L16" s="44">
        <v>0</v>
      </c>
      <c r="M16" s="2">
        <f t="shared" si="1"/>
        <v>268355040</v>
      </c>
      <c r="N16" s="20">
        <f t="shared" si="2"/>
        <v>4.8503574093196899</v>
      </c>
      <c r="O16" s="29">
        <f t="shared" si="3"/>
        <v>5</v>
      </c>
      <c r="P16" s="36"/>
    </row>
    <row r="17" spans="2:17" ht="12.75">
      <c r="B17" s="52"/>
      <c r="C17" s="62" t="s">
        <v>25</v>
      </c>
      <c r="D17" s="53">
        <v>90</v>
      </c>
      <c r="E17" s="53">
        <v>19169841</v>
      </c>
      <c r="F17" s="53">
        <v>52808496</v>
      </c>
      <c r="G17" s="54">
        <v>13544268</v>
      </c>
      <c r="H17" s="55">
        <f t="shared" si="0"/>
        <v>85522605</v>
      </c>
      <c r="I17" s="53">
        <v>18147165</v>
      </c>
      <c r="J17" s="53">
        <v>0</v>
      </c>
      <c r="K17" s="53">
        <v>4653595</v>
      </c>
      <c r="L17" s="56">
        <v>21080488</v>
      </c>
      <c r="M17" s="57">
        <f t="shared" si="1"/>
        <v>129403853</v>
      </c>
      <c r="N17" s="58">
        <f t="shared" si="2"/>
        <v>2.3388975187239485</v>
      </c>
      <c r="O17" s="59">
        <f t="shared" si="3"/>
        <v>13</v>
      </c>
      <c r="P17" s="60"/>
      <c r="Q17" s="19"/>
    </row>
    <row r="18" spans="2:17" ht="12.75">
      <c r="B18" s="28"/>
      <c r="C18" s="61" t="s">
        <v>26</v>
      </c>
      <c r="D18" s="3">
        <v>6</v>
      </c>
      <c r="E18" s="3">
        <v>1568967</v>
      </c>
      <c r="F18" s="3">
        <v>32395934</v>
      </c>
      <c r="G18" s="51">
        <v>2836736</v>
      </c>
      <c r="H18" s="49">
        <f t="shared" si="0"/>
        <v>36801637</v>
      </c>
      <c r="I18" s="3">
        <v>20936094</v>
      </c>
      <c r="J18" s="2">
        <v>0</v>
      </c>
      <c r="K18" s="3">
        <v>1687508</v>
      </c>
      <c r="L18" s="43">
        <v>7296268</v>
      </c>
      <c r="M18" s="2">
        <f t="shared" si="1"/>
        <v>66721507</v>
      </c>
      <c r="N18" s="20">
        <f t="shared" si="2"/>
        <v>1.2059514732364465</v>
      </c>
      <c r="O18" s="29">
        <f t="shared" si="3"/>
        <v>21</v>
      </c>
      <c r="P18" s="36"/>
      <c r="Q18" s="19"/>
    </row>
    <row r="19" spans="2:17" ht="12.75">
      <c r="B19" s="28"/>
      <c r="C19" s="61" t="s">
        <v>72</v>
      </c>
      <c r="D19" s="3">
        <v>0</v>
      </c>
      <c r="E19" s="3">
        <v>0</v>
      </c>
      <c r="F19" s="3">
        <v>0</v>
      </c>
      <c r="G19" s="51">
        <v>0</v>
      </c>
      <c r="H19" s="49">
        <f t="shared" si="0"/>
        <v>0</v>
      </c>
      <c r="I19" s="3">
        <v>0</v>
      </c>
      <c r="J19" s="2">
        <v>0</v>
      </c>
      <c r="K19" s="3">
        <v>0</v>
      </c>
      <c r="L19" s="43">
        <v>0</v>
      </c>
      <c r="M19" s="2">
        <f t="shared" si="1"/>
        <v>0</v>
      </c>
      <c r="N19" s="20">
        <v>0</v>
      </c>
      <c r="O19" s="29">
        <f t="shared" si="3"/>
        <v>52</v>
      </c>
      <c r="P19" s="36"/>
      <c r="Q19" s="19"/>
    </row>
    <row r="20" spans="2:17">
      <c r="B20" s="28"/>
      <c r="C20" s="61" t="s">
        <v>27</v>
      </c>
      <c r="D20" s="3">
        <v>0</v>
      </c>
      <c r="E20" s="2">
        <v>0</v>
      </c>
      <c r="F20" s="3">
        <v>0</v>
      </c>
      <c r="G20" s="49">
        <v>0</v>
      </c>
      <c r="H20" s="49">
        <f t="shared" si="0"/>
        <v>0</v>
      </c>
      <c r="I20" s="2">
        <v>0</v>
      </c>
      <c r="J20" s="2">
        <v>0</v>
      </c>
      <c r="K20" s="2">
        <v>0</v>
      </c>
      <c r="L20" s="44">
        <v>0</v>
      </c>
      <c r="M20" s="2">
        <f t="shared" si="1"/>
        <v>0</v>
      </c>
      <c r="N20" s="20">
        <f t="shared" si="2"/>
        <v>0</v>
      </c>
      <c r="O20" s="29">
        <f t="shared" si="3"/>
        <v>52</v>
      </c>
      <c r="P20" s="36"/>
    </row>
    <row r="21" spans="2:17">
      <c r="B21" s="28"/>
      <c r="C21" s="61" t="s">
        <v>28</v>
      </c>
      <c r="D21" s="3">
        <v>8</v>
      </c>
      <c r="E21" s="3">
        <v>344605</v>
      </c>
      <c r="F21" s="3">
        <v>463240</v>
      </c>
      <c r="G21" s="51">
        <v>53844</v>
      </c>
      <c r="H21" s="49">
        <f t="shared" si="0"/>
        <v>861689</v>
      </c>
      <c r="I21" s="2">
        <v>0</v>
      </c>
      <c r="J21" s="2">
        <v>0</v>
      </c>
      <c r="K21" s="3">
        <v>228000</v>
      </c>
      <c r="L21" s="43">
        <v>1700837</v>
      </c>
      <c r="M21" s="2">
        <f t="shared" si="1"/>
        <v>2790526</v>
      </c>
      <c r="N21" s="20">
        <f t="shared" si="2"/>
        <v>5.043709430610744E-2</v>
      </c>
      <c r="O21" s="29">
        <f t="shared" si="3"/>
        <v>49</v>
      </c>
      <c r="P21" s="36"/>
    </row>
    <row r="22" spans="2:17">
      <c r="B22" s="28"/>
      <c r="C22" s="61" t="s">
        <v>29</v>
      </c>
      <c r="D22" s="3">
        <v>73</v>
      </c>
      <c r="E22" s="2">
        <v>30133644</v>
      </c>
      <c r="F22" s="3">
        <v>27992780</v>
      </c>
      <c r="G22" s="51">
        <v>10617148</v>
      </c>
      <c r="H22" s="49">
        <f t="shared" si="0"/>
        <v>68743572</v>
      </c>
      <c r="I22" s="2">
        <v>241550498</v>
      </c>
      <c r="J22" s="2">
        <v>0</v>
      </c>
      <c r="K22" s="3">
        <v>99637</v>
      </c>
      <c r="L22" s="43">
        <v>7106367</v>
      </c>
      <c r="M22" s="2">
        <f t="shared" si="1"/>
        <v>317500074</v>
      </c>
      <c r="N22" s="20">
        <f t="shared" si="2"/>
        <v>5.7386246085985553</v>
      </c>
      <c r="O22" s="29">
        <f t="shared" si="3"/>
        <v>4</v>
      </c>
      <c r="P22" s="36"/>
    </row>
    <row r="23" spans="2:17">
      <c r="B23" s="52"/>
      <c r="C23" s="62" t="s">
        <v>30</v>
      </c>
      <c r="D23" s="53">
        <v>38</v>
      </c>
      <c r="E23" s="53">
        <v>4622958</v>
      </c>
      <c r="F23" s="53">
        <v>23724367</v>
      </c>
      <c r="G23" s="54">
        <v>2163375</v>
      </c>
      <c r="H23" s="55">
        <f t="shared" si="0"/>
        <v>30510700</v>
      </c>
      <c r="I23" s="53">
        <v>6557598</v>
      </c>
      <c r="J23" s="57">
        <v>32525</v>
      </c>
      <c r="K23" s="53">
        <v>919439</v>
      </c>
      <c r="L23" s="56">
        <v>12055311</v>
      </c>
      <c r="M23" s="57">
        <f t="shared" si="1"/>
        <v>50075573</v>
      </c>
      <c r="N23" s="58">
        <f t="shared" si="2"/>
        <v>0.90508613710582431</v>
      </c>
      <c r="O23" s="59">
        <f t="shared" si="3"/>
        <v>25</v>
      </c>
      <c r="P23" s="60"/>
      <c r="Q23" s="28"/>
    </row>
    <row r="24" spans="2:17">
      <c r="B24" s="28"/>
      <c r="C24" s="61" t="s">
        <v>31</v>
      </c>
      <c r="D24" s="3">
        <v>28</v>
      </c>
      <c r="E24" s="3">
        <v>1705353</v>
      </c>
      <c r="F24" s="3">
        <v>4404040</v>
      </c>
      <c r="G24" s="51">
        <v>655601</v>
      </c>
      <c r="H24" s="49">
        <f t="shared" si="0"/>
        <v>6764994</v>
      </c>
      <c r="I24" s="3">
        <v>0</v>
      </c>
      <c r="J24" s="2">
        <v>0</v>
      </c>
      <c r="K24" s="3">
        <v>535476</v>
      </c>
      <c r="L24" s="43">
        <v>10564433</v>
      </c>
      <c r="M24" s="2">
        <f t="shared" si="1"/>
        <v>17864903</v>
      </c>
      <c r="N24" s="20">
        <f t="shared" si="2"/>
        <v>0.32289747430429311</v>
      </c>
      <c r="O24" s="29">
        <f t="shared" si="3"/>
        <v>35</v>
      </c>
      <c r="P24" s="36"/>
    </row>
    <row r="25" spans="2:17">
      <c r="B25" s="28"/>
      <c r="C25" s="61" t="s">
        <v>32</v>
      </c>
      <c r="D25" s="3">
        <v>14</v>
      </c>
      <c r="E25" s="2">
        <v>3458450</v>
      </c>
      <c r="F25" s="3">
        <v>6505505</v>
      </c>
      <c r="G25" s="49">
        <v>182632</v>
      </c>
      <c r="H25" s="49">
        <f t="shared" si="0"/>
        <v>10146587</v>
      </c>
      <c r="I25" s="2">
        <v>0</v>
      </c>
      <c r="J25" s="2">
        <v>0</v>
      </c>
      <c r="K25" s="3">
        <v>1192520</v>
      </c>
      <c r="L25" s="43">
        <v>4298214</v>
      </c>
      <c r="M25" s="2">
        <f t="shared" si="1"/>
        <v>15637321</v>
      </c>
      <c r="N25" s="20">
        <f t="shared" si="2"/>
        <v>0.28263525728549899</v>
      </c>
      <c r="O25" s="29">
        <f t="shared" si="3"/>
        <v>36</v>
      </c>
      <c r="P25" s="36"/>
    </row>
    <row r="26" spans="2:17">
      <c r="B26" s="28"/>
      <c r="C26" s="61" t="s">
        <v>33</v>
      </c>
      <c r="D26" s="3">
        <v>21</v>
      </c>
      <c r="E26" s="3">
        <v>3004446</v>
      </c>
      <c r="F26" s="3">
        <v>18201637</v>
      </c>
      <c r="G26" s="51">
        <v>1892426</v>
      </c>
      <c r="H26" s="49">
        <f t="shared" si="0"/>
        <v>23098509</v>
      </c>
      <c r="I26" s="2">
        <v>0</v>
      </c>
      <c r="J26" s="2">
        <v>0</v>
      </c>
      <c r="K26" s="3">
        <v>122500</v>
      </c>
      <c r="L26" s="43">
        <v>2339510</v>
      </c>
      <c r="M26" s="2">
        <f t="shared" si="1"/>
        <v>25560519</v>
      </c>
      <c r="N26" s="20">
        <f t="shared" si="2"/>
        <v>0.46199114694364118</v>
      </c>
      <c r="O26" s="29">
        <f t="shared" si="3"/>
        <v>33</v>
      </c>
      <c r="P26" s="36"/>
    </row>
    <row r="27" spans="2:17">
      <c r="B27" s="28"/>
      <c r="C27" s="61" t="s">
        <v>67</v>
      </c>
      <c r="D27" s="3">
        <v>11</v>
      </c>
      <c r="E27" s="3">
        <v>2160333</v>
      </c>
      <c r="F27" s="3">
        <v>21668810</v>
      </c>
      <c r="G27" s="51">
        <v>411528</v>
      </c>
      <c r="H27" s="49">
        <f t="shared" si="0"/>
        <v>24240671</v>
      </c>
      <c r="I27" s="2">
        <v>0</v>
      </c>
      <c r="J27" s="2">
        <v>0</v>
      </c>
      <c r="K27" s="3">
        <v>1337978</v>
      </c>
      <c r="L27" s="43">
        <v>12947141</v>
      </c>
      <c r="M27" s="2">
        <f t="shared" si="1"/>
        <v>38525790</v>
      </c>
      <c r="N27" s="20">
        <f t="shared" si="2"/>
        <v>0.69633069301174444</v>
      </c>
      <c r="O27" s="29">
        <f t="shared" si="3"/>
        <v>29</v>
      </c>
      <c r="P27" s="36"/>
    </row>
    <row r="28" spans="2:17">
      <c r="B28" s="52"/>
      <c r="C28" s="62" t="s">
        <v>34</v>
      </c>
      <c r="D28" s="53">
        <v>0</v>
      </c>
      <c r="E28" s="53">
        <v>8000</v>
      </c>
      <c r="F28" s="53">
        <v>390357</v>
      </c>
      <c r="G28" s="54">
        <v>0</v>
      </c>
      <c r="H28" s="55">
        <f t="shared" si="0"/>
        <v>398357</v>
      </c>
      <c r="I28" s="53">
        <v>0</v>
      </c>
      <c r="J28" s="53">
        <v>0</v>
      </c>
      <c r="K28" s="53">
        <v>0</v>
      </c>
      <c r="L28" s="56">
        <v>6539072</v>
      </c>
      <c r="M28" s="57">
        <f t="shared" si="1"/>
        <v>6937429</v>
      </c>
      <c r="N28" s="58">
        <f t="shared" si="2"/>
        <v>0.12538989449119078</v>
      </c>
      <c r="O28" s="59">
        <f t="shared" si="3"/>
        <v>43</v>
      </c>
      <c r="P28" s="60"/>
    </row>
    <row r="29" spans="2:17">
      <c r="B29" s="28"/>
      <c r="C29" s="61" t="s">
        <v>35</v>
      </c>
      <c r="D29" s="3">
        <v>90</v>
      </c>
      <c r="E29" s="3">
        <v>31415660</v>
      </c>
      <c r="F29" s="3">
        <v>23091534</v>
      </c>
      <c r="G29" s="51">
        <v>7265965</v>
      </c>
      <c r="H29" s="49">
        <f t="shared" si="0"/>
        <v>61773159</v>
      </c>
      <c r="I29" s="3">
        <v>13525252</v>
      </c>
      <c r="J29" s="2">
        <v>0</v>
      </c>
      <c r="K29" s="3">
        <v>0</v>
      </c>
      <c r="L29" s="43">
        <v>7092191</v>
      </c>
      <c r="M29" s="2">
        <f t="shared" si="1"/>
        <v>82390602</v>
      </c>
      <c r="N29" s="20">
        <f t="shared" si="2"/>
        <v>1.4891610266347508</v>
      </c>
      <c r="O29" s="29">
        <f t="shared" si="3"/>
        <v>15</v>
      </c>
      <c r="P29" s="36"/>
    </row>
    <row r="30" spans="2:17">
      <c r="B30" s="28"/>
      <c r="C30" s="61" t="s">
        <v>68</v>
      </c>
      <c r="D30" s="3">
        <v>62</v>
      </c>
      <c r="E30" s="2">
        <v>17205285</v>
      </c>
      <c r="F30" s="3">
        <v>42437721</v>
      </c>
      <c r="G30" s="51">
        <v>5728664</v>
      </c>
      <c r="H30" s="49">
        <f t="shared" si="0"/>
        <v>65371670</v>
      </c>
      <c r="I30" s="3">
        <v>57556650</v>
      </c>
      <c r="J30" s="3">
        <v>0</v>
      </c>
      <c r="K30" s="3">
        <v>2241224</v>
      </c>
      <c r="L30" s="43">
        <v>8720465</v>
      </c>
      <c r="M30" s="2">
        <f t="shared" si="1"/>
        <v>133890009</v>
      </c>
      <c r="N30" s="20">
        <f t="shared" si="2"/>
        <v>2.4199821146904115</v>
      </c>
      <c r="O30" s="29">
        <f t="shared" si="3"/>
        <v>12</v>
      </c>
      <c r="P30" s="36"/>
    </row>
    <row r="31" spans="2:17">
      <c r="B31" s="28"/>
      <c r="C31" s="61" t="s">
        <v>36</v>
      </c>
      <c r="D31" s="3">
        <v>129</v>
      </c>
      <c r="E31" s="3">
        <v>11077857</v>
      </c>
      <c r="F31" s="3">
        <v>42039293</v>
      </c>
      <c r="G31" s="51">
        <v>6012775</v>
      </c>
      <c r="H31" s="49">
        <f t="shared" si="0"/>
        <v>59129925</v>
      </c>
      <c r="I31" s="3">
        <v>8000000</v>
      </c>
      <c r="J31" s="2">
        <v>0</v>
      </c>
      <c r="K31" s="3">
        <v>1520000</v>
      </c>
      <c r="L31" s="43">
        <v>13557254</v>
      </c>
      <c r="M31" s="2">
        <f t="shared" si="1"/>
        <v>82207179</v>
      </c>
      <c r="N31" s="20">
        <f t="shared" si="2"/>
        <v>1.4858457652292276</v>
      </c>
      <c r="O31" s="29">
        <f t="shared" si="3"/>
        <v>16</v>
      </c>
      <c r="P31" s="36"/>
    </row>
    <row r="32" spans="2:17">
      <c r="B32" s="28"/>
      <c r="C32" s="61" t="s">
        <v>37</v>
      </c>
      <c r="D32" s="3">
        <v>219</v>
      </c>
      <c r="E32" s="3">
        <v>34480742</v>
      </c>
      <c r="F32" s="3">
        <v>25526206</v>
      </c>
      <c r="G32" s="51">
        <v>4142695</v>
      </c>
      <c r="H32" s="49">
        <f t="shared" si="0"/>
        <v>64149643</v>
      </c>
      <c r="I32" s="2">
        <v>10334600</v>
      </c>
      <c r="J32" s="3">
        <v>0</v>
      </c>
      <c r="K32" s="2">
        <v>16189</v>
      </c>
      <c r="L32" s="43">
        <v>5441207</v>
      </c>
      <c r="M32" s="2">
        <f t="shared" si="1"/>
        <v>79941639</v>
      </c>
      <c r="N32" s="20">
        <f t="shared" si="2"/>
        <v>1.4448974799832708</v>
      </c>
      <c r="O32" s="29">
        <f t="shared" si="3"/>
        <v>17</v>
      </c>
      <c r="P32" s="36"/>
    </row>
    <row r="33" spans="2:16">
      <c r="B33" s="52"/>
      <c r="C33" s="62" t="s">
        <v>38</v>
      </c>
      <c r="D33" s="53">
        <v>0</v>
      </c>
      <c r="E33" s="53">
        <v>0</v>
      </c>
      <c r="F33" s="53">
        <v>264919</v>
      </c>
      <c r="G33" s="54">
        <v>0</v>
      </c>
      <c r="H33" s="55">
        <f t="shared" si="0"/>
        <v>264919</v>
      </c>
      <c r="I33" s="53">
        <v>0</v>
      </c>
      <c r="J33" s="53">
        <v>0</v>
      </c>
      <c r="K33" s="53">
        <v>240000</v>
      </c>
      <c r="L33" s="56">
        <v>1141840</v>
      </c>
      <c r="M33" s="57">
        <f t="shared" si="1"/>
        <v>1646759</v>
      </c>
      <c r="N33" s="58">
        <f t="shared" si="2"/>
        <v>2.9764187462303231E-2</v>
      </c>
      <c r="O33" s="59">
        <f t="shared" si="3"/>
        <v>51</v>
      </c>
      <c r="P33" s="60"/>
    </row>
    <row r="34" spans="2:16">
      <c r="B34" s="28"/>
      <c r="C34" s="61" t="s">
        <v>39</v>
      </c>
      <c r="D34" s="3">
        <v>41</v>
      </c>
      <c r="E34" s="3">
        <v>8659673</v>
      </c>
      <c r="F34" s="3">
        <v>28271621</v>
      </c>
      <c r="G34" s="49">
        <v>3672187</v>
      </c>
      <c r="H34" s="49">
        <f t="shared" si="0"/>
        <v>40603481</v>
      </c>
      <c r="I34" s="2">
        <v>14210298</v>
      </c>
      <c r="J34" s="2">
        <v>0</v>
      </c>
      <c r="K34" s="3">
        <v>723905</v>
      </c>
      <c r="L34" s="43">
        <v>6704678</v>
      </c>
      <c r="M34" s="2">
        <f t="shared" si="1"/>
        <v>62242362</v>
      </c>
      <c r="N34" s="20">
        <f t="shared" si="2"/>
        <v>1.1249935969164517</v>
      </c>
      <c r="O34" s="29">
        <f t="shared" si="3"/>
        <v>22</v>
      </c>
      <c r="P34" s="36"/>
    </row>
    <row r="35" spans="2:16">
      <c r="B35" s="28"/>
      <c r="C35" s="61" t="s">
        <v>40</v>
      </c>
      <c r="D35" s="3">
        <v>0</v>
      </c>
      <c r="E35" s="2">
        <v>0</v>
      </c>
      <c r="F35" s="3">
        <v>356377</v>
      </c>
      <c r="G35" s="49">
        <v>20000</v>
      </c>
      <c r="H35" s="49">
        <f t="shared" si="0"/>
        <v>376377</v>
      </c>
      <c r="I35" s="2">
        <v>0</v>
      </c>
      <c r="J35" s="2">
        <v>0</v>
      </c>
      <c r="K35" s="2">
        <v>80000</v>
      </c>
      <c r="L35" s="43">
        <v>5887779</v>
      </c>
      <c r="M35" s="2">
        <f t="shared" si="1"/>
        <v>6344156</v>
      </c>
      <c r="N35" s="20">
        <f t="shared" si="2"/>
        <v>0.11466683860485707</v>
      </c>
      <c r="O35" s="29">
        <f t="shared" si="3"/>
        <v>44</v>
      </c>
      <c r="P35" s="36"/>
    </row>
    <row r="36" spans="2:16">
      <c r="B36" s="28"/>
      <c r="C36" s="61" t="s">
        <v>41</v>
      </c>
      <c r="D36" s="3">
        <v>7</v>
      </c>
      <c r="E36" s="3">
        <v>1484040</v>
      </c>
      <c r="F36" s="3">
        <v>8208598</v>
      </c>
      <c r="G36" s="51">
        <v>705073</v>
      </c>
      <c r="H36" s="49">
        <f t="shared" si="0"/>
        <v>10397711</v>
      </c>
      <c r="I36" s="2">
        <v>0</v>
      </c>
      <c r="J36" s="2">
        <v>0</v>
      </c>
      <c r="K36" s="3">
        <v>968974</v>
      </c>
      <c r="L36" s="43">
        <v>0</v>
      </c>
      <c r="M36" s="2">
        <f t="shared" si="1"/>
        <v>11366685</v>
      </c>
      <c r="N36" s="20">
        <f t="shared" si="2"/>
        <v>0.20544605686985784</v>
      </c>
      <c r="O36" s="29">
        <f t="shared" si="3"/>
        <v>40</v>
      </c>
      <c r="P36" s="36"/>
    </row>
    <row r="37" spans="2:16">
      <c r="B37" s="28"/>
      <c r="C37" s="61" t="s">
        <v>42</v>
      </c>
      <c r="D37" s="3">
        <v>169</v>
      </c>
      <c r="E37" s="3">
        <v>18990106</v>
      </c>
      <c r="F37" s="3">
        <v>13068126</v>
      </c>
      <c r="G37" s="51">
        <v>1888137</v>
      </c>
      <c r="H37" s="49">
        <f t="shared" si="0"/>
        <v>33946369</v>
      </c>
      <c r="I37" s="2">
        <v>0</v>
      </c>
      <c r="J37" s="2">
        <v>0</v>
      </c>
      <c r="K37" s="3">
        <v>0</v>
      </c>
      <c r="L37" s="43">
        <v>9360000</v>
      </c>
      <c r="M37" s="2">
        <f t="shared" si="1"/>
        <v>43306369</v>
      </c>
      <c r="N37" s="20">
        <f t="shared" si="2"/>
        <v>0.78273680922811251</v>
      </c>
      <c r="O37" s="29">
        <f t="shared" si="3"/>
        <v>27</v>
      </c>
      <c r="P37" s="36"/>
    </row>
    <row r="38" spans="2:16">
      <c r="B38" s="52"/>
      <c r="C38" s="62" t="s">
        <v>43</v>
      </c>
      <c r="D38" s="53">
        <v>9</v>
      </c>
      <c r="E38" s="53">
        <v>316000</v>
      </c>
      <c r="F38" s="53">
        <v>2493295</v>
      </c>
      <c r="G38" s="54">
        <v>69383</v>
      </c>
      <c r="H38" s="55">
        <f t="shared" si="0"/>
        <v>2878678</v>
      </c>
      <c r="I38" s="57">
        <v>0</v>
      </c>
      <c r="J38" s="57">
        <v>0</v>
      </c>
      <c r="K38" s="53">
        <v>168000</v>
      </c>
      <c r="L38" s="56">
        <v>2877777</v>
      </c>
      <c r="M38" s="57">
        <f t="shared" si="1"/>
        <v>5924455</v>
      </c>
      <c r="N38" s="58">
        <f t="shared" si="2"/>
        <v>0.10708099317020868</v>
      </c>
      <c r="O38" s="59">
        <f t="shared" si="3"/>
        <v>45</v>
      </c>
      <c r="P38" s="60"/>
    </row>
    <row r="39" spans="2:16">
      <c r="B39" s="28"/>
      <c r="C39" s="61" t="s">
        <v>44</v>
      </c>
      <c r="D39" s="3">
        <v>1</v>
      </c>
      <c r="E39" s="3">
        <v>63000</v>
      </c>
      <c r="F39" s="3">
        <v>293130603</v>
      </c>
      <c r="G39" s="49">
        <v>0</v>
      </c>
      <c r="H39" s="49">
        <f t="shared" si="0"/>
        <v>293193603</v>
      </c>
      <c r="I39" s="2">
        <v>263631469</v>
      </c>
      <c r="J39" s="2">
        <v>0</v>
      </c>
      <c r="K39" s="3">
        <v>0</v>
      </c>
      <c r="L39" s="43">
        <v>1057000</v>
      </c>
      <c r="M39" s="2">
        <f t="shared" si="1"/>
        <v>557882072</v>
      </c>
      <c r="N39" s="20">
        <f t="shared" si="2"/>
        <v>10.08338595560501</v>
      </c>
      <c r="O39" s="29">
        <f t="shared" si="3"/>
        <v>3</v>
      </c>
      <c r="P39" s="36"/>
    </row>
    <row r="40" spans="2:16">
      <c r="B40" s="28"/>
      <c r="C40" s="61" t="s">
        <v>45</v>
      </c>
      <c r="D40" s="3">
        <v>4</v>
      </c>
      <c r="E40" s="3">
        <v>141100</v>
      </c>
      <c r="F40" s="3">
        <v>624764</v>
      </c>
      <c r="G40" s="49">
        <v>13354</v>
      </c>
      <c r="H40" s="49">
        <f t="shared" si="0"/>
        <v>779218</v>
      </c>
      <c r="I40" s="3">
        <v>0</v>
      </c>
      <c r="J40" s="2">
        <v>0</v>
      </c>
      <c r="K40" s="2">
        <v>603000</v>
      </c>
      <c r="L40" s="43">
        <v>11845441</v>
      </c>
      <c r="M40" s="2">
        <f t="shared" si="1"/>
        <v>13227659</v>
      </c>
      <c r="N40" s="20">
        <f t="shared" si="2"/>
        <v>0.23908205278575828</v>
      </c>
      <c r="O40" s="29">
        <f t="shared" si="3"/>
        <v>39</v>
      </c>
      <c r="P40" s="36"/>
    </row>
    <row r="41" spans="2:16">
      <c r="B41" s="28"/>
      <c r="C41" s="61" t="s">
        <v>46</v>
      </c>
      <c r="D41" s="3">
        <v>57</v>
      </c>
      <c r="E41" s="2">
        <v>8611658</v>
      </c>
      <c r="F41" s="3">
        <v>88828903</v>
      </c>
      <c r="G41" s="49">
        <v>12990142</v>
      </c>
      <c r="H41" s="49">
        <f t="shared" si="0"/>
        <v>110430703</v>
      </c>
      <c r="I41" s="2">
        <v>621652834</v>
      </c>
      <c r="J41" s="2">
        <v>0</v>
      </c>
      <c r="K41" s="2">
        <v>1636000</v>
      </c>
      <c r="L41" s="43">
        <v>4027647</v>
      </c>
      <c r="M41" s="2">
        <f t="shared" si="1"/>
        <v>737747184</v>
      </c>
      <c r="N41" s="20">
        <f t="shared" si="2"/>
        <v>13.334340656017254</v>
      </c>
      <c r="O41" s="29">
        <f t="shared" si="3"/>
        <v>2</v>
      </c>
      <c r="P41" s="36"/>
    </row>
    <row r="42" spans="2:16">
      <c r="B42" s="28"/>
      <c r="C42" s="61" t="s">
        <v>47</v>
      </c>
      <c r="D42" s="3">
        <v>155</v>
      </c>
      <c r="E42" s="3">
        <v>16210690</v>
      </c>
      <c r="F42" s="3">
        <v>31024079</v>
      </c>
      <c r="G42" s="51">
        <v>8345563</v>
      </c>
      <c r="H42" s="49">
        <f t="shared" si="0"/>
        <v>55580332</v>
      </c>
      <c r="I42" s="2">
        <v>986646</v>
      </c>
      <c r="J42" s="2">
        <v>0</v>
      </c>
      <c r="K42" s="3">
        <v>923376</v>
      </c>
      <c r="L42" s="43">
        <v>11460709</v>
      </c>
      <c r="M42" s="2">
        <f t="shared" si="1"/>
        <v>68951063</v>
      </c>
      <c r="N42" s="20">
        <f t="shared" si="2"/>
        <v>1.2462493691287433</v>
      </c>
      <c r="O42" s="29">
        <f t="shared" si="3"/>
        <v>20</v>
      </c>
      <c r="P42" s="36"/>
    </row>
    <row r="43" spans="2:16">
      <c r="B43" s="52"/>
      <c r="C43" s="62" t="s">
        <v>48</v>
      </c>
      <c r="D43" s="53">
        <v>0</v>
      </c>
      <c r="E43" s="53">
        <v>0</v>
      </c>
      <c r="F43" s="53">
        <v>1146753</v>
      </c>
      <c r="G43" s="54">
        <v>10200</v>
      </c>
      <c r="H43" s="55">
        <f t="shared" si="0"/>
        <v>1156953</v>
      </c>
      <c r="I43" s="53">
        <v>0</v>
      </c>
      <c r="J43" s="57">
        <v>0</v>
      </c>
      <c r="K43" s="53">
        <v>40000</v>
      </c>
      <c r="L43" s="56">
        <v>3803339</v>
      </c>
      <c r="M43" s="57">
        <f t="shared" si="1"/>
        <v>5000292</v>
      </c>
      <c r="N43" s="58">
        <f t="shared" si="2"/>
        <v>9.0377297743176238E-2</v>
      </c>
      <c r="O43" s="59">
        <f t="shared" si="3"/>
        <v>47</v>
      </c>
      <c r="P43" s="60"/>
    </row>
    <row r="44" spans="2:16">
      <c r="B44" s="28"/>
      <c r="C44" s="61" t="s">
        <v>73</v>
      </c>
      <c r="D44" s="63">
        <v>0</v>
      </c>
      <c r="E44" s="63">
        <v>0</v>
      </c>
      <c r="F44" s="63">
        <v>0</v>
      </c>
      <c r="G44" s="51">
        <v>0</v>
      </c>
      <c r="H44" s="49">
        <f t="shared" si="0"/>
        <v>0</v>
      </c>
      <c r="I44" s="63">
        <v>0</v>
      </c>
      <c r="J44" s="33">
        <v>0</v>
      </c>
      <c r="K44" s="63">
        <v>0</v>
      </c>
      <c r="L44" s="43">
        <v>0</v>
      </c>
      <c r="M44" s="33">
        <f t="shared" si="1"/>
        <v>0</v>
      </c>
      <c r="N44" s="35">
        <v>0</v>
      </c>
      <c r="O44" s="29">
        <f t="shared" si="3"/>
        <v>52</v>
      </c>
      <c r="P44" s="36"/>
    </row>
    <row r="45" spans="2:16">
      <c r="B45" s="28"/>
      <c r="C45" s="61" t="s">
        <v>49</v>
      </c>
      <c r="D45" s="3">
        <v>159</v>
      </c>
      <c r="E45" s="3">
        <v>36637219</v>
      </c>
      <c r="F45" s="3">
        <v>106442599</v>
      </c>
      <c r="G45" s="51">
        <v>12773126</v>
      </c>
      <c r="H45" s="49">
        <f t="shared" si="0"/>
        <v>155852944</v>
      </c>
      <c r="I45" s="2">
        <v>15592625</v>
      </c>
      <c r="J45" s="3">
        <v>0</v>
      </c>
      <c r="K45" s="3">
        <v>549900</v>
      </c>
      <c r="L45" s="43">
        <v>19747438</v>
      </c>
      <c r="M45" s="2">
        <f t="shared" si="1"/>
        <v>191742907</v>
      </c>
      <c r="N45" s="20">
        <f t="shared" si="2"/>
        <v>3.4656387659123009</v>
      </c>
      <c r="O45" s="29">
        <f t="shared" si="3"/>
        <v>8</v>
      </c>
      <c r="P45" s="36"/>
    </row>
    <row r="46" spans="2:16">
      <c r="B46" s="28"/>
      <c r="C46" s="61" t="s">
        <v>50</v>
      </c>
      <c r="D46" s="3">
        <v>3</v>
      </c>
      <c r="E46" s="3">
        <v>495000</v>
      </c>
      <c r="F46" s="3">
        <v>18674627</v>
      </c>
      <c r="G46" s="51">
        <v>1252305</v>
      </c>
      <c r="H46" s="49">
        <f t="shared" si="0"/>
        <v>20421932</v>
      </c>
      <c r="I46" s="2">
        <v>0</v>
      </c>
      <c r="J46" s="2">
        <v>0</v>
      </c>
      <c r="K46" s="3">
        <v>3052000</v>
      </c>
      <c r="L46" s="43">
        <v>2122670</v>
      </c>
      <c r="M46" s="2">
        <f t="shared" si="1"/>
        <v>25596602</v>
      </c>
      <c r="N46" s="20">
        <f t="shared" si="2"/>
        <v>0.46264332566329736</v>
      </c>
      <c r="O46" s="29">
        <f t="shared" si="3"/>
        <v>32</v>
      </c>
      <c r="P46" s="36"/>
    </row>
    <row r="47" spans="2:16">
      <c r="B47" s="28"/>
      <c r="C47" s="61" t="s">
        <v>51</v>
      </c>
      <c r="D47" s="3">
        <v>8</v>
      </c>
      <c r="E47" s="3">
        <v>2899402</v>
      </c>
      <c r="F47" s="3">
        <v>40551635</v>
      </c>
      <c r="G47" s="51">
        <v>400231</v>
      </c>
      <c r="H47" s="49">
        <f t="shared" si="0"/>
        <v>43851268</v>
      </c>
      <c r="I47" s="3">
        <v>7312634</v>
      </c>
      <c r="J47" s="2">
        <v>19300000</v>
      </c>
      <c r="K47" s="3">
        <v>0</v>
      </c>
      <c r="L47" s="43">
        <v>4385590</v>
      </c>
      <c r="M47" s="2">
        <f t="shared" si="1"/>
        <v>74849492</v>
      </c>
      <c r="N47" s="20">
        <f t="shared" si="2"/>
        <v>1.3528599578603586</v>
      </c>
      <c r="O47" s="29">
        <f t="shared" si="3"/>
        <v>19</v>
      </c>
      <c r="P47" s="36"/>
    </row>
    <row r="48" spans="2:16">
      <c r="B48" s="28"/>
      <c r="C48" s="61" t="s">
        <v>52</v>
      </c>
      <c r="D48" s="3">
        <v>255</v>
      </c>
      <c r="E48" s="3">
        <v>61691214</v>
      </c>
      <c r="F48" s="3">
        <v>93900269</v>
      </c>
      <c r="G48" s="51">
        <v>8100199</v>
      </c>
      <c r="H48" s="49">
        <f t="shared" si="0"/>
        <v>163691682</v>
      </c>
      <c r="I48" s="3">
        <v>68009662</v>
      </c>
      <c r="J48" s="2">
        <v>0</v>
      </c>
      <c r="K48" s="3">
        <v>664000</v>
      </c>
      <c r="L48" s="43">
        <v>20274745</v>
      </c>
      <c r="M48" s="2">
        <f t="shared" si="1"/>
        <v>252640089</v>
      </c>
      <c r="N48" s="20">
        <f t="shared" si="2"/>
        <v>4.5663190360514037</v>
      </c>
      <c r="O48" s="29">
        <f t="shared" si="3"/>
        <v>6</v>
      </c>
      <c r="P48" s="36"/>
    </row>
    <row r="49" spans="2:16">
      <c r="B49" s="52"/>
      <c r="C49" s="62" t="s">
        <v>53</v>
      </c>
      <c r="D49" s="53">
        <v>44</v>
      </c>
      <c r="E49" s="53">
        <v>3965884</v>
      </c>
      <c r="F49" s="53">
        <v>15678818</v>
      </c>
      <c r="G49" s="54">
        <v>67534</v>
      </c>
      <c r="H49" s="55">
        <f t="shared" si="0"/>
        <v>19712236</v>
      </c>
      <c r="I49" s="53">
        <v>17400000</v>
      </c>
      <c r="J49" s="53">
        <v>0</v>
      </c>
      <c r="K49" s="57">
        <v>2000000</v>
      </c>
      <c r="L49" s="56">
        <v>1232434</v>
      </c>
      <c r="M49" s="57">
        <f t="shared" si="1"/>
        <v>40344670</v>
      </c>
      <c r="N49" s="58">
        <f t="shared" si="2"/>
        <v>0.72920586496552398</v>
      </c>
      <c r="O49" s="59">
        <f t="shared" si="3"/>
        <v>28</v>
      </c>
      <c r="P49" s="60"/>
    </row>
    <row r="50" spans="2:16">
      <c r="B50" s="28"/>
      <c r="C50" s="61" t="s">
        <v>54</v>
      </c>
      <c r="D50" s="3">
        <v>30</v>
      </c>
      <c r="E50" s="3">
        <v>8584000</v>
      </c>
      <c r="F50" s="3">
        <v>16232850</v>
      </c>
      <c r="G50" s="51">
        <v>1120000</v>
      </c>
      <c r="H50" s="49">
        <f t="shared" si="0"/>
        <v>25936850</v>
      </c>
      <c r="I50" s="2">
        <v>0</v>
      </c>
      <c r="J50" s="2">
        <v>0</v>
      </c>
      <c r="K50" s="3">
        <v>880000</v>
      </c>
      <c r="L50" s="43">
        <v>9060000</v>
      </c>
      <c r="M50" s="2">
        <f t="shared" si="1"/>
        <v>35876850</v>
      </c>
      <c r="N50" s="20">
        <f t="shared" si="2"/>
        <v>0.64845268127086819</v>
      </c>
      <c r="O50" s="29">
        <f t="shared" si="3"/>
        <v>30</v>
      </c>
      <c r="P50" s="36"/>
    </row>
    <row r="51" spans="2:16">
      <c r="B51" s="28"/>
      <c r="C51" s="61" t="s">
        <v>55</v>
      </c>
      <c r="D51" s="3">
        <v>12</v>
      </c>
      <c r="E51" s="3">
        <v>2178130</v>
      </c>
      <c r="F51" s="3">
        <v>9149882</v>
      </c>
      <c r="G51" s="51">
        <v>1475798</v>
      </c>
      <c r="H51" s="49">
        <f t="shared" si="0"/>
        <v>12803810</v>
      </c>
      <c r="I51" s="2">
        <v>0</v>
      </c>
      <c r="J51" s="2">
        <v>0</v>
      </c>
      <c r="K51" s="3">
        <v>339200</v>
      </c>
      <c r="L51" s="43">
        <v>2327829</v>
      </c>
      <c r="M51" s="2">
        <f t="shared" si="1"/>
        <v>15470839</v>
      </c>
      <c r="N51" s="20">
        <f t="shared" si="2"/>
        <v>0.27962619435819808</v>
      </c>
      <c r="O51" s="29">
        <f t="shared" si="3"/>
        <v>37</v>
      </c>
      <c r="P51" s="36"/>
    </row>
    <row r="52" spans="2:16">
      <c r="B52" s="28"/>
      <c r="C52" s="61" t="s">
        <v>56</v>
      </c>
      <c r="D52" s="3">
        <v>0</v>
      </c>
      <c r="E52" s="3">
        <v>0</v>
      </c>
      <c r="F52" s="3">
        <v>158240</v>
      </c>
      <c r="G52" s="49">
        <v>0</v>
      </c>
      <c r="H52" s="49">
        <f t="shared" si="0"/>
        <v>158240</v>
      </c>
      <c r="I52" s="2">
        <v>0</v>
      </c>
      <c r="J52" s="2">
        <v>0</v>
      </c>
      <c r="K52" s="2">
        <v>0</v>
      </c>
      <c r="L52" s="43">
        <v>2724278</v>
      </c>
      <c r="M52" s="2">
        <f t="shared" si="1"/>
        <v>2882518</v>
      </c>
      <c r="N52" s="20">
        <f t="shared" si="2"/>
        <v>5.209979487919203E-2</v>
      </c>
      <c r="O52" s="29">
        <f t="shared" si="3"/>
        <v>48</v>
      </c>
      <c r="P52" s="36"/>
    </row>
    <row r="53" spans="2:16">
      <c r="B53" s="28"/>
      <c r="C53" s="61" t="s">
        <v>57</v>
      </c>
      <c r="D53" s="3">
        <v>28</v>
      </c>
      <c r="E53" s="3">
        <v>4760617</v>
      </c>
      <c r="F53" s="3">
        <v>37873090</v>
      </c>
      <c r="G53" s="51">
        <v>4187415</v>
      </c>
      <c r="H53" s="49">
        <f t="shared" si="0"/>
        <v>46821122</v>
      </c>
      <c r="I53" s="3">
        <v>2877200</v>
      </c>
      <c r="J53" s="2">
        <v>0</v>
      </c>
      <c r="K53" s="3">
        <v>469029</v>
      </c>
      <c r="L53" s="43">
        <v>5592438</v>
      </c>
      <c r="M53" s="2">
        <f t="shared" si="1"/>
        <v>55759789</v>
      </c>
      <c r="N53" s="20">
        <f t="shared" si="2"/>
        <v>1.0078249535326502</v>
      </c>
      <c r="O53" s="29">
        <f t="shared" si="3"/>
        <v>24</v>
      </c>
      <c r="P53" s="36"/>
    </row>
    <row r="54" spans="2:16">
      <c r="B54" s="52"/>
      <c r="C54" s="62" t="s">
        <v>58</v>
      </c>
      <c r="D54" s="53">
        <v>102</v>
      </c>
      <c r="E54" s="53">
        <v>15995580</v>
      </c>
      <c r="F54" s="53">
        <v>183757231</v>
      </c>
      <c r="G54" s="54">
        <v>5951143</v>
      </c>
      <c r="H54" s="55">
        <f t="shared" si="0"/>
        <v>205703954</v>
      </c>
      <c r="I54" s="53">
        <v>2585934</v>
      </c>
      <c r="J54" s="53">
        <v>0</v>
      </c>
      <c r="K54" s="53">
        <v>3294764</v>
      </c>
      <c r="L54" s="56">
        <v>25594369</v>
      </c>
      <c r="M54" s="57">
        <f t="shared" si="1"/>
        <v>237179021</v>
      </c>
      <c r="N54" s="58">
        <f t="shared" si="2"/>
        <v>4.2868694466947233</v>
      </c>
      <c r="O54" s="59">
        <f t="shared" si="3"/>
        <v>7</v>
      </c>
      <c r="P54" s="60"/>
    </row>
    <row r="55" spans="2:16">
      <c r="B55" s="28"/>
      <c r="C55" s="61" t="s">
        <v>59</v>
      </c>
      <c r="D55" s="3">
        <v>19</v>
      </c>
      <c r="E55" s="3">
        <v>572861</v>
      </c>
      <c r="F55" s="3">
        <v>31187306</v>
      </c>
      <c r="G55" s="51">
        <v>163307</v>
      </c>
      <c r="H55" s="49">
        <f t="shared" si="0"/>
        <v>31923474</v>
      </c>
      <c r="I55" s="3">
        <v>10075530</v>
      </c>
      <c r="J55" s="2">
        <v>0</v>
      </c>
      <c r="K55" s="3">
        <v>950000</v>
      </c>
      <c r="L55" s="43">
        <v>2602377</v>
      </c>
      <c r="M55" s="2">
        <f t="shared" si="1"/>
        <v>45551381</v>
      </c>
      <c r="N55" s="20">
        <f t="shared" si="2"/>
        <v>0.82331406310868671</v>
      </c>
      <c r="O55" s="29">
        <f t="shared" si="3"/>
        <v>26</v>
      </c>
      <c r="P55" s="36"/>
    </row>
    <row r="56" spans="2:16">
      <c r="B56" s="28"/>
      <c r="C56" s="61" t="s">
        <v>60</v>
      </c>
      <c r="D56" s="3">
        <v>4</v>
      </c>
      <c r="E56" s="3">
        <v>94400</v>
      </c>
      <c r="F56" s="3">
        <v>1812145</v>
      </c>
      <c r="G56" s="51">
        <v>60000</v>
      </c>
      <c r="H56" s="49">
        <f t="shared" si="0"/>
        <v>1966545</v>
      </c>
      <c r="I56" s="3">
        <v>0</v>
      </c>
      <c r="J56" s="2">
        <v>0</v>
      </c>
      <c r="K56" s="3">
        <v>80000</v>
      </c>
      <c r="L56" s="43">
        <v>3841253</v>
      </c>
      <c r="M56" s="2">
        <f t="shared" si="1"/>
        <v>5887798</v>
      </c>
      <c r="N56" s="20">
        <f t="shared" si="2"/>
        <v>0.10641843974265454</v>
      </c>
      <c r="O56" s="29">
        <f t="shared" si="3"/>
        <v>46</v>
      </c>
      <c r="P56" s="36"/>
    </row>
    <row r="57" spans="2:16">
      <c r="B57" s="28"/>
      <c r="C57" s="61" t="s">
        <v>70</v>
      </c>
      <c r="D57" s="3">
        <v>0</v>
      </c>
      <c r="E57" s="3">
        <v>0</v>
      </c>
      <c r="F57" s="3">
        <v>0</v>
      </c>
      <c r="G57" s="49">
        <v>0</v>
      </c>
      <c r="H57" s="49">
        <f t="shared" si="0"/>
        <v>0</v>
      </c>
      <c r="I57" s="2">
        <v>0</v>
      </c>
      <c r="J57" s="2">
        <v>0</v>
      </c>
      <c r="K57" s="3">
        <v>0</v>
      </c>
      <c r="L57" s="43">
        <v>0</v>
      </c>
      <c r="M57" s="2">
        <f t="shared" si="1"/>
        <v>0</v>
      </c>
      <c r="N57" s="20">
        <f t="shared" si="2"/>
        <v>0</v>
      </c>
      <c r="O57" s="29">
        <f t="shared" si="3"/>
        <v>52</v>
      </c>
      <c r="P57" s="36"/>
    </row>
    <row r="58" spans="2:16">
      <c r="B58" s="28"/>
      <c r="C58" s="61" t="s">
        <v>61</v>
      </c>
      <c r="D58" s="3">
        <v>72</v>
      </c>
      <c r="E58" s="3">
        <v>15592489</v>
      </c>
      <c r="F58" s="3">
        <v>32376796</v>
      </c>
      <c r="G58" s="51">
        <v>10472472</v>
      </c>
      <c r="H58" s="49">
        <f t="shared" si="0"/>
        <v>58441757</v>
      </c>
      <c r="I58" s="3">
        <v>25201126</v>
      </c>
      <c r="J58" s="2">
        <v>3033447</v>
      </c>
      <c r="K58" s="3">
        <v>0</v>
      </c>
      <c r="L58" s="43">
        <v>19179438</v>
      </c>
      <c r="M58" s="2">
        <f t="shared" si="1"/>
        <v>105855768</v>
      </c>
      <c r="N58" s="20">
        <f t="shared" si="2"/>
        <v>1.9132799169265691</v>
      </c>
      <c r="O58" s="29">
        <f t="shared" si="3"/>
        <v>14</v>
      </c>
      <c r="P58" s="36"/>
    </row>
    <row r="59" spans="2:16">
      <c r="B59" s="52"/>
      <c r="C59" s="62" t="s">
        <v>62</v>
      </c>
      <c r="D59" s="53">
        <v>87</v>
      </c>
      <c r="E59" s="53">
        <v>35023255</v>
      </c>
      <c r="F59" s="53">
        <v>83067197</v>
      </c>
      <c r="G59" s="54">
        <v>4579632</v>
      </c>
      <c r="H59" s="55">
        <f t="shared" si="0"/>
        <v>122670084</v>
      </c>
      <c r="I59" s="57">
        <v>6568452</v>
      </c>
      <c r="J59" s="57">
        <v>0</v>
      </c>
      <c r="K59" s="57">
        <v>48678</v>
      </c>
      <c r="L59" s="56">
        <v>4970093</v>
      </c>
      <c r="M59" s="57">
        <f t="shared" si="1"/>
        <v>134257307</v>
      </c>
      <c r="N59" s="58">
        <f t="shared" si="2"/>
        <v>2.4266208071320672</v>
      </c>
      <c r="O59" s="59">
        <f t="shared" si="3"/>
        <v>11</v>
      </c>
      <c r="P59" s="60"/>
    </row>
    <row r="60" spans="2:16">
      <c r="B60" s="28"/>
      <c r="C60" s="61" t="s">
        <v>63</v>
      </c>
      <c r="D60" s="3">
        <v>5</v>
      </c>
      <c r="E60" s="3">
        <v>207788</v>
      </c>
      <c r="F60" s="3">
        <v>143090</v>
      </c>
      <c r="G60" s="49">
        <v>254923</v>
      </c>
      <c r="H60" s="49">
        <f t="shared" si="0"/>
        <v>605801</v>
      </c>
      <c r="I60" s="2">
        <v>0</v>
      </c>
      <c r="J60" s="2">
        <v>0</v>
      </c>
      <c r="K60" s="2">
        <v>0</v>
      </c>
      <c r="L60" s="43">
        <v>8617492</v>
      </c>
      <c r="M60" s="2">
        <f t="shared" si="1"/>
        <v>9223293</v>
      </c>
      <c r="N60" s="20">
        <f t="shared" si="2"/>
        <v>0.16670552392411347</v>
      </c>
      <c r="O60" s="29">
        <f t="shared" si="3"/>
        <v>42</v>
      </c>
      <c r="P60" s="36"/>
    </row>
    <row r="61" spans="2:16">
      <c r="B61" s="28"/>
      <c r="C61" s="61" t="s">
        <v>64</v>
      </c>
      <c r="D61" s="3">
        <v>36</v>
      </c>
      <c r="E61" s="3">
        <v>10128000</v>
      </c>
      <c r="F61" s="3">
        <v>25131757</v>
      </c>
      <c r="G61" s="49">
        <v>2325874</v>
      </c>
      <c r="H61" s="49">
        <f t="shared" si="0"/>
        <v>37585631</v>
      </c>
      <c r="I61" s="2">
        <v>1602463</v>
      </c>
      <c r="J61" s="2">
        <v>0</v>
      </c>
      <c r="K61" s="2">
        <v>1555337</v>
      </c>
      <c r="L61" s="43">
        <v>20125503</v>
      </c>
      <c r="M61" s="2">
        <f t="shared" si="1"/>
        <v>60868934</v>
      </c>
      <c r="N61" s="20">
        <f t="shared" si="2"/>
        <v>1.1001697043748131</v>
      </c>
      <c r="O61" s="29">
        <f t="shared" si="3"/>
        <v>23</v>
      </c>
      <c r="P61" s="36"/>
    </row>
    <row r="62" spans="2:16" ht="12" thickBot="1">
      <c r="B62" s="28"/>
      <c r="C62" s="61" t="s">
        <v>65</v>
      </c>
      <c r="D62" s="3">
        <v>3</v>
      </c>
      <c r="E62" s="3">
        <v>280000</v>
      </c>
      <c r="F62" s="3">
        <v>103880</v>
      </c>
      <c r="G62" s="49">
        <v>4000</v>
      </c>
      <c r="H62" s="49">
        <f t="shared" si="0"/>
        <v>387880</v>
      </c>
      <c r="I62" s="2">
        <v>0</v>
      </c>
      <c r="J62" s="2">
        <v>0</v>
      </c>
      <c r="K62" s="2">
        <v>0</v>
      </c>
      <c r="L62" s="43">
        <v>1363760</v>
      </c>
      <c r="M62" s="2">
        <f t="shared" si="1"/>
        <v>1751640</v>
      </c>
      <c r="N62" s="20">
        <f t="shared" si="2"/>
        <v>3.1659849028588177E-2</v>
      </c>
      <c r="O62" s="38">
        <f t="shared" si="3"/>
        <v>50</v>
      </c>
      <c r="P62" s="40"/>
    </row>
    <row r="63" spans="2:16">
      <c r="B63" s="26"/>
      <c r="C63" s="30"/>
      <c r="D63" s="31"/>
      <c r="E63" s="31"/>
      <c r="F63" s="31"/>
      <c r="G63" s="47"/>
      <c r="H63" s="47"/>
      <c r="I63" s="31"/>
      <c r="J63" s="31"/>
      <c r="K63" s="31"/>
      <c r="L63" s="41"/>
      <c r="M63" s="30"/>
      <c r="N63" s="30"/>
      <c r="O63" s="30"/>
      <c r="P63" s="32"/>
    </row>
    <row r="64" spans="2:16">
      <c r="B64" s="28"/>
      <c r="C64" s="29" t="s">
        <v>16</v>
      </c>
      <c r="D64" s="33">
        <f t="shared" ref="D64:N64" si="4">SUM(D7:D63)</f>
        <v>3637</v>
      </c>
      <c r="E64" s="34">
        <f t="shared" si="4"/>
        <v>733373878</v>
      </c>
      <c r="F64" s="34">
        <f t="shared" si="4"/>
        <v>2252762908</v>
      </c>
      <c r="G64" s="48">
        <f t="shared" si="4"/>
        <v>236095604</v>
      </c>
      <c r="H64" s="48">
        <f t="shared" si="4"/>
        <v>3222232390</v>
      </c>
      <c r="I64" s="34">
        <f t="shared" si="4"/>
        <v>1779287657</v>
      </c>
      <c r="J64" s="34">
        <f t="shared" si="4"/>
        <v>75622797</v>
      </c>
      <c r="K64" s="34">
        <f t="shared" si="4"/>
        <v>44506122</v>
      </c>
      <c r="L64" s="45">
        <f t="shared" si="4"/>
        <v>411036924</v>
      </c>
      <c r="M64" s="34">
        <f>SUM(M7:M62)</f>
        <v>5532685890</v>
      </c>
      <c r="N64" s="35">
        <f t="shared" si="4"/>
        <v>100</v>
      </c>
      <c r="O64" s="29"/>
      <c r="P64" s="36"/>
    </row>
    <row r="65" spans="2:16" ht="12" thickBot="1">
      <c r="B65" s="37"/>
      <c r="C65" s="38"/>
      <c r="D65" s="39"/>
      <c r="E65" s="39"/>
      <c r="F65" s="39"/>
      <c r="G65" s="50"/>
      <c r="H65" s="50"/>
      <c r="I65" s="39"/>
      <c r="J65" s="39"/>
      <c r="K65" s="39"/>
      <c r="L65" s="46"/>
      <c r="M65" s="38"/>
      <c r="N65" s="38"/>
      <c r="O65" s="38"/>
      <c r="P65" s="40"/>
    </row>
  </sheetData>
  <mergeCells count="2">
    <mergeCell ref="B1:P1"/>
    <mergeCell ref="B2:P2"/>
  </mergeCells>
  <phoneticPr fontId="0" type="noConversion"/>
  <printOptions horizontalCentered="1" verticalCentered="1"/>
  <pageMargins left="0.25" right="0.25" top="0.5" bottom="0.25" header="0.5" footer="0.5"/>
  <pageSetup scale="78" orientation="landscape" r:id="rId1"/>
  <headerFooter alignWithMargins="0"/>
  <ignoredErrors>
    <ignoredError sqref="H63:H65 H7:H62" formulaRange="1"/>
    <ignoredError sqref="M6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t-15</vt:lpstr>
      <vt:lpstr>'t-15'!Print_Area</vt:lpstr>
      <vt:lpstr>qrySec90_states_BO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homeadmin</dc:creator>
  <cp:lastModifiedBy>USDOT User</cp:lastModifiedBy>
  <cp:lastPrinted>2007-04-11T15:29:15Z</cp:lastPrinted>
  <dcterms:created xsi:type="dcterms:W3CDTF">2004-01-16T14:19:20Z</dcterms:created>
  <dcterms:modified xsi:type="dcterms:W3CDTF">2012-05-30T20:15:40Z</dcterms:modified>
</cp:coreProperties>
</file>