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5865" windowWidth="25350" windowHeight="6510"/>
  </bookViews>
  <sheets>
    <sheet name="t-16" sheetId="1" r:id="rId1"/>
  </sheets>
  <definedNames>
    <definedName name="_xlnm.Print_Area" localSheetId="0">'t-16'!$A$7:$P$206</definedName>
    <definedName name="_xlnm.Print_Titles" localSheetId="0">'t-16'!$1:$6</definedName>
    <definedName name="qryTable16_L_M">'t-16'!$C$10:$M$140</definedName>
  </definedNames>
  <calcPr calcId="145621"/>
</workbook>
</file>

<file path=xl/calcChain.xml><?xml version="1.0" encoding="utf-8"?>
<calcChain xmlns="http://schemas.openxmlformats.org/spreadsheetml/2006/main">
  <c r="I57" i="1" l="1"/>
  <c r="N57" i="1" s="1"/>
  <c r="I90" i="1" l="1"/>
  <c r="N90" i="1" s="1"/>
  <c r="I83" i="1"/>
  <c r="N83" i="1" s="1"/>
  <c r="I71" i="1" l="1"/>
  <c r="N71" i="1" s="1"/>
  <c r="F142" i="1" l="1"/>
  <c r="G142" i="1"/>
  <c r="H142" i="1"/>
  <c r="I54" i="1"/>
  <c r="I55" i="1"/>
  <c r="I56" i="1"/>
  <c r="I58" i="1"/>
  <c r="I59" i="1"/>
  <c r="I60" i="1"/>
  <c r="I61" i="1"/>
  <c r="N61" i="1" s="1"/>
  <c r="I62" i="1"/>
  <c r="I63" i="1"/>
  <c r="I64" i="1"/>
  <c r="N64" i="1" s="1"/>
  <c r="I65" i="1"/>
  <c r="I66" i="1"/>
  <c r="I67" i="1"/>
  <c r="I68" i="1"/>
  <c r="I69" i="1"/>
  <c r="I70" i="1"/>
  <c r="I72" i="1"/>
  <c r="I73" i="1"/>
  <c r="I74" i="1"/>
  <c r="I75" i="1"/>
  <c r="N75" i="1" s="1"/>
  <c r="I76" i="1"/>
  <c r="I77" i="1"/>
  <c r="N77" i="1" s="1"/>
  <c r="I78" i="1"/>
  <c r="I79" i="1"/>
  <c r="I80" i="1"/>
  <c r="I81" i="1"/>
  <c r="I82" i="1"/>
  <c r="I84" i="1"/>
  <c r="I85" i="1"/>
  <c r="I86" i="1"/>
  <c r="I87" i="1"/>
  <c r="I88" i="1"/>
  <c r="I89" i="1"/>
  <c r="I91" i="1"/>
  <c r="I92" i="1"/>
  <c r="I93" i="1"/>
  <c r="I94" i="1"/>
  <c r="I95" i="1"/>
  <c r="I96" i="1"/>
  <c r="I97" i="1"/>
  <c r="I98" i="1"/>
  <c r="N98" i="1" s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N118" i="1" s="1"/>
  <c r="I119" i="1"/>
  <c r="I120" i="1"/>
  <c r="I121" i="1"/>
  <c r="I122" i="1"/>
  <c r="I123" i="1"/>
  <c r="N123" i="1" s="1"/>
  <c r="I124" i="1"/>
  <c r="N124" i="1" s="1"/>
  <c r="I125" i="1"/>
  <c r="I126" i="1"/>
  <c r="I127" i="1"/>
  <c r="I128" i="1"/>
  <c r="I129" i="1"/>
  <c r="I130" i="1"/>
  <c r="I131" i="1"/>
  <c r="N131" i="1" s="1"/>
  <c r="I132" i="1"/>
  <c r="I133" i="1"/>
  <c r="I134" i="1"/>
  <c r="I135" i="1"/>
  <c r="I136" i="1"/>
  <c r="N136" i="1" s="1"/>
  <c r="I137" i="1"/>
  <c r="I138" i="1"/>
  <c r="I139" i="1"/>
  <c r="I140" i="1"/>
  <c r="N93" i="1"/>
  <c r="I192" i="1"/>
  <c r="N192" i="1" s="1"/>
  <c r="I190" i="1"/>
  <c r="N190" i="1" s="1"/>
  <c r="I189" i="1"/>
  <c r="N189" i="1" s="1"/>
  <c r="I188" i="1"/>
  <c r="N188" i="1" s="1"/>
  <c r="I187" i="1"/>
  <c r="N187" i="1" s="1"/>
  <c r="I186" i="1"/>
  <c r="N186" i="1" s="1"/>
  <c r="I185" i="1"/>
  <c r="N185" i="1" s="1"/>
  <c r="I184" i="1"/>
  <c r="N184" i="1" s="1"/>
  <c r="I183" i="1"/>
  <c r="N183" i="1" s="1"/>
  <c r="I182" i="1"/>
  <c r="N182" i="1" s="1"/>
  <c r="I181" i="1"/>
  <c r="N181" i="1" s="1"/>
  <c r="I180" i="1"/>
  <c r="N180" i="1" s="1"/>
  <c r="I179" i="1"/>
  <c r="N179" i="1" s="1"/>
  <c r="I178" i="1"/>
  <c r="N178" i="1" s="1"/>
  <c r="I177" i="1"/>
  <c r="N177" i="1" s="1"/>
  <c r="I176" i="1"/>
  <c r="N176" i="1" s="1"/>
  <c r="I175" i="1"/>
  <c r="N175" i="1" s="1"/>
  <c r="I174" i="1"/>
  <c r="N174" i="1" s="1"/>
  <c r="I173" i="1"/>
  <c r="N173" i="1" s="1"/>
  <c r="I172" i="1"/>
  <c r="N172" i="1" s="1"/>
  <c r="I171" i="1"/>
  <c r="N171" i="1" s="1"/>
  <c r="I170" i="1"/>
  <c r="N170" i="1" s="1"/>
  <c r="I169" i="1"/>
  <c r="N169" i="1" s="1"/>
  <c r="I168" i="1"/>
  <c r="N168" i="1" s="1"/>
  <c r="I167" i="1"/>
  <c r="N167" i="1" s="1"/>
  <c r="I166" i="1"/>
  <c r="N166" i="1" s="1"/>
  <c r="I165" i="1"/>
  <c r="N165" i="1" s="1"/>
  <c r="I164" i="1"/>
  <c r="N164" i="1" s="1"/>
  <c r="I163" i="1"/>
  <c r="N163" i="1" s="1"/>
  <c r="I162" i="1"/>
  <c r="N162" i="1" s="1"/>
  <c r="I161" i="1"/>
  <c r="N161" i="1" s="1"/>
  <c r="I160" i="1"/>
  <c r="N160" i="1" s="1"/>
  <c r="I159" i="1"/>
  <c r="N159" i="1" s="1"/>
  <c r="I158" i="1"/>
  <c r="N158" i="1" s="1"/>
  <c r="I142" i="1" l="1"/>
  <c r="I44" i="1"/>
  <c r="N140" i="1"/>
  <c r="N139" i="1"/>
  <c r="N138" i="1"/>
  <c r="N137" i="1"/>
  <c r="I28" i="1"/>
  <c r="N28" i="1" s="1"/>
  <c r="I38" i="1"/>
  <c r="N38" i="1" s="1"/>
  <c r="F199" i="1"/>
  <c r="I194" i="1"/>
  <c r="N194" i="1" s="1"/>
  <c r="I155" i="1"/>
  <c r="N155" i="1" s="1"/>
  <c r="N116" i="1"/>
  <c r="N110" i="1"/>
  <c r="N74" i="1"/>
  <c r="N66" i="1"/>
  <c r="N67" i="1"/>
  <c r="M199" i="1"/>
  <c r="L199" i="1"/>
  <c r="K199" i="1"/>
  <c r="J199" i="1"/>
  <c r="H199" i="1"/>
  <c r="G199" i="1"/>
  <c r="E199" i="1"/>
  <c r="I46" i="1"/>
  <c r="N46" i="1" s="1"/>
  <c r="E48" i="1"/>
  <c r="N72" i="1"/>
  <c r="N54" i="1"/>
  <c r="N55" i="1"/>
  <c r="N56" i="1"/>
  <c r="N58" i="1"/>
  <c r="N59" i="1"/>
  <c r="N60" i="1"/>
  <c r="N62" i="1"/>
  <c r="N63" i="1"/>
  <c r="N65" i="1"/>
  <c r="N68" i="1"/>
  <c r="N69" i="1"/>
  <c r="N70" i="1"/>
  <c r="N73" i="1"/>
  <c r="N76" i="1"/>
  <c r="N78" i="1"/>
  <c r="N79" i="1"/>
  <c r="N80" i="1"/>
  <c r="N81" i="1"/>
  <c r="N82" i="1"/>
  <c r="N84" i="1"/>
  <c r="N85" i="1"/>
  <c r="N86" i="1"/>
  <c r="N87" i="1"/>
  <c r="N88" i="1"/>
  <c r="N89" i="1"/>
  <c r="N91" i="1"/>
  <c r="N92" i="1"/>
  <c r="N94" i="1"/>
  <c r="N95" i="1"/>
  <c r="N96" i="1"/>
  <c r="N97" i="1"/>
  <c r="N99" i="1"/>
  <c r="N100" i="1"/>
  <c r="N101" i="1"/>
  <c r="N102" i="1"/>
  <c r="N103" i="1"/>
  <c r="N104" i="1"/>
  <c r="N105" i="1"/>
  <c r="N106" i="1"/>
  <c r="N107" i="1"/>
  <c r="N108" i="1"/>
  <c r="N109" i="1"/>
  <c r="N111" i="1"/>
  <c r="N112" i="1"/>
  <c r="N113" i="1"/>
  <c r="N114" i="1"/>
  <c r="N115" i="1"/>
  <c r="N117" i="1"/>
  <c r="N119" i="1"/>
  <c r="N120" i="1"/>
  <c r="N121" i="1"/>
  <c r="N122" i="1"/>
  <c r="N125" i="1"/>
  <c r="N126" i="1"/>
  <c r="N127" i="1"/>
  <c r="N128" i="1"/>
  <c r="N129" i="1"/>
  <c r="N130" i="1"/>
  <c r="N132" i="1"/>
  <c r="N133" i="1"/>
  <c r="N134" i="1"/>
  <c r="N135" i="1"/>
  <c r="I148" i="1"/>
  <c r="N148" i="1" s="1"/>
  <c r="I149" i="1"/>
  <c r="N149" i="1" s="1"/>
  <c r="I150" i="1"/>
  <c r="N150" i="1" s="1"/>
  <c r="I151" i="1"/>
  <c r="N151" i="1" s="1"/>
  <c r="I152" i="1"/>
  <c r="N152" i="1" s="1"/>
  <c r="I153" i="1"/>
  <c r="N153" i="1" s="1"/>
  <c r="I154" i="1"/>
  <c r="N154" i="1" s="1"/>
  <c r="I156" i="1"/>
  <c r="N156" i="1" s="1"/>
  <c r="I157" i="1"/>
  <c r="N157" i="1" s="1"/>
  <c r="I191" i="1"/>
  <c r="N191" i="1" s="1"/>
  <c r="I193" i="1"/>
  <c r="N193" i="1" s="1"/>
  <c r="I195" i="1"/>
  <c r="N195" i="1" s="1"/>
  <c r="I196" i="1"/>
  <c r="N196" i="1" s="1"/>
  <c r="I197" i="1"/>
  <c r="N197" i="1" s="1"/>
  <c r="I10" i="1"/>
  <c r="N10" i="1" s="1"/>
  <c r="I11" i="1"/>
  <c r="N11" i="1" s="1"/>
  <c r="I12" i="1"/>
  <c r="N12" i="1" s="1"/>
  <c r="I13" i="1"/>
  <c r="N13" i="1" s="1"/>
  <c r="I14" i="1"/>
  <c r="N14" i="1" s="1"/>
  <c r="I15" i="1"/>
  <c r="N15" i="1" s="1"/>
  <c r="I16" i="1"/>
  <c r="N16" i="1" s="1"/>
  <c r="I17" i="1"/>
  <c r="N17" i="1" s="1"/>
  <c r="I18" i="1"/>
  <c r="N18" i="1" s="1"/>
  <c r="I19" i="1"/>
  <c r="N19" i="1" s="1"/>
  <c r="I20" i="1"/>
  <c r="N20" i="1" s="1"/>
  <c r="I21" i="1"/>
  <c r="N21" i="1" s="1"/>
  <c r="I22" i="1"/>
  <c r="N22" i="1" s="1"/>
  <c r="I23" i="1"/>
  <c r="N23" i="1" s="1"/>
  <c r="I24" i="1"/>
  <c r="N24" i="1" s="1"/>
  <c r="I25" i="1"/>
  <c r="N25" i="1" s="1"/>
  <c r="I26" i="1"/>
  <c r="N26" i="1" s="1"/>
  <c r="I27" i="1"/>
  <c r="N27" i="1" s="1"/>
  <c r="I29" i="1"/>
  <c r="N29" i="1" s="1"/>
  <c r="I30" i="1"/>
  <c r="N30" i="1" s="1"/>
  <c r="I31" i="1"/>
  <c r="N31" i="1" s="1"/>
  <c r="I32" i="1"/>
  <c r="N32" i="1" s="1"/>
  <c r="I33" i="1"/>
  <c r="N33" i="1" s="1"/>
  <c r="I34" i="1"/>
  <c r="N34" i="1" s="1"/>
  <c r="I35" i="1"/>
  <c r="N35" i="1" s="1"/>
  <c r="I37" i="1"/>
  <c r="N37" i="1" s="1"/>
  <c r="I39" i="1"/>
  <c r="N39" i="1" s="1"/>
  <c r="I40" i="1"/>
  <c r="N40" i="1" s="1"/>
  <c r="I41" i="1"/>
  <c r="N41" i="1" s="1"/>
  <c r="I42" i="1"/>
  <c r="N42" i="1" s="1"/>
  <c r="I43" i="1"/>
  <c r="N43" i="1" s="1"/>
  <c r="I45" i="1"/>
  <c r="N45" i="1" s="1"/>
  <c r="E142" i="1"/>
  <c r="M142" i="1"/>
  <c r="M48" i="1"/>
  <c r="L142" i="1"/>
  <c r="L48" i="1"/>
  <c r="K142" i="1"/>
  <c r="K48" i="1"/>
  <c r="J142" i="1"/>
  <c r="J48" i="1"/>
  <c r="H48" i="1"/>
  <c r="G48" i="1"/>
  <c r="F48" i="1"/>
  <c r="N142" i="1" l="1"/>
  <c r="E204" i="1"/>
  <c r="K204" i="1"/>
  <c r="I48" i="1"/>
  <c r="J204" i="1"/>
  <c r="F204" i="1"/>
  <c r="N48" i="1"/>
  <c r="H204" i="1"/>
  <c r="M204" i="1"/>
  <c r="G204" i="1"/>
  <c r="L204" i="1"/>
  <c r="I199" i="1"/>
  <c r="N199" i="1" l="1"/>
  <c r="N204" i="1" s="1"/>
  <c r="I204" i="1"/>
</calcChain>
</file>

<file path=xl/sharedStrings.xml><?xml version="1.0" encoding="utf-8"?>
<sst xmlns="http://schemas.openxmlformats.org/spreadsheetml/2006/main" count="205" uniqueCount="198">
  <si>
    <t>Atlanta, GA</t>
  </si>
  <si>
    <t>Baltimore, MD</t>
  </si>
  <si>
    <t>Chicago, IL-IN</t>
  </si>
  <si>
    <t>Cincinnati, OH-KY-IN</t>
  </si>
  <si>
    <t>Cleveland, OH</t>
  </si>
  <si>
    <t>Columbus, OH</t>
  </si>
  <si>
    <t>Detroit, MI</t>
  </si>
  <si>
    <t>Houston, TX</t>
  </si>
  <si>
    <t>Indianapolis, IN</t>
  </si>
  <si>
    <t>Kansas City, MO-KS</t>
  </si>
  <si>
    <t>Miami, FL</t>
  </si>
  <si>
    <t>Milwaukee, WI</t>
  </si>
  <si>
    <t>New Orleans, LA</t>
  </si>
  <si>
    <t>Orlando, FL</t>
  </si>
  <si>
    <t>Philadelphia, PA-NJ-DE-MD</t>
  </si>
  <si>
    <t>Pittsburgh, PA</t>
  </si>
  <si>
    <t>Portland, OR-WA</t>
  </si>
  <si>
    <t>Providence, RI-MA</t>
  </si>
  <si>
    <t>San Antonio, TX</t>
  </si>
  <si>
    <t>San Diego, CA</t>
  </si>
  <si>
    <t>San Jose, CA</t>
  </si>
  <si>
    <t>San Juan, PR</t>
  </si>
  <si>
    <t>Seattle, WA</t>
  </si>
  <si>
    <t>St. Louis, MO-IL</t>
  </si>
  <si>
    <t>Virginia Beach, VA</t>
  </si>
  <si>
    <t>Akron, OH</t>
  </si>
  <si>
    <t>Albany, NY</t>
  </si>
  <si>
    <t>Anchorage, AK</t>
  </si>
  <si>
    <t>Ann Arbor, MI</t>
  </si>
  <si>
    <t>Antioch, CA</t>
  </si>
  <si>
    <t>Atlantic City, NJ</t>
  </si>
  <si>
    <t>Augusta-Richmond County, GA-SC</t>
  </si>
  <si>
    <t>Baton Rouge, LA</t>
  </si>
  <si>
    <t>Boise City, ID</t>
  </si>
  <si>
    <t>Canton, OH</t>
  </si>
  <si>
    <t>Colorado Springs, CO</t>
  </si>
  <si>
    <t>Columbus, GA-AL</t>
  </si>
  <si>
    <t>Davenport, IA-IL</t>
  </si>
  <si>
    <t>Dayton, OH</t>
  </si>
  <si>
    <t>Des Moines, IA</t>
  </si>
  <si>
    <t>Durham, NC</t>
  </si>
  <si>
    <t>El Paso, TX-NM</t>
  </si>
  <si>
    <t>Eugene, OR</t>
  </si>
  <si>
    <t>Evansville, IN-KY</t>
  </si>
  <si>
    <t>Fort Wayne, IN</t>
  </si>
  <si>
    <t>Greensboro, NC</t>
  </si>
  <si>
    <t>Harrisburg, PA</t>
  </si>
  <si>
    <t>Honolulu, HI</t>
  </si>
  <si>
    <t>Huntsville, AL</t>
  </si>
  <si>
    <t>Jacksonville, FL</t>
  </si>
  <si>
    <t>Lancaster, PA</t>
  </si>
  <si>
    <t>Lansing, MI</t>
  </si>
  <si>
    <t>Lincoln, NE</t>
  </si>
  <si>
    <t>Little Rock, AR</t>
  </si>
  <si>
    <t>Louisville, KY-IN</t>
  </si>
  <si>
    <t>Madison, WI</t>
  </si>
  <si>
    <t>Mobile, AL</t>
  </si>
  <si>
    <t>Nashville-Davidson, TN</t>
  </si>
  <si>
    <t>Pensacola, FL-AL</t>
  </si>
  <si>
    <t>Raleigh, NC</t>
  </si>
  <si>
    <t>Reading, PA</t>
  </si>
  <si>
    <t>Reno, NV</t>
  </si>
  <si>
    <t>Rockford, IL</t>
  </si>
  <si>
    <t>Salt Lake City, UT</t>
  </si>
  <si>
    <t>Scranton, PA</t>
  </si>
  <si>
    <t>Shreveport, LA</t>
  </si>
  <si>
    <t>South Bend, IN-MI</t>
  </si>
  <si>
    <t>Springfield, MA-CT</t>
  </si>
  <si>
    <t>Springfield, MO</t>
  </si>
  <si>
    <t>Stockton, CA</t>
  </si>
  <si>
    <t>Toledo, OH-MI</t>
  </si>
  <si>
    <t>Tulsa, OK</t>
  </si>
  <si>
    <t>Wichita, KS</t>
  </si>
  <si>
    <t>Winston-Salem, NC</t>
  </si>
  <si>
    <t>Worcester, MA-CT</t>
  </si>
  <si>
    <t>TOTAL</t>
  </si>
  <si>
    <t>BUS</t>
  </si>
  <si>
    <t># of</t>
  </si>
  <si>
    <t xml:space="preserve">FIXED </t>
  </si>
  <si>
    <t>NEW</t>
  </si>
  <si>
    <t>URBANIZED AREA / STATE</t>
  </si>
  <si>
    <t>PURCHASE</t>
  </si>
  <si>
    <t>Buses</t>
  </si>
  <si>
    <t>FACILITY</t>
  </si>
  <si>
    <t>OTHER</t>
  </si>
  <si>
    <t>GUIDEWAY</t>
  </si>
  <si>
    <t>STARTS</t>
  </si>
  <si>
    <t>OPERATING</t>
  </si>
  <si>
    <t>PLANNING</t>
  </si>
  <si>
    <t>&gt; 1,000,000 POPULATION</t>
  </si>
  <si>
    <t>SUBTOTAL</t>
  </si>
  <si>
    <t>50,000 - 200,000 POPULATION</t>
  </si>
  <si>
    <t>200,000 - 1,000,000 POPULATION</t>
  </si>
  <si>
    <t>Tucson, AZ</t>
  </si>
  <si>
    <t>Poughkeepsie-Newburgh, NY</t>
  </si>
  <si>
    <t>Albuquerque, NM</t>
  </si>
  <si>
    <t>Alabama</t>
  </si>
  <si>
    <t>Arizona</t>
  </si>
  <si>
    <t>Arkansas</t>
  </si>
  <si>
    <t>California</t>
  </si>
  <si>
    <t>Colorado</t>
  </si>
  <si>
    <t>Connecticut</t>
  </si>
  <si>
    <t>Florida</t>
  </si>
  <si>
    <t>Idaho</t>
  </si>
  <si>
    <t>Illinois</t>
  </si>
  <si>
    <t>Indiana</t>
  </si>
  <si>
    <t>Iowa</t>
  </si>
  <si>
    <t>Kansas</t>
  </si>
  <si>
    <t>Kentucky</t>
  </si>
  <si>
    <t>Maine</t>
  </si>
  <si>
    <t>Michigan</t>
  </si>
  <si>
    <t>Minnesota</t>
  </si>
  <si>
    <t>Missouri</t>
  </si>
  <si>
    <t>Montana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</si>
  <si>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</si>
  <si>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</si>
  <si>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</si>
  <si>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</si>
  <si>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</si>
  <si>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</si>
  <si>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</si>
  <si>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</si>
  <si>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</si>
  <si>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</si>
  <si>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</si>
  <si>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</si>
  <si>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</si>
  <si>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</si>
  <si>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</si>
  <si>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</si>
  <si>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</si>
  <si>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</si>
  <si>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</si>
  <si>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</si>
  <si>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</si>
  <si>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Wyoming</t>
  </si>
  <si>
    <t>Boston, MA--NH--RI</t>
  </si>
  <si>
    <t>Dallas--Fort Worth--Arlington, TX</t>
  </si>
  <si>
    <t>Denver--Aurora, CO</t>
  </si>
  <si>
    <t>Los Angeles--Long Beach--Santa Ana, CA</t>
  </si>
  <si>
    <t>Minneapolis--St. Paul, MN</t>
  </si>
  <si>
    <t>New York--Newark, NY-NJ-CT</t>
  </si>
  <si>
    <t>Phoenix--Mesa, AZ</t>
  </si>
  <si>
    <t>San Francisco--Oakland, CA</t>
  </si>
  <si>
    <t>Washington, DC-VA-MD</t>
  </si>
  <si>
    <t>Allentown--Bethlehem, PA-NJ</t>
  </si>
  <si>
    <t>Bridgeport--Stamford, CT--NY</t>
  </si>
  <si>
    <t>Charleston--North Charleston, SC</t>
  </si>
  <si>
    <t>Fresno, CA</t>
  </si>
  <si>
    <t>Memphis, TN-MS-AR</t>
  </si>
  <si>
    <t>Sarasota--Bradenton, FL</t>
  </si>
  <si>
    <t>Lousiana</t>
  </si>
  <si>
    <t>Massachussets</t>
  </si>
  <si>
    <t>Wisconsin</t>
  </si>
  <si>
    <t>TABLE 16</t>
  </si>
  <si>
    <t>Gulfport--Biloxi, MS</t>
  </si>
  <si>
    <t>Temecula--Murrieta, CA</t>
  </si>
  <si>
    <t>Alaska</t>
  </si>
  <si>
    <t>Las Vegas, NV</t>
  </si>
  <si>
    <t>Omaha, NE-IA</t>
  </si>
  <si>
    <t>Peoria, IL</t>
  </si>
  <si>
    <t>Rochester, NY</t>
  </si>
  <si>
    <t>Delaware</t>
  </si>
  <si>
    <t>Maryland</t>
  </si>
  <si>
    <t>Columbia, SC</t>
  </si>
  <si>
    <t>Provo--Orem, UT</t>
  </si>
  <si>
    <t>Round Lake Beach--McHenry--Grayslake, IL</t>
  </si>
  <si>
    <t>Spokane, WA-ID</t>
  </si>
  <si>
    <t>Bakersfield, CA</t>
  </si>
  <si>
    <t>Greenville, SC</t>
  </si>
  <si>
    <t>Lancaster--Palmdale, CA</t>
  </si>
  <si>
    <t>Lubbock, TX</t>
  </si>
  <si>
    <t>Savannah, GA</t>
  </si>
  <si>
    <t>Syracuse, NY</t>
  </si>
  <si>
    <t>Youngstown, OH--PA</t>
  </si>
  <si>
    <t>Georgia</t>
  </si>
  <si>
    <t>Charlotte, NC</t>
  </si>
  <si>
    <t>Tampa--St. Petersburg, FL</t>
  </si>
  <si>
    <t>Note: Table does not include Safety and Security ($191,685) for Los Angeles and Management Training ($4,414) for Indianapolis.</t>
  </si>
  <si>
    <t>Asheville, NC</t>
  </si>
  <si>
    <t>Austin, TX</t>
  </si>
  <si>
    <t>Corpus Christi, TX</t>
  </si>
  <si>
    <t>Indio--Cathedral City--Palm Springs, CA</t>
  </si>
  <si>
    <t>Lexington-Fayette, KY</t>
  </si>
  <si>
    <t>Riverside--San Bernardino, CA</t>
  </si>
  <si>
    <t>Sacramento, CA</t>
  </si>
  <si>
    <t>Seaside--Monterey--Marina, CA</t>
  </si>
  <si>
    <t>Tallahassee, FL</t>
  </si>
  <si>
    <t>Waco, TX</t>
  </si>
  <si>
    <t>Hawaii</t>
  </si>
  <si>
    <t>Mississippi</t>
  </si>
  <si>
    <t>Virgin Islands</t>
  </si>
  <si>
    <t>Note: Table does not include Safety and Security ($264,709) for Omaha and Management Training ($19,200) for Riverside.</t>
  </si>
  <si>
    <t>Note: Table does not include Management Training ($15,000) for the State of Florida.</t>
  </si>
  <si>
    <t>FY 2012 URBANIZED AREA FORMULA OBLIGATIONS, BY URBANIZED AREA</t>
  </si>
  <si>
    <t>Hartford, CT</t>
  </si>
  <si>
    <t>Fort Collins, CO</t>
  </si>
  <si>
    <r>
      <rPr>
        <b/>
        <sz val="9"/>
        <rFont val="Arial"/>
        <family val="2"/>
      </rPr>
      <t xml:space="preserve">Note: </t>
    </r>
    <r>
      <rPr>
        <sz val="9"/>
        <rFont val="Arial"/>
        <family val="2"/>
      </rPr>
      <t xml:space="preserve"> Spare Parts/Associated Capital Maintenance Items is included in the total dollar amount for Bus Purchases but not included in the column for # of buses.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</si>
</sst>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"/>
  </numFmts>
  <fonts count="8" x14ac:knownFonts="1">
    <font>
      <sz val="10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8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quotePrefix="1" applyNumberFormat="1" applyFont="1"/>
    <xf numFmtId="1" fontId="0" fillId="0" borderId="0" xfId="0" applyNumberFormat="1"/>
    <xf numFmtId="3" fontId="0" fillId="0" borderId="0" xfId="0" applyNumberFormat="1"/>
    <xf numFmtId="0" fontId="0" fillId="0" borderId="1" xfId="0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0" fontId="0" fillId="0" borderId="8" xfId="0" applyBorder="1"/>
    <xf numFmtId="3" fontId="2" fillId="0" borderId="0" xfId="0" applyNumberFormat="1" applyFont="1" applyFill="1" applyBorder="1" applyAlignment="1">
      <alignment horizontal="center"/>
    </xf>
    <xf numFmtId="1" fontId="0" fillId="0" borderId="9" xfId="0" applyNumberFormat="1" applyBorder="1"/>
    <xf numFmtId="1" fontId="0" fillId="0" borderId="10" xfId="0" applyNumberFormat="1" applyBorder="1"/>
    <xf numFmtId="3" fontId="1" fillId="0" borderId="10" xfId="0" applyNumberFormat="1" applyFont="1" applyBorder="1"/>
    <xf numFmtId="3" fontId="1" fillId="0" borderId="10" xfId="0" quotePrefix="1" applyNumberFormat="1" applyFont="1" applyBorder="1"/>
    <xf numFmtId="0" fontId="1" fillId="0" borderId="10" xfId="0" quotePrefix="1" applyNumberFormat="1" applyFont="1" applyBorder="1"/>
    <xf numFmtId="3" fontId="1" fillId="0" borderId="7" xfId="0" applyNumberFormat="1" applyFont="1" applyBorder="1"/>
    <xf numFmtId="3" fontId="1" fillId="0" borderId="7" xfId="0" quotePrefix="1" applyNumberFormat="1" applyFont="1" applyBorder="1"/>
    <xf numFmtId="3" fontId="1" fillId="0" borderId="8" xfId="0" applyNumberFormat="1" applyFont="1" applyBorder="1"/>
    <xf numFmtId="3" fontId="1" fillId="0" borderId="8" xfId="0" quotePrefix="1" applyNumberFormat="1" applyFont="1" applyBorder="1"/>
    <xf numFmtId="0" fontId="0" fillId="0" borderId="9" xfId="0" applyBorder="1"/>
    <xf numFmtId="0" fontId="0" fillId="0" borderId="0" xfId="0" applyBorder="1"/>
    <xf numFmtId="0" fontId="1" fillId="0" borderId="0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quotePrefix="1" applyNumberFormat="1" applyFont="1" applyBorder="1"/>
    <xf numFmtId="0" fontId="1" fillId="0" borderId="6" xfId="0" quotePrefix="1" applyNumberFormat="1" applyFont="1" applyBorder="1"/>
    <xf numFmtId="0" fontId="5" fillId="0" borderId="6" xfId="0" applyFont="1" applyBorder="1"/>
    <xf numFmtId="3" fontId="1" fillId="0" borderId="11" xfId="0" applyNumberFormat="1" applyFont="1" applyBorder="1"/>
    <xf numFmtId="1" fontId="2" fillId="0" borderId="0" xfId="0" applyNumberFormat="1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2" xfId="0" applyFont="1" applyBorder="1"/>
    <xf numFmtId="3" fontId="1" fillId="0" borderId="12" xfId="0" applyNumberFormat="1" applyFont="1" applyBorder="1"/>
    <xf numFmtId="3" fontId="1" fillId="0" borderId="9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0" fontId="1" fillId="0" borderId="4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3" fontId="1" fillId="0" borderId="16" xfId="0" applyNumberFormat="1" applyFont="1" applyBorder="1"/>
    <xf numFmtId="3" fontId="1" fillId="0" borderId="14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1" fillId="0" borderId="18" xfId="0" applyFont="1" applyBorder="1"/>
    <xf numFmtId="165" fontId="1" fillId="0" borderId="0" xfId="0" applyNumberFormat="1" applyFont="1" applyBorder="1"/>
    <xf numFmtId="0" fontId="1" fillId="0" borderId="19" xfId="0" applyFont="1" applyBorder="1"/>
    <xf numFmtId="0" fontId="1" fillId="0" borderId="20" xfId="0" quotePrefix="1" applyNumberFormat="1" applyFont="1" applyBorder="1"/>
    <xf numFmtId="0" fontId="1" fillId="0" borderId="21" xfId="0" quotePrefix="1" applyNumberFormat="1" applyFont="1" applyBorder="1"/>
    <xf numFmtId="3" fontId="1" fillId="0" borderId="22" xfId="0" quotePrefix="1" applyNumberFormat="1" applyFont="1" applyBorder="1"/>
    <xf numFmtId="3" fontId="1" fillId="0" borderId="20" xfId="0" quotePrefix="1" applyNumberFormat="1" applyFont="1" applyBorder="1"/>
    <xf numFmtId="3" fontId="1" fillId="0" borderId="23" xfId="0" quotePrefix="1" applyNumberFormat="1" applyFont="1" applyBorder="1"/>
    <xf numFmtId="3" fontId="1" fillId="0" borderId="20" xfId="0" applyNumberFormat="1" applyFont="1" applyBorder="1"/>
    <xf numFmtId="3" fontId="1" fillId="0" borderId="24" xfId="0" applyNumberFormat="1" applyFont="1" applyBorder="1"/>
    <xf numFmtId="165" fontId="1" fillId="0" borderId="20" xfId="0" applyNumberFormat="1" applyFont="1" applyBorder="1"/>
    <xf numFmtId="0" fontId="1" fillId="0" borderId="24" xfId="0" applyFont="1" applyBorder="1"/>
    <xf numFmtId="3" fontId="1" fillId="0" borderId="24" xfId="0" quotePrefix="1" applyNumberFormat="1" applyFont="1" applyBorder="1"/>
    <xf numFmtId="0" fontId="1" fillId="0" borderId="20" xfId="0" applyFont="1" applyBorder="1"/>
    <xf numFmtId="0" fontId="1" fillId="0" borderId="22" xfId="0" quotePrefix="1" applyNumberFormat="1" applyFont="1" applyBorder="1"/>
    <xf numFmtId="3" fontId="1" fillId="0" borderId="23" xfId="0" applyNumberFormat="1" applyFont="1" applyBorder="1"/>
    <xf numFmtId="0" fontId="1" fillId="0" borderId="6" xfId="0" applyNumberFormat="1" applyFont="1" applyBorder="1"/>
    <xf numFmtId="0" fontId="1" fillId="0" borderId="21" xfId="0" applyNumberFormat="1" applyFont="1" applyBorder="1"/>
    <xf numFmtId="0" fontId="3" fillId="2" borderId="1" xfId="0" applyFont="1" applyFill="1" applyBorder="1"/>
    <xf numFmtId="0" fontId="3" fillId="2" borderId="9" xfId="0" applyFont="1" applyFill="1" applyBorder="1"/>
    <xf numFmtId="3" fontId="3" fillId="2" borderId="12" xfId="0" applyNumberFormat="1" applyFont="1" applyFill="1" applyBorder="1"/>
    <xf numFmtId="3" fontId="3" fillId="2" borderId="9" xfId="0" applyNumberFormat="1" applyFont="1" applyFill="1" applyBorder="1"/>
    <xf numFmtId="3" fontId="3" fillId="2" borderId="3" xfId="0" applyNumberFormat="1" applyFont="1" applyFill="1" applyBorder="1"/>
    <xf numFmtId="3" fontId="3" fillId="2" borderId="4" xfId="0" applyNumberFormat="1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2" fillId="2" borderId="0" xfId="0" applyFont="1" applyFill="1" applyBorder="1"/>
    <xf numFmtId="3" fontId="4" fillId="2" borderId="1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0" xfId="0" applyNumberFormat="1" applyFont="1" applyFill="1" applyBorder="1"/>
    <xf numFmtId="3" fontId="2" fillId="2" borderId="8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3" xfId="0" applyFont="1" applyFill="1" applyBorder="1"/>
    <xf numFmtId="0" fontId="2" fillId="2" borderId="14" xfId="0" applyFont="1" applyFill="1" applyBorder="1"/>
    <xf numFmtId="3" fontId="4" fillId="2" borderId="16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2" fillId="2" borderId="17" xfId="0" applyNumberFormat="1" applyFont="1" applyFill="1" applyBorder="1" applyAlignment="1">
      <alignment horizontal="center"/>
    </xf>
    <xf numFmtId="3" fontId="2" fillId="2" borderId="18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18" xfId="0" applyFont="1" applyFill="1" applyBorder="1"/>
    <xf numFmtId="3" fontId="1" fillId="0" borderId="0" xfId="0" applyNumberFormat="1" applyFont="1" applyBorder="1"/>
    <xf numFmtId="3" fontId="1" fillId="0" borderId="0" xfId="0" quotePrefix="1" applyNumberFormat="1" applyFont="1" applyBorder="1"/>
    <xf numFmtId="0" fontId="1" fillId="0" borderId="25" xfId="0" applyFont="1" applyBorder="1"/>
    <xf numFmtId="0" fontId="1" fillId="0" borderId="26" xfId="0" quotePrefix="1" applyNumberFormat="1" applyFont="1" applyBorder="1"/>
    <xf numFmtId="0" fontId="1" fillId="0" borderId="27" xfId="0" applyFont="1" applyBorder="1"/>
    <xf numFmtId="1" fontId="6" fillId="0" borderId="6" xfId="0" applyNumberFormat="1" applyFont="1" applyBorder="1"/>
    <xf numFmtId="3" fontId="6" fillId="0" borderId="10" xfId="0" quotePrefix="1" applyNumberFormat="1" applyFont="1" applyBorder="1"/>
    <xf numFmtId="3" fontId="6" fillId="0" borderId="7" xfId="0" quotePrefix="1" applyNumberFormat="1" applyFont="1" applyBorder="1"/>
    <xf numFmtId="3" fontId="6" fillId="0" borderId="0" xfId="0" applyNumberFormat="1" applyFont="1"/>
    <xf numFmtId="3" fontId="6" fillId="0" borderId="7" xfId="0" applyNumberFormat="1" applyFont="1" applyBorder="1"/>
    <xf numFmtId="3" fontId="6" fillId="0" borderId="11" xfId="0" applyNumberFormat="1" applyFont="1" applyBorder="1"/>
    <xf numFmtId="3" fontId="6" fillId="0" borderId="10" xfId="0" applyNumberFormat="1" applyFont="1" applyBorder="1"/>
    <xf numFmtId="3" fontId="6" fillId="0" borderId="28" xfId="0" applyNumberFormat="1" applyFont="1" applyBorder="1"/>
    <xf numFmtId="164" fontId="6" fillId="0" borderId="0" xfId="0" applyNumberFormat="1" applyFont="1" applyBorder="1"/>
    <xf numFmtId="164" fontId="6" fillId="0" borderId="29" xfId="0" applyNumberFormat="1" applyFont="1" applyBorder="1"/>
    <xf numFmtId="164" fontId="6" fillId="0" borderId="11" xfId="0" applyNumberFormat="1" applyFont="1" applyBorder="1"/>
    <xf numFmtId="0" fontId="1" fillId="0" borderId="21" xfId="0" applyNumberFormat="1" applyFont="1" applyFill="1" applyBorder="1"/>
    <xf numFmtId="3" fontId="1" fillId="0" borderId="22" xfId="0" quotePrefix="1" applyNumberFormat="1" applyFont="1" applyFill="1" applyBorder="1"/>
    <xf numFmtId="3" fontId="1" fillId="0" borderId="20" xfId="0" quotePrefix="1" applyNumberFormat="1" applyFont="1" applyFill="1" applyBorder="1"/>
    <xf numFmtId="0" fontId="1" fillId="0" borderId="6" xfId="0" quotePrefix="1" applyNumberFormat="1" applyFont="1" applyFill="1" applyBorder="1"/>
    <xf numFmtId="3" fontId="1" fillId="0" borderId="10" xfId="0" quotePrefix="1" applyNumberFormat="1" applyFont="1" applyFill="1" applyBorder="1"/>
    <xf numFmtId="0" fontId="1" fillId="0" borderId="6" xfId="0" applyNumberFormat="1" applyFont="1" applyFill="1" applyBorder="1"/>
    <xf numFmtId="3" fontId="1" fillId="0" borderId="20" xfId="0" applyNumberFormat="1" applyFont="1" applyFill="1" applyBorder="1"/>
    <xf numFmtId="3" fontId="1" fillId="0" borderId="0" xfId="0" quotePrefix="1" applyNumberFormat="1" applyFont="1" applyFill="1" applyBorder="1"/>
    <xf numFmtId="3" fontId="1" fillId="0" borderId="0" xfId="0" applyNumberFormat="1" applyFont="1" applyFill="1" applyBorder="1"/>
    <xf numFmtId="1" fontId="6" fillId="0" borderId="30" xfId="0" applyNumberFormat="1" applyFont="1" applyBorder="1"/>
    <xf numFmtId="3" fontId="6" fillId="0" borderId="31" xfId="0" quotePrefix="1" applyNumberFormat="1" applyFont="1" applyBorder="1"/>
    <xf numFmtId="3" fontId="6" fillId="0" borderId="26" xfId="0" quotePrefix="1" applyNumberFormat="1" applyFont="1" applyBorder="1"/>
    <xf numFmtId="3" fontId="6" fillId="0" borderId="32" xfId="0" quotePrefix="1" applyNumberFormat="1" applyFont="1" applyBorder="1"/>
    <xf numFmtId="3" fontId="6" fillId="0" borderId="33" xfId="0" quotePrefix="1" applyNumberFormat="1" applyFont="1" applyBorder="1"/>
    <xf numFmtId="165" fontId="1" fillId="0" borderId="26" xfId="0" applyNumberFormat="1" applyFont="1" applyBorder="1"/>
    <xf numFmtId="3" fontId="6" fillId="0" borderId="26" xfId="0" applyNumberFormat="1" applyFont="1" applyBorder="1"/>
    <xf numFmtId="3" fontId="6" fillId="0" borderId="32" xfId="0" applyNumberFormat="1" applyFont="1" applyBorder="1"/>
    <xf numFmtId="3" fontId="6" fillId="0" borderId="33" xfId="0" applyNumberFormat="1" applyFont="1" applyBorder="1"/>
    <xf numFmtId="3" fontId="6" fillId="0" borderId="0" xfId="0" applyNumberFormat="1" applyFont="1" applyBorder="1"/>
    <xf numFmtId="3" fontId="6" fillId="0" borderId="34" xfId="0" applyNumberFormat="1" applyFont="1" applyBorder="1"/>
    <xf numFmtId="0" fontId="1" fillId="0" borderId="35" xfId="0" applyFont="1" applyBorder="1"/>
    <xf numFmtId="0" fontId="1" fillId="0" borderId="36" xfId="0" quotePrefix="1" applyNumberFormat="1" applyFont="1" applyBorder="1"/>
    <xf numFmtId="0" fontId="1" fillId="0" borderId="37" xfId="0" quotePrefix="1" applyNumberFormat="1" applyFont="1" applyFill="1" applyBorder="1"/>
    <xf numFmtId="3" fontId="1" fillId="0" borderId="38" xfId="0" quotePrefix="1" applyNumberFormat="1" applyFont="1" applyFill="1" applyBorder="1"/>
    <xf numFmtId="3" fontId="1" fillId="0" borderId="36" xfId="0" quotePrefix="1" applyNumberFormat="1" applyFont="1" applyFill="1" applyBorder="1"/>
    <xf numFmtId="3" fontId="1" fillId="0" borderId="36" xfId="0" applyNumberFormat="1" applyFont="1" applyFill="1" applyBorder="1"/>
    <xf numFmtId="3" fontId="1" fillId="0" borderId="39" xfId="0" quotePrefix="1" applyNumberFormat="1" applyFont="1" applyBorder="1"/>
    <xf numFmtId="3" fontId="1" fillId="0" borderId="36" xfId="0" applyNumberFormat="1" applyFont="1" applyBorder="1"/>
    <xf numFmtId="3" fontId="1" fillId="0" borderId="36" xfId="0" quotePrefix="1" applyNumberFormat="1" applyFont="1" applyBorder="1"/>
    <xf numFmtId="3" fontId="1" fillId="0" borderId="40" xfId="0" quotePrefix="1" applyNumberFormat="1" applyFont="1" applyBorder="1"/>
    <xf numFmtId="0" fontId="1" fillId="0" borderId="36" xfId="0" applyFont="1" applyBorder="1"/>
    <xf numFmtId="0" fontId="1" fillId="0" borderId="40" xfId="0" applyFont="1" applyBorder="1"/>
    <xf numFmtId="0" fontId="1" fillId="0" borderId="37" xfId="0" applyNumberFormat="1" applyFont="1" applyBorder="1"/>
    <xf numFmtId="3" fontId="1" fillId="0" borderId="38" xfId="0" quotePrefix="1" applyNumberFormat="1" applyFont="1" applyBorder="1"/>
    <xf numFmtId="3" fontId="1" fillId="0" borderId="40" xfId="0" applyNumberFormat="1" applyFont="1" applyBorder="1"/>
    <xf numFmtId="0" fontId="1" fillId="0" borderId="37" xfId="0" quotePrefix="1" applyNumberFormat="1" applyFont="1" applyBorder="1"/>
    <xf numFmtId="0" fontId="1" fillId="0" borderId="38" xfId="0" quotePrefix="1" applyNumberFormat="1" applyFont="1" applyBorder="1"/>
    <xf numFmtId="3" fontId="1" fillId="0" borderId="39" xfId="0" applyNumberFormat="1" applyFont="1" applyBorder="1"/>
    <xf numFmtId="3" fontId="6" fillId="0" borderId="0" xfId="0" quotePrefix="1" applyNumberFormat="1" applyFont="1" applyBorder="1"/>
    <xf numFmtId="3" fontId="6" fillId="0" borderId="34" xfId="0" quotePrefix="1" applyNumberFormat="1" applyFont="1" applyBorder="1"/>
    <xf numFmtId="3" fontId="6" fillId="0" borderId="41" xfId="0" applyNumberFormat="1" applyFont="1" applyBorder="1"/>
    <xf numFmtId="0" fontId="7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7"/>
  <sheetViews>
    <sheetView tabSelected="1" zoomScaleNormal="100" workbookViewId="0">
      <pane xSplit="4" ySplit="6" topLeftCell="E96" activePane="bottomRight" state="frozen"/>
      <selection pane="topRight" activeCell="E1" sqref="E1"/>
      <selection pane="bottomLeft" activeCell="A7" sqref="A7"/>
      <selection pane="bottomRight" activeCell="T204" sqref="T204"/>
    </sheetView>
  </sheetViews>
  <sheetFormatPr defaultRowHeight="11.25" x14ac:dyDescent="0.2"/>
  <cols>
    <col min="1" max="1" width="0.85546875" style="1" customWidth="1"/>
    <col min="2" max="2" width="1" style="1" customWidth="1"/>
    <col min="3" max="3" width="1.7109375" style="1" customWidth="1"/>
    <col min="4" max="4" width="31.42578125" style="1" customWidth="1"/>
    <col min="5" max="5" width="6.5703125" style="2" customWidth="1"/>
    <col min="6" max="6" width="12.28515625" style="2" customWidth="1"/>
    <col min="7" max="7" width="11.7109375" style="2" bestFit="1" customWidth="1"/>
    <col min="8" max="8" width="10.42578125" style="2" bestFit="1" customWidth="1"/>
    <col min="9" max="10" width="12.5703125" style="2" customWidth="1"/>
    <col min="11" max="11" width="11.28515625" style="2" customWidth="1"/>
    <col min="12" max="12" width="11.5703125" style="2" customWidth="1"/>
    <col min="13" max="13" width="13" style="2" customWidth="1"/>
    <col min="14" max="14" width="13.7109375" style="2" customWidth="1"/>
    <col min="15" max="15" width="2" style="1" customWidth="1"/>
    <col min="16" max="16" width="1" style="1" customWidth="1"/>
    <col min="17" max="16384" width="9.140625" style="1"/>
  </cols>
  <sheetData>
    <row r="1" spans="2:21" ht="12.75" x14ac:dyDescent="0.2">
      <c r="B1" s="153" t="s">
        <v>154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2:21" ht="12.75" x14ac:dyDescent="0.2">
      <c r="B2" s="153" t="s">
        <v>194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2:21" ht="8.25" customHeight="1" thickBot="1" x14ac:dyDescent="0.25">
      <c r="B3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/>
      <c r="P3"/>
    </row>
    <row r="4" spans="2:21" ht="12.75" x14ac:dyDescent="0.2">
      <c r="B4" s="71"/>
      <c r="C4" s="72"/>
      <c r="D4" s="72"/>
      <c r="E4" s="73"/>
      <c r="F4" s="74"/>
      <c r="G4" s="74"/>
      <c r="H4" s="74"/>
      <c r="I4" s="75"/>
      <c r="J4" s="74"/>
      <c r="K4" s="74"/>
      <c r="L4" s="74"/>
      <c r="M4" s="76"/>
      <c r="N4" s="74"/>
      <c r="O4" s="72"/>
      <c r="P4" s="77"/>
    </row>
    <row r="5" spans="2:21" ht="12.75" x14ac:dyDescent="0.2">
      <c r="B5" s="78"/>
      <c r="C5" s="79"/>
      <c r="D5" s="79"/>
      <c r="E5" s="80" t="s">
        <v>77</v>
      </c>
      <c r="F5" s="81" t="s">
        <v>76</v>
      </c>
      <c r="G5" s="81" t="s">
        <v>76</v>
      </c>
      <c r="H5" s="81" t="s">
        <v>76</v>
      </c>
      <c r="I5" s="82" t="s">
        <v>76</v>
      </c>
      <c r="J5" s="81" t="s">
        <v>78</v>
      </c>
      <c r="K5" s="81" t="s">
        <v>79</v>
      </c>
      <c r="L5" s="83"/>
      <c r="M5" s="84"/>
      <c r="N5" s="83"/>
      <c r="O5" s="85"/>
      <c r="P5" s="86"/>
      <c r="U5" s="17"/>
    </row>
    <row r="6" spans="2:21" ht="13.5" thickBot="1" x14ac:dyDescent="0.25">
      <c r="B6" s="87"/>
      <c r="C6" s="88" t="s">
        <v>80</v>
      </c>
      <c r="D6" s="88"/>
      <c r="E6" s="89" t="s">
        <v>82</v>
      </c>
      <c r="F6" s="90" t="s">
        <v>81</v>
      </c>
      <c r="G6" s="90" t="s">
        <v>84</v>
      </c>
      <c r="H6" s="90" t="s">
        <v>83</v>
      </c>
      <c r="I6" s="91" t="s">
        <v>75</v>
      </c>
      <c r="J6" s="90" t="s">
        <v>85</v>
      </c>
      <c r="K6" s="90" t="s">
        <v>86</v>
      </c>
      <c r="L6" s="90" t="s">
        <v>88</v>
      </c>
      <c r="M6" s="92" t="s">
        <v>87</v>
      </c>
      <c r="N6" s="90" t="s">
        <v>75</v>
      </c>
      <c r="O6" s="93"/>
      <c r="P6" s="94"/>
      <c r="U6" s="17"/>
    </row>
    <row r="7" spans="2:21" ht="9" customHeight="1" x14ac:dyDescent="0.2">
      <c r="B7" s="6"/>
      <c r="C7" s="18"/>
      <c r="D7" s="7"/>
      <c r="E7" s="19"/>
      <c r="F7" s="4"/>
      <c r="G7" s="4"/>
      <c r="H7" s="4"/>
      <c r="I7" s="8"/>
      <c r="J7" s="4"/>
      <c r="K7" s="4"/>
      <c r="L7" s="4"/>
      <c r="M7" s="9"/>
      <c r="N7"/>
      <c r="O7" s="27"/>
      <c r="P7" s="10"/>
    </row>
    <row r="8" spans="2:21" ht="12.75" x14ac:dyDescent="0.2">
      <c r="B8" s="11"/>
      <c r="C8" s="12" t="s">
        <v>89</v>
      </c>
      <c r="D8" s="13"/>
      <c r="E8" s="19"/>
      <c r="F8" s="4"/>
      <c r="G8" s="4"/>
      <c r="H8" s="4"/>
      <c r="I8" s="14"/>
      <c r="J8" s="4"/>
      <c r="K8" s="4"/>
      <c r="L8" s="4"/>
      <c r="M8" s="15"/>
      <c r="N8"/>
      <c r="O8" s="28"/>
      <c r="P8" s="16"/>
    </row>
    <row r="9" spans="2:21" ht="7.5" customHeight="1" x14ac:dyDescent="0.2">
      <c r="B9" s="31"/>
      <c r="C9" s="29"/>
      <c r="D9" s="32"/>
      <c r="E9" s="20"/>
      <c r="I9" s="23"/>
      <c r="M9" s="25"/>
      <c r="O9" s="29"/>
      <c r="P9" s="30"/>
    </row>
    <row r="10" spans="2:21" x14ac:dyDescent="0.2">
      <c r="B10" s="31"/>
      <c r="C10" s="33"/>
      <c r="D10" s="34" t="s">
        <v>0</v>
      </c>
      <c r="E10" s="21">
        <v>12</v>
      </c>
      <c r="F10" s="3">
        <v>4485994</v>
      </c>
      <c r="G10" s="3">
        <v>81483363</v>
      </c>
      <c r="H10" s="3">
        <v>9096843</v>
      </c>
      <c r="I10" s="24">
        <f>SUM(F10:H10)</f>
        <v>95066200</v>
      </c>
      <c r="J10" s="3">
        <v>20065187</v>
      </c>
      <c r="K10" s="2">
        <v>0</v>
      </c>
      <c r="L10" s="3">
        <v>4493607</v>
      </c>
      <c r="M10" s="26">
        <v>3800000</v>
      </c>
      <c r="N10" s="2">
        <f>SUM(I10:M10)</f>
        <v>123424994</v>
      </c>
      <c r="O10" s="54"/>
      <c r="P10" s="30"/>
    </row>
    <row r="11" spans="2:21" x14ac:dyDescent="0.2">
      <c r="B11" s="31"/>
      <c r="C11" s="33"/>
      <c r="D11" s="34" t="s">
        <v>1</v>
      </c>
      <c r="E11" s="21">
        <v>8</v>
      </c>
      <c r="F11" s="3">
        <v>4645953</v>
      </c>
      <c r="G11" s="3">
        <v>13218164</v>
      </c>
      <c r="H11" s="2">
        <v>3159687</v>
      </c>
      <c r="I11" s="24">
        <f t="shared" ref="I11:I74" si="0">SUM(F11:H11)</f>
        <v>21023804</v>
      </c>
      <c r="J11" s="3">
        <v>14505714</v>
      </c>
      <c r="K11" s="2">
        <v>0</v>
      </c>
      <c r="L11" s="2">
        <v>0</v>
      </c>
      <c r="M11" s="26">
        <v>0</v>
      </c>
      <c r="N11" s="2">
        <f>SUM(I11:M11)</f>
        <v>35529518</v>
      </c>
      <c r="O11" s="54"/>
      <c r="P11" s="30"/>
    </row>
    <row r="12" spans="2:21" x14ac:dyDescent="0.2">
      <c r="B12" s="31"/>
      <c r="C12" s="33"/>
      <c r="D12" s="34" t="s">
        <v>136</v>
      </c>
      <c r="E12" s="21">
        <v>3</v>
      </c>
      <c r="F12" s="3">
        <v>1443094</v>
      </c>
      <c r="G12" s="3">
        <v>16432697</v>
      </c>
      <c r="H12" s="3">
        <v>1206507</v>
      </c>
      <c r="I12" s="24">
        <f t="shared" si="0"/>
        <v>19082298</v>
      </c>
      <c r="J12" s="3">
        <v>328285430</v>
      </c>
      <c r="K12" s="3">
        <v>0</v>
      </c>
      <c r="L12" s="3">
        <v>80000</v>
      </c>
      <c r="M12" s="26">
        <v>0</v>
      </c>
      <c r="N12" s="2">
        <f t="shared" ref="N12:N69" si="1">SUM(I12:M12)</f>
        <v>347447728</v>
      </c>
      <c r="O12" s="54"/>
      <c r="P12" s="30"/>
    </row>
    <row r="13" spans="2:21" x14ac:dyDescent="0.2">
      <c r="B13" s="31"/>
      <c r="C13" s="33"/>
      <c r="D13" s="34" t="s">
        <v>2</v>
      </c>
      <c r="E13" s="21">
        <v>380</v>
      </c>
      <c r="F13" s="3">
        <v>64752101</v>
      </c>
      <c r="G13" s="3">
        <v>81910389</v>
      </c>
      <c r="H13" s="3">
        <v>4136681</v>
      </c>
      <c r="I13" s="24">
        <f t="shared" si="0"/>
        <v>150799171</v>
      </c>
      <c r="J13" s="3">
        <v>219732070</v>
      </c>
      <c r="K13" s="2">
        <v>0</v>
      </c>
      <c r="L13" s="3">
        <v>1567333</v>
      </c>
      <c r="M13" s="25">
        <v>5722525</v>
      </c>
      <c r="N13" s="2">
        <f t="shared" si="1"/>
        <v>377821099</v>
      </c>
      <c r="O13" s="54"/>
      <c r="P13" s="30"/>
    </row>
    <row r="14" spans="2:21" x14ac:dyDescent="0.2">
      <c r="B14" s="55"/>
      <c r="C14" s="56"/>
      <c r="D14" s="57" t="s">
        <v>3</v>
      </c>
      <c r="E14" s="58">
        <v>17</v>
      </c>
      <c r="F14" s="59">
        <v>3586551</v>
      </c>
      <c r="G14" s="59">
        <v>13714919</v>
      </c>
      <c r="H14" s="59">
        <v>619155</v>
      </c>
      <c r="I14" s="60">
        <f t="shared" si="0"/>
        <v>17920625</v>
      </c>
      <c r="J14" s="61">
        <v>0</v>
      </c>
      <c r="K14" s="61">
        <v>0</v>
      </c>
      <c r="L14" s="59">
        <v>18000</v>
      </c>
      <c r="M14" s="62">
        <v>251940</v>
      </c>
      <c r="N14" s="61">
        <f t="shared" si="1"/>
        <v>18190565</v>
      </c>
      <c r="O14" s="63"/>
      <c r="P14" s="64"/>
    </row>
    <row r="15" spans="2:21" x14ac:dyDescent="0.2">
      <c r="B15" s="31"/>
      <c r="C15" s="33"/>
      <c r="D15" s="34" t="s">
        <v>4</v>
      </c>
      <c r="E15" s="21">
        <v>43</v>
      </c>
      <c r="F15" s="3">
        <v>6052800</v>
      </c>
      <c r="G15" s="3">
        <v>24604065</v>
      </c>
      <c r="H15" s="3">
        <v>1666776</v>
      </c>
      <c r="I15" s="24">
        <f t="shared" si="0"/>
        <v>32323641</v>
      </c>
      <c r="J15" s="2">
        <v>4314572</v>
      </c>
      <c r="K15" s="2">
        <v>0</v>
      </c>
      <c r="L15" s="2">
        <v>1000000</v>
      </c>
      <c r="M15" s="25">
        <v>626033</v>
      </c>
      <c r="N15" s="2">
        <f t="shared" si="1"/>
        <v>38264246</v>
      </c>
      <c r="O15" s="54"/>
      <c r="P15" s="30"/>
    </row>
    <row r="16" spans="2:21" x14ac:dyDescent="0.2">
      <c r="B16" s="31"/>
      <c r="C16" s="33"/>
      <c r="D16" s="34" t="s">
        <v>5</v>
      </c>
      <c r="E16" s="21">
        <v>88</v>
      </c>
      <c r="F16" s="3">
        <v>22111358</v>
      </c>
      <c r="G16" s="3">
        <v>950383</v>
      </c>
      <c r="H16" s="2">
        <v>4000000</v>
      </c>
      <c r="I16" s="24">
        <f t="shared" si="0"/>
        <v>27061741</v>
      </c>
      <c r="J16" s="2">
        <v>0</v>
      </c>
      <c r="K16" s="2">
        <v>0</v>
      </c>
      <c r="L16" s="2">
        <v>0</v>
      </c>
      <c r="M16" s="25">
        <v>0</v>
      </c>
      <c r="N16" s="2">
        <f t="shared" si="1"/>
        <v>27061741</v>
      </c>
      <c r="O16" s="54"/>
      <c r="P16" s="30"/>
    </row>
    <row r="17" spans="2:16" x14ac:dyDescent="0.2">
      <c r="B17" s="31"/>
      <c r="C17" s="33"/>
      <c r="D17" s="34" t="s">
        <v>137</v>
      </c>
      <c r="E17" s="21">
        <v>41</v>
      </c>
      <c r="F17" s="3">
        <v>4459000</v>
      </c>
      <c r="G17" s="3">
        <v>64778614</v>
      </c>
      <c r="H17" s="3">
        <v>230000</v>
      </c>
      <c r="I17" s="24">
        <f t="shared" si="0"/>
        <v>69467614</v>
      </c>
      <c r="J17" s="3">
        <v>21284649</v>
      </c>
      <c r="K17" s="2">
        <v>0</v>
      </c>
      <c r="L17" s="2">
        <v>125000</v>
      </c>
      <c r="M17" s="26">
        <v>5693446</v>
      </c>
      <c r="N17" s="2">
        <f t="shared" si="1"/>
        <v>96570709</v>
      </c>
      <c r="O17" s="54"/>
      <c r="P17" s="30"/>
    </row>
    <row r="18" spans="2:16" x14ac:dyDescent="0.2">
      <c r="B18" s="31"/>
      <c r="C18" s="33"/>
      <c r="D18" s="34" t="s">
        <v>138</v>
      </c>
      <c r="E18" s="21">
        <v>5</v>
      </c>
      <c r="F18" s="2">
        <v>190651</v>
      </c>
      <c r="G18" s="3">
        <v>48781101</v>
      </c>
      <c r="H18" s="2">
        <v>0</v>
      </c>
      <c r="I18" s="24">
        <f t="shared" si="0"/>
        <v>48971752</v>
      </c>
      <c r="J18" s="3">
        <v>37800000</v>
      </c>
      <c r="K18" s="2">
        <v>0</v>
      </c>
      <c r="L18" s="3">
        <v>1965000</v>
      </c>
      <c r="M18" s="26">
        <v>847349</v>
      </c>
      <c r="N18" s="2">
        <f t="shared" si="1"/>
        <v>89584101</v>
      </c>
      <c r="O18" s="54"/>
      <c r="P18" s="30"/>
    </row>
    <row r="19" spans="2:16" x14ac:dyDescent="0.2">
      <c r="B19" s="55"/>
      <c r="C19" s="56"/>
      <c r="D19" s="57" t="s">
        <v>6</v>
      </c>
      <c r="E19" s="58">
        <v>50</v>
      </c>
      <c r="F19" s="59">
        <v>3995751</v>
      </c>
      <c r="G19" s="59">
        <v>46522216</v>
      </c>
      <c r="H19" s="59">
        <v>68000</v>
      </c>
      <c r="I19" s="60">
        <f t="shared" si="0"/>
        <v>50585967</v>
      </c>
      <c r="J19" s="59">
        <v>0</v>
      </c>
      <c r="K19" s="61">
        <v>0</v>
      </c>
      <c r="L19" s="61">
        <v>0</v>
      </c>
      <c r="M19" s="65">
        <v>672496</v>
      </c>
      <c r="N19" s="61">
        <f t="shared" si="1"/>
        <v>51258463</v>
      </c>
      <c r="O19" s="63"/>
      <c r="P19" s="64"/>
    </row>
    <row r="20" spans="2:16" x14ac:dyDescent="0.2">
      <c r="B20" s="31"/>
      <c r="C20" s="33"/>
      <c r="D20" s="69" t="s">
        <v>7</v>
      </c>
      <c r="E20" s="21">
        <v>1</v>
      </c>
      <c r="F20" s="2">
        <v>60750</v>
      </c>
      <c r="G20" s="3">
        <v>51482191</v>
      </c>
      <c r="H20" s="2">
        <v>-913</v>
      </c>
      <c r="I20" s="24">
        <f t="shared" si="0"/>
        <v>51542028</v>
      </c>
      <c r="J20" s="2">
        <v>0</v>
      </c>
      <c r="K20" s="2">
        <v>0</v>
      </c>
      <c r="L20" s="2">
        <v>1544541</v>
      </c>
      <c r="M20" s="26">
        <v>3495345</v>
      </c>
      <c r="N20" s="2">
        <f t="shared" si="1"/>
        <v>56581914</v>
      </c>
      <c r="O20" s="54"/>
      <c r="P20" s="30"/>
    </row>
    <row r="21" spans="2:16" x14ac:dyDescent="0.2">
      <c r="B21" s="31"/>
      <c r="C21" s="33"/>
      <c r="D21" s="69" t="s">
        <v>8</v>
      </c>
      <c r="E21" s="21">
        <v>0</v>
      </c>
      <c r="F21" s="3">
        <v>2000000</v>
      </c>
      <c r="G21" s="3">
        <v>13328842</v>
      </c>
      <c r="H21" s="3">
        <v>1537647</v>
      </c>
      <c r="I21" s="24">
        <f t="shared" si="0"/>
        <v>16866489</v>
      </c>
      <c r="J21" s="2">
        <v>0</v>
      </c>
      <c r="K21" s="2">
        <v>0</v>
      </c>
      <c r="L21" s="3">
        <v>0</v>
      </c>
      <c r="M21" s="26">
        <v>6360000</v>
      </c>
      <c r="N21" s="2">
        <f t="shared" si="1"/>
        <v>23226489</v>
      </c>
      <c r="O21" s="54"/>
      <c r="P21" s="30"/>
    </row>
    <row r="22" spans="2:16" x14ac:dyDescent="0.2">
      <c r="B22" s="31"/>
      <c r="C22" s="33"/>
      <c r="D22" s="69" t="s">
        <v>9</v>
      </c>
      <c r="E22" s="21">
        <v>7</v>
      </c>
      <c r="F22" s="3">
        <v>2395700</v>
      </c>
      <c r="G22" s="3">
        <v>10752011</v>
      </c>
      <c r="H22" s="3">
        <v>796562</v>
      </c>
      <c r="I22" s="24">
        <f t="shared" si="0"/>
        <v>13944273</v>
      </c>
      <c r="J22" s="2">
        <v>0</v>
      </c>
      <c r="K22" s="2">
        <v>0</v>
      </c>
      <c r="L22" s="2">
        <v>1151000</v>
      </c>
      <c r="M22" s="25">
        <v>-352869</v>
      </c>
      <c r="N22" s="2">
        <f t="shared" si="1"/>
        <v>14742404</v>
      </c>
      <c r="O22" s="54"/>
      <c r="P22" s="30"/>
    </row>
    <row r="23" spans="2:16" x14ac:dyDescent="0.2">
      <c r="B23" s="31"/>
      <c r="C23" s="33"/>
      <c r="D23" s="69" t="s">
        <v>158</v>
      </c>
      <c r="E23" s="21">
        <v>0</v>
      </c>
      <c r="F23" s="3">
        <v>0</v>
      </c>
      <c r="G23" s="3">
        <v>680663</v>
      </c>
      <c r="H23" s="3">
        <v>0</v>
      </c>
      <c r="I23" s="24">
        <f t="shared" si="0"/>
        <v>680663</v>
      </c>
      <c r="J23" s="2">
        <v>0</v>
      </c>
      <c r="K23" s="2">
        <v>0</v>
      </c>
      <c r="L23" s="3">
        <v>0</v>
      </c>
      <c r="M23" s="26">
        <v>4000000</v>
      </c>
      <c r="N23" s="2">
        <f t="shared" si="1"/>
        <v>4680663</v>
      </c>
      <c r="O23" s="54"/>
      <c r="P23" s="30"/>
    </row>
    <row r="24" spans="2:16" x14ac:dyDescent="0.2">
      <c r="B24" s="55"/>
      <c r="C24" s="56"/>
      <c r="D24" s="70" t="s">
        <v>139</v>
      </c>
      <c r="E24" s="58">
        <v>242</v>
      </c>
      <c r="F24" s="59">
        <v>95226939</v>
      </c>
      <c r="G24" s="59">
        <v>266753342.19999999</v>
      </c>
      <c r="H24" s="59">
        <v>6340811</v>
      </c>
      <c r="I24" s="60">
        <f t="shared" si="0"/>
        <v>368321092.19999999</v>
      </c>
      <c r="J24" s="61">
        <v>43109505</v>
      </c>
      <c r="K24" s="61">
        <v>0</v>
      </c>
      <c r="L24" s="61">
        <v>0</v>
      </c>
      <c r="M24" s="65">
        <v>60339331</v>
      </c>
      <c r="N24" s="61">
        <f t="shared" si="1"/>
        <v>471769928.19999999</v>
      </c>
      <c r="O24" s="63"/>
      <c r="P24" s="64"/>
    </row>
    <row r="25" spans="2:16" x14ac:dyDescent="0.2">
      <c r="B25" s="31"/>
      <c r="C25" s="33"/>
      <c r="D25" s="69" t="s">
        <v>10</v>
      </c>
      <c r="E25" s="21">
        <v>9</v>
      </c>
      <c r="F25" s="3">
        <v>5499648</v>
      </c>
      <c r="G25" s="3">
        <v>44886491</v>
      </c>
      <c r="H25" s="3">
        <v>3784970</v>
      </c>
      <c r="I25" s="24">
        <f t="shared" si="0"/>
        <v>54171109</v>
      </c>
      <c r="J25" s="3">
        <v>23856860</v>
      </c>
      <c r="K25" s="3">
        <v>0</v>
      </c>
      <c r="L25" s="2">
        <v>6949239</v>
      </c>
      <c r="M25" s="26">
        <v>3748393</v>
      </c>
      <c r="N25" s="2">
        <f t="shared" si="1"/>
        <v>88725601</v>
      </c>
      <c r="O25" s="54"/>
      <c r="P25" s="30"/>
    </row>
    <row r="26" spans="2:16" x14ac:dyDescent="0.2">
      <c r="B26" s="31"/>
      <c r="C26" s="33"/>
      <c r="D26" s="69" t="s">
        <v>11</v>
      </c>
      <c r="E26" s="21">
        <v>110</v>
      </c>
      <c r="F26" s="3">
        <v>36581683.75</v>
      </c>
      <c r="G26" s="3">
        <v>19748919.25</v>
      </c>
      <c r="H26" s="3">
        <v>1503807</v>
      </c>
      <c r="I26" s="24">
        <f t="shared" si="0"/>
        <v>57834410</v>
      </c>
      <c r="J26" s="3">
        <v>0</v>
      </c>
      <c r="K26" s="2">
        <v>0</v>
      </c>
      <c r="L26" s="3">
        <v>150000</v>
      </c>
      <c r="M26" s="26">
        <v>12299480</v>
      </c>
      <c r="N26" s="2">
        <f t="shared" si="1"/>
        <v>70283890</v>
      </c>
      <c r="O26" s="54"/>
      <c r="P26" s="30"/>
    </row>
    <row r="27" spans="2:16" x14ac:dyDescent="0.2">
      <c r="B27" s="31"/>
      <c r="C27" s="33"/>
      <c r="D27" s="69" t="s">
        <v>140</v>
      </c>
      <c r="E27" s="21">
        <v>124</v>
      </c>
      <c r="F27" s="3">
        <v>20057716</v>
      </c>
      <c r="G27" s="3">
        <v>23797215</v>
      </c>
      <c r="H27" s="3">
        <v>3700800</v>
      </c>
      <c r="I27" s="24">
        <f t="shared" si="0"/>
        <v>47555731</v>
      </c>
      <c r="J27" s="2">
        <v>8150148</v>
      </c>
      <c r="K27" s="2">
        <v>0</v>
      </c>
      <c r="L27" s="3">
        <v>0</v>
      </c>
      <c r="M27" s="25">
        <v>4601144</v>
      </c>
      <c r="N27" s="2">
        <f t="shared" si="1"/>
        <v>60307023</v>
      </c>
      <c r="O27" s="54"/>
      <c r="P27" s="30"/>
    </row>
    <row r="28" spans="2:16" x14ac:dyDescent="0.2">
      <c r="B28" s="31"/>
      <c r="C28" s="33"/>
      <c r="D28" s="69" t="s">
        <v>12</v>
      </c>
      <c r="E28" s="21">
        <v>0</v>
      </c>
      <c r="F28" s="2">
        <v>0</v>
      </c>
      <c r="G28" s="3">
        <v>7017061</v>
      </c>
      <c r="H28" s="3">
        <v>662711</v>
      </c>
      <c r="I28" s="24">
        <f t="shared" si="0"/>
        <v>7679772</v>
      </c>
      <c r="J28" s="2">
        <v>2290984</v>
      </c>
      <c r="K28" s="3">
        <v>0</v>
      </c>
      <c r="L28" s="2">
        <v>268000</v>
      </c>
      <c r="M28" s="26">
        <v>0</v>
      </c>
      <c r="N28" s="2">
        <f t="shared" si="1"/>
        <v>10238756</v>
      </c>
      <c r="O28" s="54"/>
      <c r="P28" s="30"/>
    </row>
    <row r="29" spans="2:16" x14ac:dyDescent="0.2">
      <c r="B29" s="55"/>
      <c r="C29" s="56"/>
      <c r="D29" s="70" t="s">
        <v>141</v>
      </c>
      <c r="E29" s="58">
        <v>74</v>
      </c>
      <c r="F29" s="61">
        <v>17349851</v>
      </c>
      <c r="G29" s="59">
        <v>141577676</v>
      </c>
      <c r="H29" s="61">
        <v>1556339</v>
      </c>
      <c r="I29" s="60">
        <f t="shared" si="0"/>
        <v>160483866</v>
      </c>
      <c r="J29" s="61">
        <v>900359685</v>
      </c>
      <c r="K29" s="61">
        <v>-21990596</v>
      </c>
      <c r="L29" s="59">
        <v>0</v>
      </c>
      <c r="M29" s="62">
        <v>998648</v>
      </c>
      <c r="N29" s="61">
        <f t="shared" si="1"/>
        <v>1039851603</v>
      </c>
      <c r="O29" s="63"/>
      <c r="P29" s="64"/>
    </row>
    <row r="30" spans="2:16" x14ac:dyDescent="0.2">
      <c r="B30" s="31"/>
      <c r="C30" s="33"/>
      <c r="D30" s="69" t="s">
        <v>13</v>
      </c>
      <c r="E30" s="21">
        <v>16</v>
      </c>
      <c r="F30" s="3">
        <v>7098235</v>
      </c>
      <c r="G30" s="3">
        <v>18689879</v>
      </c>
      <c r="H30" s="3">
        <v>1070970</v>
      </c>
      <c r="I30" s="24">
        <f t="shared" si="0"/>
        <v>26859084</v>
      </c>
      <c r="J30" s="3">
        <v>0</v>
      </c>
      <c r="K30" s="2">
        <v>0</v>
      </c>
      <c r="L30" s="3">
        <v>0</v>
      </c>
      <c r="M30" s="25">
        <v>0</v>
      </c>
      <c r="N30" s="2">
        <f t="shared" si="1"/>
        <v>26859084</v>
      </c>
      <c r="O30" s="54"/>
      <c r="P30" s="30"/>
    </row>
    <row r="31" spans="2:16" x14ac:dyDescent="0.2">
      <c r="B31" s="31"/>
      <c r="C31" s="33"/>
      <c r="D31" s="69" t="s">
        <v>14</v>
      </c>
      <c r="E31" s="21">
        <v>108</v>
      </c>
      <c r="F31" s="3">
        <v>19795476</v>
      </c>
      <c r="G31" s="3">
        <v>28107413</v>
      </c>
      <c r="H31" s="3">
        <v>117323</v>
      </c>
      <c r="I31" s="24">
        <f t="shared" si="0"/>
        <v>48020212</v>
      </c>
      <c r="J31" s="2">
        <v>11808449</v>
      </c>
      <c r="K31" s="2">
        <v>0</v>
      </c>
      <c r="L31" s="3">
        <v>0</v>
      </c>
      <c r="M31" s="26">
        <v>2116000</v>
      </c>
      <c r="N31" s="2">
        <f t="shared" si="1"/>
        <v>61944661</v>
      </c>
      <c r="O31" s="54"/>
      <c r="P31" s="30"/>
    </row>
    <row r="32" spans="2:16" x14ac:dyDescent="0.2">
      <c r="B32" s="31"/>
      <c r="C32" s="33"/>
      <c r="D32" s="69" t="s">
        <v>142</v>
      </c>
      <c r="E32" s="21">
        <v>132</v>
      </c>
      <c r="F32" s="3">
        <v>36809948</v>
      </c>
      <c r="G32" s="3">
        <v>24913029</v>
      </c>
      <c r="H32" s="2">
        <v>10233049</v>
      </c>
      <c r="I32" s="24">
        <f t="shared" si="0"/>
        <v>71956026</v>
      </c>
      <c r="J32" s="3">
        <v>0</v>
      </c>
      <c r="K32" s="2">
        <v>16000000</v>
      </c>
      <c r="L32" s="2">
        <v>0</v>
      </c>
      <c r="M32" s="25">
        <v>2</v>
      </c>
      <c r="N32" s="2">
        <f t="shared" si="1"/>
        <v>87956028</v>
      </c>
      <c r="O32" s="54"/>
      <c r="P32" s="30"/>
    </row>
    <row r="33" spans="2:16" x14ac:dyDescent="0.2">
      <c r="B33" s="31"/>
      <c r="C33" s="33"/>
      <c r="D33" s="34" t="s">
        <v>15</v>
      </c>
      <c r="E33" s="21">
        <v>43</v>
      </c>
      <c r="F33" s="3">
        <v>13765258</v>
      </c>
      <c r="G33" s="3">
        <v>12843203</v>
      </c>
      <c r="H33" s="3">
        <v>1150914</v>
      </c>
      <c r="I33" s="24">
        <f t="shared" si="0"/>
        <v>27759375</v>
      </c>
      <c r="J33" s="3">
        <v>720000</v>
      </c>
      <c r="K33" s="2">
        <v>0</v>
      </c>
      <c r="L33" s="3">
        <v>346000</v>
      </c>
      <c r="M33" s="25">
        <v>0</v>
      </c>
      <c r="N33" s="2">
        <f t="shared" si="1"/>
        <v>28825375</v>
      </c>
      <c r="O33" s="54"/>
      <c r="P33" s="30"/>
    </row>
    <row r="34" spans="2:16" x14ac:dyDescent="0.2">
      <c r="B34" s="55"/>
      <c r="C34" s="56"/>
      <c r="D34" s="57" t="s">
        <v>16</v>
      </c>
      <c r="E34" s="58">
        <v>2</v>
      </c>
      <c r="F34" s="59">
        <v>411692.9</v>
      </c>
      <c r="G34" s="59">
        <v>40359602.870000005</v>
      </c>
      <c r="H34" s="61">
        <v>0</v>
      </c>
      <c r="I34" s="60">
        <f t="shared" si="0"/>
        <v>40771295.770000003</v>
      </c>
      <c r="J34" s="59">
        <v>21171955</v>
      </c>
      <c r="K34" s="61">
        <v>21672673</v>
      </c>
      <c r="L34" s="61">
        <v>0</v>
      </c>
      <c r="M34" s="65">
        <v>-150732</v>
      </c>
      <c r="N34" s="61">
        <f t="shared" si="1"/>
        <v>83465191.770000011</v>
      </c>
      <c r="O34" s="63"/>
      <c r="P34" s="64"/>
    </row>
    <row r="35" spans="2:16" x14ac:dyDescent="0.2">
      <c r="B35" s="31"/>
      <c r="C35" s="33"/>
      <c r="D35" s="34" t="s">
        <v>17</v>
      </c>
      <c r="E35" s="21">
        <v>40</v>
      </c>
      <c r="F35" s="3">
        <v>9036000</v>
      </c>
      <c r="G35" s="3">
        <v>20351556</v>
      </c>
      <c r="H35" s="3">
        <v>5652237</v>
      </c>
      <c r="I35" s="24">
        <f t="shared" si="0"/>
        <v>35039793</v>
      </c>
      <c r="J35" s="2">
        <v>0</v>
      </c>
      <c r="K35" s="2">
        <v>0</v>
      </c>
      <c r="L35" s="3">
        <v>1775749</v>
      </c>
      <c r="M35" s="25">
        <v>4356878</v>
      </c>
      <c r="N35" s="2">
        <f t="shared" si="1"/>
        <v>41172420</v>
      </c>
      <c r="O35" s="54"/>
      <c r="P35" s="30"/>
    </row>
    <row r="36" spans="2:16" x14ac:dyDescent="0.2">
      <c r="B36" s="31"/>
      <c r="C36" s="33"/>
      <c r="D36" s="34" t="s">
        <v>184</v>
      </c>
      <c r="E36" s="21">
        <v>87</v>
      </c>
      <c r="F36" s="3">
        <v>36361049.390000001</v>
      </c>
      <c r="G36" s="3">
        <v>39398277.609999999</v>
      </c>
      <c r="H36" s="3">
        <v>5250171</v>
      </c>
      <c r="I36" s="24">
        <v>79666800</v>
      </c>
      <c r="J36" s="2">
        <v>1255536</v>
      </c>
      <c r="K36" s="2">
        <v>0</v>
      </c>
      <c r="L36" s="3">
        <v>0</v>
      </c>
      <c r="M36" s="25">
        <v>0</v>
      </c>
      <c r="N36" s="2">
        <v>80922336</v>
      </c>
      <c r="O36" s="54"/>
      <c r="P36" s="30"/>
    </row>
    <row r="37" spans="2:16" x14ac:dyDescent="0.2">
      <c r="B37" s="31"/>
      <c r="C37" s="33"/>
      <c r="D37" s="34" t="s">
        <v>18</v>
      </c>
      <c r="E37" s="21">
        <v>10</v>
      </c>
      <c r="F37" s="3">
        <v>8080000</v>
      </c>
      <c r="G37" s="3">
        <v>24775071</v>
      </c>
      <c r="H37" s="3">
        <v>1947654</v>
      </c>
      <c r="I37" s="24">
        <f t="shared" si="0"/>
        <v>34802725</v>
      </c>
      <c r="J37" s="2">
        <v>0</v>
      </c>
      <c r="K37" s="2">
        <v>0</v>
      </c>
      <c r="L37" s="2">
        <v>0</v>
      </c>
      <c r="M37" s="25">
        <v>0</v>
      </c>
      <c r="N37" s="2">
        <f t="shared" si="1"/>
        <v>34802725</v>
      </c>
      <c r="O37" s="54"/>
      <c r="P37" s="30"/>
    </row>
    <row r="38" spans="2:16" x14ac:dyDescent="0.2">
      <c r="B38" s="55"/>
      <c r="C38" s="56"/>
      <c r="D38" s="57" t="s">
        <v>19</v>
      </c>
      <c r="E38" s="58">
        <v>70</v>
      </c>
      <c r="F38" s="59">
        <v>13407111</v>
      </c>
      <c r="G38" s="59">
        <v>30542416</v>
      </c>
      <c r="H38" s="59">
        <v>5206089</v>
      </c>
      <c r="I38" s="60">
        <f t="shared" si="0"/>
        <v>49155616</v>
      </c>
      <c r="J38" s="59">
        <v>74876673</v>
      </c>
      <c r="K38" s="61">
        <v>0</v>
      </c>
      <c r="L38" s="59">
        <v>6699577</v>
      </c>
      <c r="M38" s="62">
        <v>0</v>
      </c>
      <c r="N38" s="61">
        <f t="shared" si="1"/>
        <v>130731866</v>
      </c>
      <c r="O38" s="63"/>
      <c r="P38" s="64"/>
    </row>
    <row r="39" spans="2:16" x14ac:dyDescent="0.2">
      <c r="B39" s="31"/>
      <c r="C39" s="33"/>
      <c r="D39" s="34" t="s">
        <v>143</v>
      </c>
      <c r="E39" s="21">
        <v>27</v>
      </c>
      <c r="F39" s="3">
        <v>6024876</v>
      </c>
      <c r="G39" s="3">
        <v>102991110</v>
      </c>
      <c r="H39" s="2">
        <v>37721</v>
      </c>
      <c r="I39" s="24">
        <f t="shared" si="0"/>
        <v>109053707</v>
      </c>
      <c r="J39" s="3">
        <v>67609760</v>
      </c>
      <c r="K39" s="2">
        <v>0</v>
      </c>
      <c r="L39" s="3">
        <v>0</v>
      </c>
      <c r="M39" s="26">
        <v>0</v>
      </c>
      <c r="N39" s="2">
        <f t="shared" si="1"/>
        <v>176663467</v>
      </c>
      <c r="O39" s="54"/>
      <c r="P39" s="30"/>
    </row>
    <row r="40" spans="2:16" x14ac:dyDescent="0.2">
      <c r="B40" s="31"/>
      <c r="C40" s="33"/>
      <c r="D40" s="34" t="s">
        <v>20</v>
      </c>
      <c r="E40" s="21">
        <v>0</v>
      </c>
      <c r="F40" s="2">
        <v>0</v>
      </c>
      <c r="G40" s="3">
        <v>80753565</v>
      </c>
      <c r="H40" s="2">
        <v>0</v>
      </c>
      <c r="I40" s="24">
        <f t="shared" si="0"/>
        <v>80753565</v>
      </c>
      <c r="J40" s="3">
        <v>0</v>
      </c>
      <c r="K40" s="2">
        <v>0</v>
      </c>
      <c r="L40" s="3">
        <v>0</v>
      </c>
      <c r="M40" s="25">
        <v>0</v>
      </c>
      <c r="N40" s="2">
        <f t="shared" si="1"/>
        <v>80753565</v>
      </c>
      <c r="O40" s="54"/>
      <c r="P40" s="30"/>
    </row>
    <row r="41" spans="2:16" x14ac:dyDescent="0.2">
      <c r="B41" s="31"/>
      <c r="C41" s="33"/>
      <c r="D41" s="34" t="s">
        <v>21</v>
      </c>
      <c r="E41" s="21">
        <v>4</v>
      </c>
      <c r="F41" s="3">
        <v>310063</v>
      </c>
      <c r="G41" s="3">
        <v>19673047</v>
      </c>
      <c r="H41" s="3">
        <v>4225302</v>
      </c>
      <c r="I41" s="24">
        <f t="shared" ref="I41:I46" si="2">SUM(F41:H41)</f>
        <v>24208412</v>
      </c>
      <c r="J41" s="2">
        <v>11999999.4</v>
      </c>
      <c r="K41" s="3">
        <v>0</v>
      </c>
      <c r="L41" s="2">
        <v>0</v>
      </c>
      <c r="M41" s="25">
        <v>0</v>
      </c>
      <c r="N41" s="2">
        <f t="shared" si="1"/>
        <v>36208411.399999999</v>
      </c>
      <c r="O41" s="54"/>
      <c r="P41" s="30"/>
    </row>
    <row r="42" spans="2:16" x14ac:dyDescent="0.2">
      <c r="B42" s="31"/>
      <c r="C42" s="33"/>
      <c r="D42" s="34" t="s">
        <v>22</v>
      </c>
      <c r="E42" s="21">
        <v>86</v>
      </c>
      <c r="F42" s="96">
        <v>22204761</v>
      </c>
      <c r="G42" s="96">
        <v>66696665</v>
      </c>
      <c r="H42" s="96">
        <v>-603882</v>
      </c>
      <c r="I42" s="24">
        <f t="shared" si="2"/>
        <v>88297544</v>
      </c>
      <c r="J42" s="95">
        <v>24931324</v>
      </c>
      <c r="K42" s="96">
        <v>0</v>
      </c>
      <c r="L42" s="95">
        <v>732160</v>
      </c>
      <c r="M42" s="25">
        <v>1500000</v>
      </c>
      <c r="N42" s="95">
        <f t="shared" si="1"/>
        <v>115461028</v>
      </c>
      <c r="O42" s="54"/>
      <c r="P42" s="30"/>
    </row>
    <row r="43" spans="2:16" x14ac:dyDescent="0.2">
      <c r="B43" s="55"/>
      <c r="C43" s="56"/>
      <c r="D43" s="57" t="s">
        <v>23</v>
      </c>
      <c r="E43" s="58">
        <v>12</v>
      </c>
      <c r="F43" s="59">
        <v>3401699.2</v>
      </c>
      <c r="G43" s="59">
        <v>26061198</v>
      </c>
      <c r="H43" s="59">
        <v>1349276</v>
      </c>
      <c r="I43" s="60">
        <f t="shared" si="2"/>
        <v>30812173.199999999</v>
      </c>
      <c r="J43" s="61">
        <v>16200000</v>
      </c>
      <c r="K43" s="59">
        <v>0</v>
      </c>
      <c r="L43" s="61">
        <v>0</v>
      </c>
      <c r="M43" s="62">
        <v>0</v>
      </c>
      <c r="N43" s="61">
        <f t="shared" si="1"/>
        <v>47012173.200000003</v>
      </c>
      <c r="O43" s="63"/>
      <c r="P43" s="64"/>
    </row>
    <row r="44" spans="2:16" x14ac:dyDescent="0.2">
      <c r="B44" s="31"/>
      <c r="C44" s="33"/>
      <c r="D44" s="34" t="s">
        <v>177</v>
      </c>
      <c r="E44" s="21">
        <v>16</v>
      </c>
      <c r="F44" s="96">
        <v>4602784.67</v>
      </c>
      <c r="G44" s="96">
        <v>38598659.329999998</v>
      </c>
      <c r="H44" s="96">
        <v>3275079</v>
      </c>
      <c r="I44" s="24">
        <f t="shared" si="2"/>
        <v>46476523</v>
      </c>
      <c r="J44" s="95">
        <v>400000</v>
      </c>
      <c r="K44" s="96">
        <v>0</v>
      </c>
      <c r="L44" s="95">
        <v>475000</v>
      </c>
      <c r="M44" s="25">
        <v>0</v>
      </c>
      <c r="N44" s="95">
        <v>24635029</v>
      </c>
      <c r="O44" s="54"/>
      <c r="P44" s="30"/>
    </row>
    <row r="45" spans="2:16" x14ac:dyDescent="0.2">
      <c r="B45" s="31"/>
      <c r="C45" s="33"/>
      <c r="D45" s="34" t="s">
        <v>24</v>
      </c>
      <c r="E45" s="21">
        <v>2</v>
      </c>
      <c r="F45" s="3">
        <v>101154</v>
      </c>
      <c r="G45" s="3">
        <v>11114464</v>
      </c>
      <c r="H45" s="3">
        <v>216800</v>
      </c>
      <c r="I45" s="24">
        <f t="shared" si="2"/>
        <v>11432418</v>
      </c>
      <c r="J45" s="2">
        <v>0</v>
      </c>
      <c r="K45" s="3">
        <v>10861779</v>
      </c>
      <c r="L45" s="2">
        <v>180832</v>
      </c>
      <c r="M45" s="25">
        <v>2160000</v>
      </c>
      <c r="N45" s="2">
        <f t="shared" si="1"/>
        <v>24635029</v>
      </c>
      <c r="O45" s="54"/>
      <c r="P45" s="30"/>
    </row>
    <row r="46" spans="2:16" x14ac:dyDescent="0.2">
      <c r="B46" s="31"/>
      <c r="C46" s="33"/>
      <c r="D46" s="34" t="s">
        <v>144</v>
      </c>
      <c r="E46" s="21">
        <v>8</v>
      </c>
      <c r="F46" s="3">
        <v>3902400</v>
      </c>
      <c r="G46" s="3">
        <v>5306826</v>
      </c>
      <c r="H46" s="3">
        <v>-58850</v>
      </c>
      <c r="I46" s="24">
        <f t="shared" si="2"/>
        <v>9150376</v>
      </c>
      <c r="J46" s="2">
        <v>24229313</v>
      </c>
      <c r="K46" s="3">
        <v>6500001</v>
      </c>
      <c r="L46" s="2">
        <v>499915</v>
      </c>
      <c r="M46" s="25">
        <v>0</v>
      </c>
      <c r="N46" s="2">
        <f t="shared" si="1"/>
        <v>40379605</v>
      </c>
      <c r="O46" s="54"/>
      <c r="P46" s="30"/>
    </row>
    <row r="47" spans="2:16" x14ac:dyDescent="0.2">
      <c r="B47" s="31"/>
      <c r="C47" s="33"/>
      <c r="D47" s="34"/>
      <c r="E47" s="21"/>
      <c r="F47" s="3"/>
      <c r="G47" s="3"/>
      <c r="H47" s="3"/>
      <c r="I47" s="24"/>
      <c r="K47" s="3"/>
      <c r="M47" s="95"/>
      <c r="N47" s="36"/>
      <c r="O47" s="54"/>
      <c r="P47" s="30"/>
    </row>
    <row r="48" spans="2:16" x14ac:dyDescent="0.2">
      <c r="B48" s="97"/>
      <c r="C48" s="98"/>
      <c r="D48" s="120" t="s">
        <v>90</v>
      </c>
      <c r="E48" s="121">
        <f t="shared" ref="E48:N48" si="3">SUM(E10:E46)</f>
        <v>1877</v>
      </c>
      <c r="F48" s="122">
        <f t="shared" si="3"/>
        <v>480208048.90999997</v>
      </c>
      <c r="G48" s="122">
        <f t="shared" si="3"/>
        <v>1563596304.26</v>
      </c>
      <c r="H48" s="122">
        <f t="shared" si="3"/>
        <v>83136236</v>
      </c>
      <c r="I48" s="123">
        <f t="shared" si="3"/>
        <v>2125597891.1700001</v>
      </c>
      <c r="J48" s="122">
        <f t="shared" si="3"/>
        <v>1878957813.4000001</v>
      </c>
      <c r="K48" s="122">
        <f t="shared" si="3"/>
        <v>33043857</v>
      </c>
      <c r="L48" s="122">
        <f t="shared" si="3"/>
        <v>30020953</v>
      </c>
      <c r="M48" s="122">
        <f t="shared" si="3"/>
        <v>123085409</v>
      </c>
      <c r="N48" s="124">
        <f t="shared" si="3"/>
        <v>4167989429.5699997</v>
      </c>
      <c r="O48" s="125"/>
      <c r="P48" s="99"/>
    </row>
    <row r="49" spans="2:16" x14ac:dyDescent="0.2">
      <c r="B49" s="31"/>
      <c r="C49" s="33"/>
      <c r="D49" s="100"/>
      <c r="E49" s="101"/>
      <c r="F49" s="149"/>
      <c r="G49" s="149"/>
      <c r="H49" s="149"/>
      <c r="I49" s="102"/>
      <c r="J49" s="149"/>
      <c r="K49" s="149"/>
      <c r="L49" s="149"/>
      <c r="M49" s="149"/>
      <c r="N49" s="150"/>
      <c r="O49" s="54"/>
      <c r="P49" s="30"/>
    </row>
    <row r="50" spans="2:16" ht="11.25" customHeight="1" x14ac:dyDescent="0.2">
      <c r="B50" s="31"/>
      <c r="C50" s="33"/>
      <c r="D50" s="100" t="s">
        <v>178</v>
      </c>
      <c r="E50" s="21"/>
      <c r="F50" s="3"/>
      <c r="G50" s="3"/>
      <c r="H50" s="3"/>
      <c r="I50" s="24"/>
      <c r="J50" s="3"/>
      <c r="L50" s="3"/>
      <c r="M50" s="25"/>
      <c r="O50" s="29"/>
      <c r="P50" s="30"/>
    </row>
    <row r="51" spans="2:16" ht="11.25" customHeight="1" x14ac:dyDescent="0.2">
      <c r="B51" s="31"/>
      <c r="C51" s="33"/>
      <c r="D51" s="100"/>
      <c r="E51" s="21"/>
      <c r="F51" s="3"/>
      <c r="G51" s="3"/>
      <c r="H51" s="3"/>
      <c r="I51" s="24"/>
      <c r="J51" s="3"/>
      <c r="L51" s="3"/>
      <c r="M51" s="25"/>
      <c r="O51" s="29"/>
      <c r="P51" s="30"/>
    </row>
    <row r="52" spans="2:16" ht="12.75" customHeight="1" x14ac:dyDescent="0.2">
      <c r="B52" s="31"/>
      <c r="C52" s="12" t="s">
        <v>92</v>
      </c>
      <c r="D52" s="34"/>
      <c r="E52" s="21"/>
      <c r="F52" s="3"/>
      <c r="G52" s="3"/>
      <c r="H52" s="3"/>
      <c r="I52" s="24"/>
      <c r="J52" s="3"/>
      <c r="L52" s="3"/>
      <c r="M52" s="25"/>
      <c r="O52" s="29"/>
      <c r="P52" s="30"/>
    </row>
    <row r="53" spans="2:16" ht="7.5" customHeight="1" x14ac:dyDescent="0.2">
      <c r="B53" s="31"/>
      <c r="C53" s="33"/>
      <c r="D53" s="34"/>
      <c r="E53" s="21"/>
      <c r="F53" s="3"/>
      <c r="G53" s="3"/>
      <c r="H53" s="3"/>
      <c r="I53" s="24"/>
      <c r="J53" s="3"/>
      <c r="L53" s="3"/>
      <c r="M53" s="25"/>
      <c r="O53" s="29"/>
      <c r="P53" s="30"/>
    </row>
    <row r="54" spans="2:16" x14ac:dyDescent="0.2">
      <c r="B54" s="31"/>
      <c r="C54" s="33"/>
      <c r="D54" s="114" t="s">
        <v>25</v>
      </c>
      <c r="E54" s="115">
        <v>0</v>
      </c>
      <c r="F54" s="118">
        <v>0</v>
      </c>
      <c r="G54" s="118">
        <v>3867211</v>
      </c>
      <c r="H54" s="118">
        <v>66144</v>
      </c>
      <c r="I54" s="24">
        <f>SUM(F54:H54)</f>
        <v>3933355</v>
      </c>
      <c r="J54" s="95">
        <v>0</v>
      </c>
      <c r="K54" s="95">
        <v>0</v>
      </c>
      <c r="L54" s="96">
        <v>0</v>
      </c>
      <c r="M54" s="25">
        <v>0</v>
      </c>
      <c r="N54" s="95">
        <f t="shared" si="1"/>
        <v>3933355</v>
      </c>
      <c r="O54" s="29"/>
      <c r="P54" s="30"/>
    </row>
    <row r="55" spans="2:16" x14ac:dyDescent="0.2">
      <c r="B55" s="31"/>
      <c r="C55" s="33"/>
      <c r="D55" s="116" t="s">
        <v>26</v>
      </c>
      <c r="E55" s="115">
        <v>0</v>
      </c>
      <c r="F55" s="118">
        <v>0</v>
      </c>
      <c r="G55" s="118">
        <v>10602387</v>
      </c>
      <c r="H55" s="118">
        <v>0</v>
      </c>
      <c r="I55" s="24">
        <f t="shared" si="0"/>
        <v>10602387</v>
      </c>
      <c r="J55" s="95">
        <v>0</v>
      </c>
      <c r="K55" s="95">
        <v>0</v>
      </c>
      <c r="L55" s="96">
        <v>840000</v>
      </c>
      <c r="M55" s="26">
        <v>0</v>
      </c>
      <c r="N55" s="95">
        <f t="shared" si="1"/>
        <v>11442387</v>
      </c>
      <c r="O55" s="29"/>
      <c r="P55" s="30"/>
    </row>
    <row r="56" spans="2:16" x14ac:dyDescent="0.2">
      <c r="B56" s="31"/>
      <c r="C56" s="33"/>
      <c r="D56" s="116" t="s">
        <v>95</v>
      </c>
      <c r="E56" s="115">
        <v>0</v>
      </c>
      <c r="F56" s="118">
        <v>0</v>
      </c>
      <c r="G56" s="118">
        <v>272608</v>
      </c>
      <c r="H56" s="119">
        <v>0</v>
      </c>
      <c r="I56" s="24">
        <f t="shared" si="0"/>
        <v>272608</v>
      </c>
      <c r="J56" s="96">
        <v>4823015</v>
      </c>
      <c r="K56" s="95">
        <v>0</v>
      </c>
      <c r="L56" s="95">
        <v>0</v>
      </c>
      <c r="M56" s="25">
        <v>0</v>
      </c>
      <c r="N56" s="95">
        <f t="shared" si="1"/>
        <v>5095623</v>
      </c>
      <c r="O56" s="29"/>
      <c r="P56" s="30"/>
    </row>
    <row r="57" spans="2:16" x14ac:dyDescent="0.2">
      <c r="B57" s="31"/>
      <c r="C57" s="33"/>
      <c r="D57" s="116" t="s">
        <v>145</v>
      </c>
      <c r="E57" s="115">
        <v>0</v>
      </c>
      <c r="F57" s="118">
        <v>0</v>
      </c>
      <c r="G57" s="118">
        <v>0</v>
      </c>
      <c r="H57" s="119">
        <v>0</v>
      </c>
      <c r="I57" s="24">
        <f t="shared" si="0"/>
        <v>0</v>
      </c>
      <c r="J57" s="95">
        <v>0</v>
      </c>
      <c r="K57" s="95">
        <v>0</v>
      </c>
      <c r="L57" s="96">
        <v>0</v>
      </c>
      <c r="M57" s="26">
        <v>0</v>
      </c>
      <c r="N57" s="95">
        <f t="shared" si="1"/>
        <v>0</v>
      </c>
      <c r="O57" s="29"/>
      <c r="P57" s="30"/>
    </row>
    <row r="58" spans="2:16" x14ac:dyDescent="0.2">
      <c r="B58" s="55"/>
      <c r="C58" s="56"/>
      <c r="D58" s="111" t="s">
        <v>27</v>
      </c>
      <c r="E58" s="112">
        <v>3</v>
      </c>
      <c r="F58" s="117">
        <v>168596</v>
      </c>
      <c r="G58" s="113">
        <v>2860099</v>
      </c>
      <c r="H58" s="113">
        <v>399552</v>
      </c>
      <c r="I58" s="60">
        <f t="shared" si="0"/>
        <v>3428247</v>
      </c>
      <c r="J58" s="59">
        <v>18063436</v>
      </c>
      <c r="K58" s="61">
        <v>0</v>
      </c>
      <c r="L58" s="59">
        <v>0</v>
      </c>
      <c r="M58" s="62">
        <v>0</v>
      </c>
      <c r="N58" s="61">
        <f t="shared" si="1"/>
        <v>21491683</v>
      </c>
      <c r="O58" s="66"/>
      <c r="P58" s="64"/>
    </row>
    <row r="59" spans="2:16" x14ac:dyDescent="0.2">
      <c r="B59" s="31"/>
      <c r="C59" s="33"/>
      <c r="D59" s="116" t="s">
        <v>28</v>
      </c>
      <c r="E59" s="115">
        <v>41</v>
      </c>
      <c r="F59" s="119">
        <v>4796000</v>
      </c>
      <c r="G59" s="118">
        <v>4244000</v>
      </c>
      <c r="H59" s="119">
        <v>296000</v>
      </c>
      <c r="I59" s="24">
        <f t="shared" si="0"/>
        <v>9336000</v>
      </c>
      <c r="J59" s="95">
        <v>0</v>
      </c>
      <c r="K59" s="95">
        <v>0</v>
      </c>
      <c r="L59" s="95">
        <v>320000</v>
      </c>
      <c r="M59" s="25">
        <v>0</v>
      </c>
      <c r="N59" s="95">
        <f t="shared" si="1"/>
        <v>9656000</v>
      </c>
      <c r="O59" s="29"/>
      <c r="P59" s="30"/>
    </row>
    <row r="60" spans="2:16" x14ac:dyDescent="0.2">
      <c r="B60" s="31"/>
      <c r="C60" s="33"/>
      <c r="D60" s="116" t="s">
        <v>29</v>
      </c>
      <c r="E60" s="115">
        <v>6</v>
      </c>
      <c r="F60" s="118">
        <v>2774881</v>
      </c>
      <c r="G60" s="118">
        <v>766203</v>
      </c>
      <c r="H60" s="119">
        <v>136464</v>
      </c>
      <c r="I60" s="24">
        <f t="shared" si="0"/>
        <v>3677548</v>
      </c>
      <c r="J60" s="95">
        <v>139337</v>
      </c>
      <c r="K60" s="95">
        <v>0</v>
      </c>
      <c r="L60" s="96">
        <v>0</v>
      </c>
      <c r="M60" s="25">
        <v>0</v>
      </c>
      <c r="N60" s="95">
        <f t="shared" si="1"/>
        <v>3816885</v>
      </c>
      <c r="O60" s="29"/>
      <c r="P60" s="30"/>
    </row>
    <row r="61" spans="2:16" x14ac:dyDescent="0.2">
      <c r="B61" s="31"/>
      <c r="C61" s="33"/>
      <c r="D61" s="116" t="s">
        <v>179</v>
      </c>
      <c r="E61" s="115">
        <v>0</v>
      </c>
      <c r="F61" s="118">
        <v>0</v>
      </c>
      <c r="G61" s="118">
        <v>1520598</v>
      </c>
      <c r="H61" s="119">
        <v>109000</v>
      </c>
      <c r="I61" s="24">
        <f t="shared" si="0"/>
        <v>1629598</v>
      </c>
      <c r="J61" s="95">
        <v>0</v>
      </c>
      <c r="K61" s="95">
        <v>0</v>
      </c>
      <c r="L61" s="96">
        <v>100000</v>
      </c>
      <c r="M61" s="25">
        <v>484022</v>
      </c>
      <c r="N61" s="95">
        <f t="shared" si="1"/>
        <v>2213620</v>
      </c>
      <c r="O61" s="29"/>
      <c r="P61" s="30"/>
    </row>
    <row r="62" spans="2:16" x14ac:dyDescent="0.2">
      <c r="B62" s="31"/>
      <c r="C62" s="33"/>
      <c r="D62" s="116" t="s">
        <v>30</v>
      </c>
      <c r="E62" s="115">
        <v>2</v>
      </c>
      <c r="F62" s="118">
        <v>121000</v>
      </c>
      <c r="G62" s="118">
        <v>177666</v>
      </c>
      <c r="H62" s="118">
        <v>0</v>
      </c>
      <c r="I62" s="24">
        <f t="shared" si="0"/>
        <v>298666</v>
      </c>
      <c r="J62" s="95">
        <v>0</v>
      </c>
      <c r="K62" s="95">
        <v>0</v>
      </c>
      <c r="L62" s="95">
        <v>0</v>
      </c>
      <c r="M62" s="25">
        <v>200000</v>
      </c>
      <c r="N62" s="95">
        <f t="shared" si="1"/>
        <v>498666</v>
      </c>
      <c r="O62" s="29"/>
      <c r="P62" s="30"/>
    </row>
    <row r="63" spans="2:16" x14ac:dyDescent="0.2">
      <c r="B63" s="31"/>
      <c r="C63" s="33"/>
      <c r="D63" s="114" t="s">
        <v>31</v>
      </c>
      <c r="E63" s="115">
        <v>0</v>
      </c>
      <c r="F63" s="118">
        <v>-121029</v>
      </c>
      <c r="G63" s="118">
        <v>220270</v>
      </c>
      <c r="H63" s="118">
        <v>1999457</v>
      </c>
      <c r="I63" s="24">
        <f t="shared" si="0"/>
        <v>2098698</v>
      </c>
      <c r="J63" s="95">
        <v>0</v>
      </c>
      <c r="K63" s="95">
        <v>0</v>
      </c>
      <c r="L63" s="95">
        <v>86440</v>
      </c>
      <c r="M63" s="25">
        <v>0</v>
      </c>
      <c r="N63" s="95">
        <f t="shared" si="1"/>
        <v>2185138</v>
      </c>
      <c r="O63" s="29"/>
      <c r="P63" s="30"/>
    </row>
    <row r="64" spans="2:16" x14ac:dyDescent="0.2">
      <c r="B64" s="31"/>
      <c r="C64" s="33"/>
      <c r="D64" s="114" t="s">
        <v>180</v>
      </c>
      <c r="E64" s="115">
        <v>14</v>
      </c>
      <c r="F64" s="118">
        <v>308753</v>
      </c>
      <c r="G64" s="118">
        <v>23421075</v>
      </c>
      <c r="H64" s="118">
        <v>2310400</v>
      </c>
      <c r="I64" s="24">
        <f t="shared" si="0"/>
        <v>26040228</v>
      </c>
      <c r="J64" s="95">
        <v>0</v>
      </c>
      <c r="K64" s="95">
        <v>0</v>
      </c>
      <c r="L64" s="95">
        <v>-300000</v>
      </c>
      <c r="M64" s="25">
        <v>0</v>
      </c>
      <c r="N64" s="95">
        <f t="shared" si="1"/>
        <v>25740228</v>
      </c>
      <c r="O64" s="29"/>
      <c r="P64" s="30"/>
    </row>
    <row r="65" spans="2:16" x14ac:dyDescent="0.2">
      <c r="B65" s="131"/>
      <c r="C65" s="132"/>
      <c r="D65" s="133" t="s">
        <v>168</v>
      </c>
      <c r="E65" s="134">
        <v>0</v>
      </c>
      <c r="F65" s="135">
        <v>-673</v>
      </c>
      <c r="G65" s="135">
        <v>6842621</v>
      </c>
      <c r="H65" s="136">
        <v>742796</v>
      </c>
      <c r="I65" s="137">
        <f t="shared" si="0"/>
        <v>7584744</v>
      </c>
      <c r="J65" s="138">
        <v>0</v>
      </c>
      <c r="K65" s="138">
        <v>0</v>
      </c>
      <c r="L65" s="139">
        <v>0</v>
      </c>
      <c r="M65" s="140">
        <v>0</v>
      </c>
      <c r="N65" s="138">
        <f t="shared" si="1"/>
        <v>7584744</v>
      </c>
      <c r="O65" s="141"/>
      <c r="P65" s="142"/>
    </row>
    <row r="66" spans="2:16" x14ac:dyDescent="0.2">
      <c r="B66" s="31"/>
      <c r="C66" s="33"/>
      <c r="D66" s="114" t="s">
        <v>32</v>
      </c>
      <c r="E66" s="115">
        <v>0</v>
      </c>
      <c r="F66" s="119">
        <v>0</v>
      </c>
      <c r="G66" s="118">
        <v>6803937</v>
      </c>
      <c r="H66" s="119">
        <v>80062</v>
      </c>
      <c r="I66" s="24">
        <f t="shared" si="0"/>
        <v>6883999</v>
      </c>
      <c r="J66" s="95">
        <v>0</v>
      </c>
      <c r="K66" s="95">
        <v>0</v>
      </c>
      <c r="L66" s="96">
        <v>319000</v>
      </c>
      <c r="M66" s="26">
        <v>800000</v>
      </c>
      <c r="N66" s="95">
        <f t="shared" si="1"/>
        <v>8002999</v>
      </c>
      <c r="O66" s="29"/>
      <c r="P66" s="30"/>
    </row>
    <row r="67" spans="2:16" x14ac:dyDescent="0.2">
      <c r="B67" s="31"/>
      <c r="C67" s="33"/>
      <c r="D67" s="34" t="s">
        <v>33</v>
      </c>
      <c r="E67" s="21">
        <v>3</v>
      </c>
      <c r="F67" s="96">
        <v>684000</v>
      </c>
      <c r="G67" s="96">
        <v>4070150</v>
      </c>
      <c r="H67" s="95">
        <v>291559</v>
      </c>
      <c r="I67" s="24">
        <f t="shared" si="0"/>
        <v>5045709</v>
      </c>
      <c r="J67" s="95">
        <v>0</v>
      </c>
      <c r="K67" s="95">
        <v>0</v>
      </c>
      <c r="L67" s="95">
        <v>440000</v>
      </c>
      <c r="M67" s="25">
        <v>1157732</v>
      </c>
      <c r="N67" s="95">
        <f t="shared" si="1"/>
        <v>6643441</v>
      </c>
      <c r="O67" s="29"/>
      <c r="P67" s="30"/>
    </row>
    <row r="68" spans="2:16" x14ac:dyDescent="0.2">
      <c r="B68" s="31"/>
      <c r="C68" s="33"/>
      <c r="D68" s="69" t="s">
        <v>146</v>
      </c>
      <c r="E68" s="21">
        <v>39</v>
      </c>
      <c r="F68" s="96">
        <v>6158418</v>
      </c>
      <c r="G68" s="96">
        <v>806998</v>
      </c>
      <c r="H68" s="95">
        <v>3569600</v>
      </c>
      <c r="I68" s="24">
        <f t="shared" si="0"/>
        <v>10535016</v>
      </c>
      <c r="J68" s="95">
        <v>-10116</v>
      </c>
      <c r="K68" s="95">
        <v>0</v>
      </c>
      <c r="L68" s="96">
        <v>-29859</v>
      </c>
      <c r="M68" s="25">
        <v>-82246</v>
      </c>
      <c r="N68" s="95">
        <f t="shared" si="1"/>
        <v>10412795</v>
      </c>
      <c r="O68" s="29"/>
      <c r="P68" s="30"/>
    </row>
    <row r="69" spans="2:16" x14ac:dyDescent="0.2">
      <c r="B69" s="31"/>
      <c r="C69" s="33"/>
      <c r="D69" s="69" t="s">
        <v>34</v>
      </c>
      <c r="E69" s="21">
        <v>0</v>
      </c>
      <c r="F69" s="96">
        <v>0</v>
      </c>
      <c r="G69" s="96">
        <v>3260529</v>
      </c>
      <c r="H69" s="95">
        <v>1410441</v>
      </c>
      <c r="I69" s="24">
        <f t="shared" si="0"/>
        <v>4670970</v>
      </c>
      <c r="J69" s="95">
        <v>0</v>
      </c>
      <c r="K69" s="95">
        <v>0</v>
      </c>
      <c r="L69" s="95">
        <v>97520</v>
      </c>
      <c r="M69" s="25">
        <v>389027</v>
      </c>
      <c r="N69" s="95">
        <f t="shared" si="1"/>
        <v>5157517</v>
      </c>
      <c r="O69" s="29"/>
      <c r="P69" s="30"/>
    </row>
    <row r="70" spans="2:16" x14ac:dyDescent="0.2">
      <c r="B70" s="31"/>
      <c r="C70" s="33"/>
      <c r="D70" s="69" t="s">
        <v>147</v>
      </c>
      <c r="E70" s="21">
        <v>0</v>
      </c>
      <c r="F70" s="96">
        <v>0</v>
      </c>
      <c r="G70" s="96">
        <v>10490337</v>
      </c>
      <c r="H70" s="95">
        <v>145357</v>
      </c>
      <c r="I70" s="24">
        <f t="shared" si="0"/>
        <v>10635694</v>
      </c>
      <c r="J70" s="95">
        <v>0</v>
      </c>
      <c r="K70" s="95">
        <v>0</v>
      </c>
      <c r="L70" s="96">
        <v>0</v>
      </c>
      <c r="M70" s="26">
        <v>0</v>
      </c>
      <c r="N70" s="95">
        <f t="shared" ref="N70:N114" si="4">SUM(I70:M70)</f>
        <v>10635694</v>
      </c>
      <c r="O70" s="29"/>
      <c r="P70" s="30"/>
    </row>
    <row r="71" spans="2:16" x14ac:dyDescent="0.2">
      <c r="B71" s="31"/>
      <c r="C71" s="33"/>
      <c r="D71" s="34" t="s">
        <v>176</v>
      </c>
      <c r="E71" s="21">
        <v>110</v>
      </c>
      <c r="F71" s="3">
        <v>12537339</v>
      </c>
      <c r="G71" s="3">
        <v>5105371</v>
      </c>
      <c r="H71" s="3">
        <v>3508834</v>
      </c>
      <c r="I71" s="24">
        <f t="shared" si="0"/>
        <v>21151544</v>
      </c>
      <c r="J71" s="3">
        <v>2960800</v>
      </c>
      <c r="K71" s="3">
        <v>0</v>
      </c>
      <c r="L71" s="3">
        <v>0</v>
      </c>
      <c r="M71" s="26">
        <v>650000</v>
      </c>
      <c r="N71" s="95">
        <f t="shared" si="4"/>
        <v>24762344</v>
      </c>
      <c r="O71" s="29"/>
      <c r="P71" s="30"/>
    </row>
    <row r="72" spans="2:16" x14ac:dyDescent="0.2">
      <c r="B72" s="31"/>
      <c r="C72" s="33"/>
      <c r="D72" s="69" t="s">
        <v>35</v>
      </c>
      <c r="E72" s="21">
        <v>0</v>
      </c>
      <c r="F72" s="96">
        <v>0</v>
      </c>
      <c r="G72" s="96">
        <v>3867802</v>
      </c>
      <c r="H72" s="95">
        <v>1771150</v>
      </c>
      <c r="I72" s="24">
        <f t="shared" si="0"/>
        <v>5638952</v>
      </c>
      <c r="J72" s="95">
        <v>0</v>
      </c>
      <c r="K72" s="95">
        <v>0</v>
      </c>
      <c r="L72" s="96">
        <v>276000</v>
      </c>
      <c r="M72" s="25">
        <v>0</v>
      </c>
      <c r="N72" s="95">
        <f t="shared" si="4"/>
        <v>5914952</v>
      </c>
      <c r="O72" s="29"/>
      <c r="P72" s="30"/>
    </row>
    <row r="73" spans="2:16" x14ac:dyDescent="0.2">
      <c r="B73" s="31"/>
      <c r="C73" s="33"/>
      <c r="D73" s="69" t="s">
        <v>164</v>
      </c>
      <c r="E73" s="21">
        <v>0</v>
      </c>
      <c r="F73" s="96">
        <v>0</v>
      </c>
      <c r="G73" s="96">
        <v>4168083</v>
      </c>
      <c r="H73" s="95">
        <v>0</v>
      </c>
      <c r="I73" s="24">
        <f t="shared" si="0"/>
        <v>4168083</v>
      </c>
      <c r="J73" s="96">
        <v>0</v>
      </c>
      <c r="K73" s="95">
        <v>0</v>
      </c>
      <c r="L73" s="96">
        <v>0</v>
      </c>
      <c r="M73" s="25">
        <v>0</v>
      </c>
      <c r="N73" s="95">
        <f t="shared" si="4"/>
        <v>4168083</v>
      </c>
      <c r="O73" s="29"/>
      <c r="P73" s="30"/>
    </row>
    <row r="74" spans="2:16" x14ac:dyDescent="0.2">
      <c r="B74" s="31"/>
      <c r="C74" s="33"/>
      <c r="D74" s="69" t="s">
        <v>36</v>
      </c>
      <c r="E74" s="21">
        <v>0</v>
      </c>
      <c r="F74" s="96">
        <v>-83696</v>
      </c>
      <c r="G74" s="96">
        <v>198982</v>
      </c>
      <c r="H74" s="95">
        <v>-77442</v>
      </c>
      <c r="I74" s="24">
        <f t="shared" si="0"/>
        <v>37844</v>
      </c>
      <c r="J74" s="96">
        <v>0</v>
      </c>
      <c r="K74" s="95">
        <v>0</v>
      </c>
      <c r="L74" s="96">
        <v>196748</v>
      </c>
      <c r="M74" s="25">
        <v>0</v>
      </c>
      <c r="N74" s="95">
        <f t="shared" si="4"/>
        <v>234592</v>
      </c>
      <c r="O74" s="29"/>
      <c r="P74" s="30"/>
    </row>
    <row r="75" spans="2:16" x14ac:dyDescent="0.2">
      <c r="B75" s="31"/>
      <c r="C75" s="33"/>
      <c r="D75" s="69" t="s">
        <v>181</v>
      </c>
      <c r="E75" s="21">
        <v>23</v>
      </c>
      <c r="F75" s="96">
        <v>2973832</v>
      </c>
      <c r="G75" s="96">
        <v>4454341</v>
      </c>
      <c r="H75" s="95">
        <v>2274472</v>
      </c>
      <c r="I75" s="24">
        <f t="shared" ref="I75:I131" si="5">SUM(F75:H75)</f>
        <v>9702645</v>
      </c>
      <c r="J75" s="96">
        <v>0</v>
      </c>
      <c r="K75" s="95">
        <v>0</v>
      </c>
      <c r="L75" s="96">
        <v>0</v>
      </c>
      <c r="M75" s="25">
        <v>0</v>
      </c>
      <c r="N75" s="95">
        <f t="shared" si="4"/>
        <v>9702645</v>
      </c>
      <c r="O75" s="29"/>
      <c r="P75" s="30"/>
    </row>
    <row r="76" spans="2:16" x14ac:dyDescent="0.2">
      <c r="B76" s="31"/>
      <c r="C76" s="33"/>
      <c r="D76" s="69" t="s">
        <v>37</v>
      </c>
      <c r="E76" s="21">
        <v>0</v>
      </c>
      <c r="F76" s="96">
        <v>0</v>
      </c>
      <c r="G76" s="96">
        <v>2868413</v>
      </c>
      <c r="H76" s="96">
        <v>753529</v>
      </c>
      <c r="I76" s="24">
        <f t="shared" si="5"/>
        <v>3621942</v>
      </c>
      <c r="J76" s="95">
        <v>0</v>
      </c>
      <c r="K76" s="95">
        <v>0</v>
      </c>
      <c r="L76" s="96">
        <v>565827</v>
      </c>
      <c r="M76" s="25">
        <v>0</v>
      </c>
      <c r="N76" s="95">
        <f t="shared" si="4"/>
        <v>4187769</v>
      </c>
      <c r="O76" s="29"/>
      <c r="P76" s="30"/>
    </row>
    <row r="77" spans="2:16" x14ac:dyDescent="0.2">
      <c r="B77" s="31"/>
      <c r="C77" s="33"/>
      <c r="D77" s="34" t="s">
        <v>38</v>
      </c>
      <c r="E77" s="21">
        <v>7</v>
      </c>
      <c r="F77" s="95">
        <v>390600</v>
      </c>
      <c r="G77" s="96">
        <v>13191814</v>
      </c>
      <c r="H77" s="96">
        <v>1168319</v>
      </c>
      <c r="I77" s="24">
        <f t="shared" si="5"/>
        <v>14750733</v>
      </c>
      <c r="J77" s="95">
        <v>0</v>
      </c>
      <c r="K77" s="95">
        <v>0</v>
      </c>
      <c r="L77" s="95">
        <v>182236</v>
      </c>
      <c r="M77" s="26">
        <v>241000</v>
      </c>
      <c r="N77" s="95">
        <f>SUM(I77:M77)</f>
        <v>15173969</v>
      </c>
      <c r="O77" s="29"/>
      <c r="P77" s="30"/>
    </row>
    <row r="78" spans="2:16" x14ac:dyDescent="0.2">
      <c r="B78" s="31"/>
      <c r="C78" s="33"/>
      <c r="D78" s="34" t="s">
        <v>39</v>
      </c>
      <c r="E78" s="21">
        <v>35</v>
      </c>
      <c r="F78" s="96">
        <v>1832281</v>
      </c>
      <c r="G78" s="96">
        <v>4408377</v>
      </c>
      <c r="H78" s="96">
        <v>300586</v>
      </c>
      <c r="I78" s="24">
        <f t="shared" si="5"/>
        <v>6541244</v>
      </c>
      <c r="J78" s="95">
        <v>0</v>
      </c>
      <c r="K78" s="95">
        <v>0</v>
      </c>
      <c r="L78" s="96">
        <v>551541</v>
      </c>
      <c r="M78" s="25">
        <v>298051</v>
      </c>
      <c r="N78" s="95">
        <f t="shared" si="4"/>
        <v>7390836</v>
      </c>
      <c r="O78" s="29"/>
      <c r="P78" s="30"/>
    </row>
    <row r="79" spans="2:16" x14ac:dyDescent="0.2">
      <c r="B79" s="31"/>
      <c r="C79" s="33"/>
      <c r="D79" s="34" t="s">
        <v>40</v>
      </c>
      <c r="E79" s="21">
        <v>1</v>
      </c>
      <c r="F79" s="96">
        <v>40533</v>
      </c>
      <c r="G79" s="96">
        <v>3347118</v>
      </c>
      <c r="H79" s="95">
        <v>255185</v>
      </c>
      <c r="I79" s="24">
        <f t="shared" si="5"/>
        <v>3642836</v>
      </c>
      <c r="J79" s="95">
        <v>0</v>
      </c>
      <c r="K79" s="95">
        <v>0</v>
      </c>
      <c r="L79" s="96">
        <v>1486202</v>
      </c>
      <c r="M79" s="25">
        <v>93768</v>
      </c>
      <c r="N79" s="95">
        <f t="shared" si="4"/>
        <v>5222806</v>
      </c>
      <c r="O79" s="29"/>
      <c r="P79" s="30"/>
    </row>
    <row r="80" spans="2:16" x14ac:dyDescent="0.2">
      <c r="B80" s="131"/>
      <c r="C80" s="132"/>
      <c r="D80" s="146" t="s">
        <v>41</v>
      </c>
      <c r="E80" s="144">
        <v>2</v>
      </c>
      <c r="F80" s="138">
        <v>740000</v>
      </c>
      <c r="G80" s="139">
        <v>11451507</v>
      </c>
      <c r="H80" s="138">
        <v>426437</v>
      </c>
      <c r="I80" s="137">
        <f t="shared" si="5"/>
        <v>12617944</v>
      </c>
      <c r="J80" s="139">
        <v>0</v>
      </c>
      <c r="K80" s="138">
        <v>0</v>
      </c>
      <c r="L80" s="139">
        <v>-118</v>
      </c>
      <c r="M80" s="145">
        <v>0</v>
      </c>
      <c r="N80" s="138">
        <f t="shared" si="4"/>
        <v>12617826</v>
      </c>
      <c r="O80" s="141"/>
      <c r="P80" s="142"/>
    </row>
    <row r="81" spans="2:16" x14ac:dyDescent="0.2">
      <c r="B81" s="31"/>
      <c r="C81" s="33"/>
      <c r="D81" s="34" t="s">
        <v>42</v>
      </c>
      <c r="E81" s="21">
        <v>0</v>
      </c>
      <c r="F81" s="95">
        <v>0</v>
      </c>
      <c r="G81" s="96">
        <v>7415537</v>
      </c>
      <c r="H81" s="96">
        <v>85945</v>
      </c>
      <c r="I81" s="24">
        <f t="shared" si="5"/>
        <v>7501482</v>
      </c>
      <c r="J81" s="95">
        <v>927089</v>
      </c>
      <c r="K81" s="95">
        <v>0</v>
      </c>
      <c r="L81" s="95">
        <v>0</v>
      </c>
      <c r="M81" s="25">
        <v>0</v>
      </c>
      <c r="N81" s="95">
        <f t="shared" si="4"/>
        <v>8428571</v>
      </c>
      <c r="O81" s="29"/>
      <c r="P81" s="30"/>
    </row>
    <row r="82" spans="2:16" x14ac:dyDescent="0.2">
      <c r="B82" s="31"/>
      <c r="C82" s="33"/>
      <c r="D82" s="34" t="s">
        <v>43</v>
      </c>
      <c r="E82" s="21">
        <v>3</v>
      </c>
      <c r="F82" s="95">
        <v>724000</v>
      </c>
      <c r="G82" s="96">
        <v>1403335</v>
      </c>
      <c r="H82" s="96">
        <v>17680</v>
      </c>
      <c r="I82" s="24">
        <f t="shared" si="5"/>
        <v>2145015</v>
      </c>
      <c r="J82" s="95">
        <v>0</v>
      </c>
      <c r="K82" s="95">
        <v>0</v>
      </c>
      <c r="L82" s="96">
        <v>20000</v>
      </c>
      <c r="M82" s="26">
        <v>398952</v>
      </c>
      <c r="N82" s="95">
        <f t="shared" si="4"/>
        <v>2563967</v>
      </c>
      <c r="O82" s="29"/>
      <c r="P82" s="30"/>
    </row>
    <row r="83" spans="2:16" x14ac:dyDescent="0.2">
      <c r="B83" s="31"/>
      <c r="C83" s="33"/>
      <c r="D83" s="34" t="s">
        <v>196</v>
      </c>
      <c r="E83" s="21">
        <v>22</v>
      </c>
      <c r="F83" s="95">
        <v>2221973</v>
      </c>
      <c r="G83" s="96">
        <v>1560322</v>
      </c>
      <c r="H83" s="96">
        <v>0</v>
      </c>
      <c r="I83" s="24">
        <f t="shared" si="5"/>
        <v>3782295</v>
      </c>
      <c r="J83" s="95">
        <v>0</v>
      </c>
      <c r="K83" s="95">
        <v>0</v>
      </c>
      <c r="L83" s="96">
        <v>110000</v>
      </c>
      <c r="M83" s="26">
        <v>1800089</v>
      </c>
      <c r="N83" s="95">
        <f t="shared" si="4"/>
        <v>5692384</v>
      </c>
      <c r="O83" s="29"/>
      <c r="P83" s="30"/>
    </row>
    <row r="84" spans="2:16" x14ac:dyDescent="0.2">
      <c r="B84" s="31"/>
      <c r="C84" s="33"/>
      <c r="D84" s="69" t="s">
        <v>44</v>
      </c>
      <c r="E84" s="21">
        <v>0</v>
      </c>
      <c r="F84" s="95">
        <v>0</v>
      </c>
      <c r="G84" s="96">
        <v>2646961</v>
      </c>
      <c r="H84" s="95">
        <v>60000</v>
      </c>
      <c r="I84" s="24">
        <f t="shared" si="5"/>
        <v>2706961</v>
      </c>
      <c r="J84" s="95">
        <v>0</v>
      </c>
      <c r="K84" s="95">
        <v>0</v>
      </c>
      <c r="L84" s="95">
        <v>0</v>
      </c>
      <c r="M84" s="25">
        <v>0</v>
      </c>
      <c r="N84" s="95">
        <f t="shared" si="4"/>
        <v>2706961</v>
      </c>
      <c r="O84" s="29"/>
      <c r="P84" s="30"/>
    </row>
    <row r="85" spans="2:16" x14ac:dyDescent="0.2">
      <c r="B85" s="31"/>
      <c r="C85" s="33"/>
      <c r="D85" s="69" t="s">
        <v>148</v>
      </c>
      <c r="E85" s="21">
        <v>9</v>
      </c>
      <c r="F85" s="96">
        <v>3186500</v>
      </c>
      <c r="G85" s="96">
        <v>10262700</v>
      </c>
      <c r="H85" s="96">
        <v>259975</v>
      </c>
      <c r="I85" s="24">
        <f t="shared" si="5"/>
        <v>13709175</v>
      </c>
      <c r="J85" s="95">
        <v>0</v>
      </c>
      <c r="K85" s="95">
        <v>0</v>
      </c>
      <c r="L85" s="96">
        <v>696000</v>
      </c>
      <c r="M85" s="25">
        <v>0</v>
      </c>
      <c r="N85" s="95">
        <f t="shared" si="4"/>
        <v>14405175</v>
      </c>
      <c r="O85" s="29"/>
      <c r="P85" s="30"/>
    </row>
    <row r="86" spans="2:16" x14ac:dyDescent="0.2">
      <c r="B86" s="31"/>
      <c r="C86" s="33"/>
      <c r="D86" s="69" t="s">
        <v>45</v>
      </c>
      <c r="E86" s="21">
        <v>0</v>
      </c>
      <c r="F86" s="95">
        <v>0</v>
      </c>
      <c r="G86" s="96">
        <v>5224593</v>
      </c>
      <c r="H86" s="95">
        <v>139926</v>
      </c>
      <c r="I86" s="24">
        <f t="shared" si="5"/>
        <v>5364519</v>
      </c>
      <c r="J86" s="95">
        <v>0</v>
      </c>
      <c r="K86" s="95">
        <v>0</v>
      </c>
      <c r="L86" s="95">
        <v>0</v>
      </c>
      <c r="M86" s="26">
        <v>-353</v>
      </c>
      <c r="N86" s="95">
        <f t="shared" si="4"/>
        <v>5364166</v>
      </c>
      <c r="O86" s="29"/>
      <c r="P86" s="30"/>
    </row>
    <row r="87" spans="2:16" x14ac:dyDescent="0.2">
      <c r="B87" s="131"/>
      <c r="C87" s="132"/>
      <c r="D87" s="143" t="s">
        <v>169</v>
      </c>
      <c r="E87" s="144">
        <v>0</v>
      </c>
      <c r="F87" s="138">
        <v>0</v>
      </c>
      <c r="G87" s="139">
        <v>716415</v>
      </c>
      <c r="H87" s="138">
        <v>118189</v>
      </c>
      <c r="I87" s="137">
        <f t="shared" si="5"/>
        <v>834604</v>
      </c>
      <c r="J87" s="138">
        <v>0</v>
      </c>
      <c r="K87" s="138">
        <v>0</v>
      </c>
      <c r="L87" s="138">
        <v>0</v>
      </c>
      <c r="M87" s="140">
        <v>1195600</v>
      </c>
      <c r="N87" s="138">
        <f t="shared" si="4"/>
        <v>2030204</v>
      </c>
      <c r="O87" s="141"/>
      <c r="P87" s="142"/>
    </row>
    <row r="88" spans="2:16" x14ac:dyDescent="0.2">
      <c r="B88" s="31"/>
      <c r="C88" s="33"/>
      <c r="D88" s="69" t="s">
        <v>155</v>
      </c>
      <c r="E88" s="21">
        <v>3</v>
      </c>
      <c r="F88" s="95">
        <v>140000</v>
      </c>
      <c r="G88" s="96">
        <v>942091</v>
      </c>
      <c r="H88" s="95">
        <v>0</v>
      </c>
      <c r="I88" s="24">
        <f t="shared" si="5"/>
        <v>1082091</v>
      </c>
      <c r="J88" s="95">
        <v>0</v>
      </c>
      <c r="K88" s="95">
        <v>0</v>
      </c>
      <c r="L88" s="95">
        <v>0</v>
      </c>
      <c r="M88" s="25">
        <v>358235</v>
      </c>
      <c r="N88" s="95">
        <f t="shared" si="4"/>
        <v>1440326</v>
      </c>
      <c r="O88" s="29"/>
      <c r="P88" s="30"/>
    </row>
    <row r="89" spans="2:16" x14ac:dyDescent="0.2">
      <c r="B89" s="31"/>
      <c r="C89" s="33"/>
      <c r="D89" s="34" t="s">
        <v>46</v>
      </c>
      <c r="E89" s="21">
        <v>11</v>
      </c>
      <c r="F89" s="96">
        <v>3661051</v>
      </c>
      <c r="G89" s="96">
        <v>2044481</v>
      </c>
      <c r="H89" s="95">
        <v>274339</v>
      </c>
      <c r="I89" s="24">
        <f t="shared" si="5"/>
        <v>5979871</v>
      </c>
      <c r="J89" s="95">
        <v>1085301</v>
      </c>
      <c r="K89" s="95">
        <v>0</v>
      </c>
      <c r="L89" s="95">
        <v>0</v>
      </c>
      <c r="M89" s="25">
        <v>0</v>
      </c>
      <c r="N89" s="95">
        <f t="shared" si="4"/>
        <v>7065172</v>
      </c>
      <c r="O89" s="29"/>
      <c r="P89" s="30"/>
    </row>
    <row r="90" spans="2:16" x14ac:dyDescent="0.2">
      <c r="B90" s="31"/>
      <c r="C90" s="33"/>
      <c r="D90" s="34" t="s">
        <v>195</v>
      </c>
      <c r="E90" s="21">
        <v>25</v>
      </c>
      <c r="F90" s="96">
        <v>1360000</v>
      </c>
      <c r="G90" s="96">
        <v>640000</v>
      </c>
      <c r="H90" s="95">
        <v>800000</v>
      </c>
      <c r="I90" s="24">
        <f t="shared" si="5"/>
        <v>2800000</v>
      </c>
      <c r="J90" s="95">
        <v>0</v>
      </c>
      <c r="K90" s="95">
        <v>20600000</v>
      </c>
      <c r="L90" s="95">
        <v>0</v>
      </c>
      <c r="M90" s="25">
        <v>0</v>
      </c>
      <c r="N90" s="95">
        <f t="shared" si="4"/>
        <v>23400000</v>
      </c>
      <c r="O90" s="29"/>
      <c r="P90" s="30"/>
    </row>
    <row r="91" spans="2:16" x14ac:dyDescent="0.2">
      <c r="B91" s="55"/>
      <c r="C91" s="56"/>
      <c r="D91" s="70" t="s">
        <v>47</v>
      </c>
      <c r="E91" s="58">
        <v>48</v>
      </c>
      <c r="F91" s="59">
        <v>8056994</v>
      </c>
      <c r="G91" s="59">
        <v>44810351</v>
      </c>
      <c r="H91" s="61">
        <v>213703</v>
      </c>
      <c r="I91" s="60">
        <f t="shared" si="5"/>
        <v>53081048</v>
      </c>
      <c r="J91" s="61">
        <v>0</v>
      </c>
      <c r="K91" s="61">
        <v>0</v>
      </c>
      <c r="L91" s="59">
        <v>0</v>
      </c>
      <c r="M91" s="62">
        <v>0</v>
      </c>
      <c r="N91" s="61">
        <f t="shared" si="4"/>
        <v>53081048</v>
      </c>
      <c r="O91" s="66"/>
      <c r="P91" s="64"/>
    </row>
    <row r="92" spans="2:16" x14ac:dyDescent="0.2">
      <c r="B92" s="31"/>
      <c r="C92" s="33"/>
      <c r="D92" s="69" t="s">
        <v>48</v>
      </c>
      <c r="E92" s="21">
        <v>5</v>
      </c>
      <c r="F92" s="96">
        <v>1022389</v>
      </c>
      <c r="G92" s="96">
        <v>1404688</v>
      </c>
      <c r="H92" s="96">
        <v>75200</v>
      </c>
      <c r="I92" s="24">
        <f t="shared" si="5"/>
        <v>2502277</v>
      </c>
      <c r="J92" s="95">
        <v>0</v>
      </c>
      <c r="K92" s="96">
        <v>0</v>
      </c>
      <c r="L92" s="96">
        <v>-62782</v>
      </c>
      <c r="M92" s="25">
        <v>2051631</v>
      </c>
      <c r="N92" s="95">
        <f t="shared" si="4"/>
        <v>4491126</v>
      </c>
      <c r="O92" s="29"/>
      <c r="P92" s="30"/>
    </row>
    <row r="93" spans="2:16" x14ac:dyDescent="0.2">
      <c r="B93" s="31"/>
      <c r="C93" s="33"/>
      <c r="D93" s="69" t="s">
        <v>182</v>
      </c>
      <c r="E93" s="21">
        <v>7</v>
      </c>
      <c r="F93" s="96">
        <v>532000</v>
      </c>
      <c r="G93" s="96">
        <v>3471668</v>
      </c>
      <c r="H93" s="96">
        <v>1550430</v>
      </c>
      <c r="I93" s="24">
        <f t="shared" si="5"/>
        <v>5554098</v>
      </c>
      <c r="J93" s="95">
        <v>0</v>
      </c>
      <c r="K93" s="96">
        <v>0</v>
      </c>
      <c r="L93" s="96">
        <v>0</v>
      </c>
      <c r="M93" s="25">
        <v>1849608</v>
      </c>
      <c r="N93" s="95">
        <f t="shared" si="4"/>
        <v>7403706</v>
      </c>
      <c r="O93" s="29"/>
      <c r="P93" s="30"/>
    </row>
    <row r="94" spans="2:16" x14ac:dyDescent="0.2">
      <c r="B94" s="31"/>
      <c r="C94" s="33"/>
      <c r="D94" s="69" t="s">
        <v>49</v>
      </c>
      <c r="E94" s="21">
        <v>53</v>
      </c>
      <c r="F94" s="96">
        <v>4259014</v>
      </c>
      <c r="G94" s="96">
        <v>5026948</v>
      </c>
      <c r="H94" s="96">
        <v>1571259</v>
      </c>
      <c r="I94" s="24">
        <f t="shared" si="5"/>
        <v>10857221</v>
      </c>
      <c r="J94" s="95">
        <v>1873334</v>
      </c>
      <c r="K94" s="95">
        <v>0</v>
      </c>
      <c r="L94" s="96">
        <v>1579712</v>
      </c>
      <c r="M94" s="26">
        <v>0</v>
      </c>
      <c r="N94" s="95">
        <f t="shared" si="4"/>
        <v>14310267</v>
      </c>
      <c r="O94" s="29"/>
      <c r="P94" s="30"/>
    </row>
    <row r="95" spans="2:16" x14ac:dyDescent="0.2">
      <c r="B95" s="31"/>
      <c r="C95" s="33"/>
      <c r="D95" s="69" t="s">
        <v>50</v>
      </c>
      <c r="E95" s="21">
        <v>7</v>
      </c>
      <c r="F95" s="95">
        <v>24590</v>
      </c>
      <c r="G95" s="96">
        <v>1170814</v>
      </c>
      <c r="H95" s="95">
        <v>0</v>
      </c>
      <c r="I95" s="24">
        <f t="shared" si="5"/>
        <v>1195404</v>
      </c>
      <c r="J95" s="95">
        <v>3510002</v>
      </c>
      <c r="K95" s="95">
        <v>0</v>
      </c>
      <c r="L95" s="95">
        <v>0</v>
      </c>
      <c r="M95" s="26">
        <v>850000</v>
      </c>
      <c r="N95" s="95">
        <f t="shared" si="4"/>
        <v>5555406</v>
      </c>
      <c r="O95" s="29"/>
      <c r="P95" s="30"/>
    </row>
    <row r="96" spans="2:16" x14ac:dyDescent="0.2">
      <c r="B96" s="31"/>
      <c r="C96" s="33"/>
      <c r="D96" s="69" t="s">
        <v>170</v>
      </c>
      <c r="E96" s="21">
        <v>3</v>
      </c>
      <c r="F96" s="96">
        <v>3100000</v>
      </c>
      <c r="G96" s="96">
        <v>8201254</v>
      </c>
      <c r="H96" s="95">
        <v>850000</v>
      </c>
      <c r="I96" s="24">
        <f t="shared" si="5"/>
        <v>12151254</v>
      </c>
      <c r="J96" s="95">
        <v>0</v>
      </c>
      <c r="K96" s="95">
        <v>0</v>
      </c>
      <c r="L96" s="96">
        <v>0</v>
      </c>
      <c r="M96" s="25">
        <v>2206484</v>
      </c>
      <c r="N96" s="95">
        <f t="shared" si="4"/>
        <v>14357738</v>
      </c>
      <c r="O96" s="29"/>
      <c r="P96" s="30"/>
    </row>
    <row r="97" spans="2:16" x14ac:dyDescent="0.2">
      <c r="B97" s="131"/>
      <c r="C97" s="132"/>
      <c r="D97" s="143" t="s">
        <v>51</v>
      </c>
      <c r="E97" s="144">
        <v>60</v>
      </c>
      <c r="F97" s="139">
        <v>3927392</v>
      </c>
      <c r="G97" s="139">
        <v>1083912</v>
      </c>
      <c r="H97" s="138">
        <v>435256</v>
      </c>
      <c r="I97" s="137">
        <f t="shared" si="5"/>
        <v>5446560</v>
      </c>
      <c r="J97" s="138">
        <v>0</v>
      </c>
      <c r="K97" s="138">
        <v>0</v>
      </c>
      <c r="L97" s="138">
        <v>200000</v>
      </c>
      <c r="M97" s="145">
        <v>0</v>
      </c>
      <c r="N97" s="138">
        <f t="shared" si="4"/>
        <v>5646560</v>
      </c>
      <c r="O97" s="141"/>
      <c r="P97" s="142"/>
    </row>
    <row r="98" spans="2:16" x14ac:dyDescent="0.2">
      <c r="B98" s="31"/>
      <c r="C98" s="33"/>
      <c r="D98" s="69" t="s">
        <v>183</v>
      </c>
      <c r="E98" s="21">
        <v>0</v>
      </c>
      <c r="F98" s="96">
        <v>0</v>
      </c>
      <c r="G98" s="96">
        <v>3942215</v>
      </c>
      <c r="H98" s="95">
        <v>299214</v>
      </c>
      <c r="I98" s="24">
        <f t="shared" si="5"/>
        <v>4241429</v>
      </c>
      <c r="J98" s="95">
        <v>0</v>
      </c>
      <c r="K98" s="95">
        <v>0</v>
      </c>
      <c r="L98" s="95">
        <v>0</v>
      </c>
      <c r="M98" s="25">
        <v>0</v>
      </c>
      <c r="N98" s="95">
        <f t="shared" si="4"/>
        <v>4241429</v>
      </c>
      <c r="O98" s="29"/>
      <c r="P98" s="30"/>
    </row>
    <row r="99" spans="2:16" x14ac:dyDescent="0.2">
      <c r="B99" s="31"/>
      <c r="C99" s="33"/>
      <c r="D99" s="69" t="s">
        <v>52</v>
      </c>
      <c r="E99" s="21">
        <v>3</v>
      </c>
      <c r="F99" s="96">
        <v>823400</v>
      </c>
      <c r="G99" s="95">
        <v>1580000</v>
      </c>
      <c r="H99" s="95">
        <v>46000</v>
      </c>
      <c r="I99" s="24">
        <f t="shared" si="5"/>
        <v>2449400</v>
      </c>
      <c r="J99" s="95">
        <v>0</v>
      </c>
      <c r="K99" s="95">
        <v>0</v>
      </c>
      <c r="L99" s="96">
        <v>108556</v>
      </c>
      <c r="M99" s="26">
        <v>0</v>
      </c>
      <c r="N99" s="95">
        <f t="shared" si="4"/>
        <v>2557956</v>
      </c>
      <c r="O99" s="29"/>
      <c r="P99" s="30"/>
    </row>
    <row r="100" spans="2:16" x14ac:dyDescent="0.2">
      <c r="B100" s="31"/>
      <c r="C100" s="33"/>
      <c r="D100" s="69" t="s">
        <v>53</v>
      </c>
      <c r="E100" s="21">
        <v>0</v>
      </c>
      <c r="F100" s="96">
        <v>0</v>
      </c>
      <c r="G100" s="96">
        <v>1981868</v>
      </c>
      <c r="H100" s="96">
        <v>0</v>
      </c>
      <c r="I100" s="24">
        <f t="shared" si="5"/>
        <v>1981868</v>
      </c>
      <c r="J100" s="95">
        <v>0</v>
      </c>
      <c r="K100" s="96">
        <v>0</v>
      </c>
      <c r="L100" s="96">
        <v>109136</v>
      </c>
      <c r="M100" s="25">
        <v>0</v>
      </c>
      <c r="N100" s="95">
        <f t="shared" si="4"/>
        <v>2091004</v>
      </c>
      <c r="O100" s="29"/>
      <c r="P100" s="30"/>
    </row>
    <row r="101" spans="2:16" x14ac:dyDescent="0.2">
      <c r="B101" s="31"/>
      <c r="C101" s="33"/>
      <c r="D101" s="69" t="s">
        <v>54</v>
      </c>
      <c r="E101" s="21">
        <v>3</v>
      </c>
      <c r="F101" s="96">
        <v>1845000</v>
      </c>
      <c r="G101" s="96">
        <v>10065910</v>
      </c>
      <c r="H101" s="96">
        <v>80000</v>
      </c>
      <c r="I101" s="24">
        <f t="shared" si="5"/>
        <v>11990910</v>
      </c>
      <c r="J101" s="95">
        <v>0</v>
      </c>
      <c r="K101" s="95">
        <v>0</v>
      </c>
      <c r="L101" s="95">
        <v>0</v>
      </c>
      <c r="M101" s="25">
        <v>0</v>
      </c>
      <c r="N101" s="95">
        <f t="shared" si="4"/>
        <v>11990910</v>
      </c>
      <c r="O101" s="29"/>
      <c r="P101" s="30"/>
    </row>
    <row r="102" spans="2:16" x14ac:dyDescent="0.2">
      <c r="B102" s="55"/>
      <c r="C102" s="56"/>
      <c r="D102" s="70" t="s">
        <v>171</v>
      </c>
      <c r="E102" s="58">
        <v>1</v>
      </c>
      <c r="F102" s="61">
        <v>233096</v>
      </c>
      <c r="G102" s="59">
        <v>1754231</v>
      </c>
      <c r="H102" s="61">
        <v>-48600</v>
      </c>
      <c r="I102" s="60">
        <f t="shared" si="5"/>
        <v>1938727</v>
      </c>
      <c r="J102" s="61">
        <v>0</v>
      </c>
      <c r="K102" s="61">
        <v>0</v>
      </c>
      <c r="L102" s="59">
        <v>85787</v>
      </c>
      <c r="M102" s="65">
        <v>969712</v>
      </c>
      <c r="N102" s="61">
        <f t="shared" si="4"/>
        <v>2994226</v>
      </c>
      <c r="O102" s="66"/>
      <c r="P102" s="64"/>
    </row>
    <row r="103" spans="2:16" x14ac:dyDescent="0.2">
      <c r="B103" s="31"/>
      <c r="C103" s="33"/>
      <c r="D103" s="69" t="s">
        <v>55</v>
      </c>
      <c r="E103" s="21">
        <v>13</v>
      </c>
      <c r="F103" s="96">
        <v>830272</v>
      </c>
      <c r="G103" s="96">
        <v>5820959</v>
      </c>
      <c r="H103" s="96">
        <v>397922</v>
      </c>
      <c r="I103" s="24">
        <f t="shared" si="5"/>
        <v>7049153</v>
      </c>
      <c r="J103" s="95">
        <v>0</v>
      </c>
      <c r="K103" s="95">
        <v>0</v>
      </c>
      <c r="L103" s="95">
        <v>34800</v>
      </c>
      <c r="M103" s="25">
        <v>0</v>
      </c>
      <c r="N103" s="95">
        <f t="shared" si="4"/>
        <v>7083953</v>
      </c>
      <c r="O103" s="29"/>
      <c r="P103" s="30"/>
    </row>
    <row r="104" spans="2:16" x14ac:dyDescent="0.2">
      <c r="B104" s="31"/>
      <c r="C104" s="33"/>
      <c r="D104" s="69" t="s">
        <v>149</v>
      </c>
      <c r="E104" s="21">
        <v>2</v>
      </c>
      <c r="F104" s="96">
        <v>768000</v>
      </c>
      <c r="G104" s="96">
        <v>12165664</v>
      </c>
      <c r="H104" s="95">
        <v>520000</v>
      </c>
      <c r="I104" s="24">
        <f t="shared" si="5"/>
        <v>13453664</v>
      </c>
      <c r="J104" s="95">
        <v>0</v>
      </c>
      <c r="K104" s="95">
        <v>0</v>
      </c>
      <c r="L104" s="96">
        <v>0</v>
      </c>
      <c r="M104" s="25">
        <v>0</v>
      </c>
      <c r="N104" s="95">
        <f t="shared" si="4"/>
        <v>13453664</v>
      </c>
      <c r="O104" s="29"/>
      <c r="P104" s="30"/>
    </row>
    <row r="105" spans="2:16" x14ac:dyDescent="0.2">
      <c r="B105" s="31"/>
      <c r="C105" s="33"/>
      <c r="D105" s="69" t="s">
        <v>56</v>
      </c>
      <c r="E105" s="21">
        <v>4</v>
      </c>
      <c r="F105" s="96">
        <v>1171071</v>
      </c>
      <c r="G105" s="96">
        <v>2051156</v>
      </c>
      <c r="H105" s="95">
        <v>0</v>
      </c>
      <c r="I105" s="24">
        <f t="shared" si="5"/>
        <v>3222227</v>
      </c>
      <c r="J105" s="95">
        <v>0</v>
      </c>
      <c r="K105" s="95">
        <v>0</v>
      </c>
      <c r="L105" s="95">
        <v>206800</v>
      </c>
      <c r="M105" s="25">
        <v>0</v>
      </c>
      <c r="N105" s="95">
        <f t="shared" si="4"/>
        <v>3429027</v>
      </c>
      <c r="O105" s="29"/>
      <c r="P105" s="30"/>
    </row>
    <row r="106" spans="2:16" x14ac:dyDescent="0.2">
      <c r="B106" s="31"/>
      <c r="C106" s="33"/>
      <c r="D106" s="69" t="s">
        <v>57</v>
      </c>
      <c r="E106" s="21">
        <v>11</v>
      </c>
      <c r="F106" s="96">
        <v>384000</v>
      </c>
      <c r="G106" s="96">
        <v>4791327</v>
      </c>
      <c r="H106" s="95">
        <v>120000</v>
      </c>
      <c r="I106" s="24">
        <f t="shared" si="5"/>
        <v>5295327</v>
      </c>
      <c r="J106" s="95">
        <v>1500000</v>
      </c>
      <c r="K106" s="95">
        <v>0</v>
      </c>
      <c r="L106" s="95">
        <v>0</v>
      </c>
      <c r="M106" s="25">
        <v>5150000</v>
      </c>
      <c r="N106" s="95">
        <f t="shared" si="4"/>
        <v>11945327</v>
      </c>
      <c r="O106" s="29"/>
      <c r="P106" s="30"/>
    </row>
    <row r="107" spans="2:16" x14ac:dyDescent="0.2">
      <c r="B107" s="31"/>
      <c r="C107" s="33"/>
      <c r="D107" s="69" t="s">
        <v>159</v>
      </c>
      <c r="E107" s="21">
        <v>6</v>
      </c>
      <c r="F107" s="96">
        <v>640000</v>
      </c>
      <c r="G107" s="96">
        <v>6552013</v>
      </c>
      <c r="H107" s="96">
        <v>1194204</v>
      </c>
      <c r="I107" s="24">
        <f t="shared" si="5"/>
        <v>8386217</v>
      </c>
      <c r="J107" s="95">
        <v>0</v>
      </c>
      <c r="K107" s="95">
        <v>0</v>
      </c>
      <c r="L107" s="95">
        <v>1060601</v>
      </c>
      <c r="M107" s="25">
        <v>0</v>
      </c>
      <c r="N107" s="95">
        <f t="shared" si="4"/>
        <v>9446818</v>
      </c>
      <c r="O107" s="29"/>
      <c r="P107" s="30"/>
    </row>
    <row r="108" spans="2:16" x14ac:dyDescent="0.2">
      <c r="B108" s="31"/>
      <c r="C108" s="33"/>
      <c r="D108" s="69" t="s">
        <v>58</v>
      </c>
      <c r="E108" s="21">
        <v>0</v>
      </c>
      <c r="F108" s="95">
        <v>0</v>
      </c>
      <c r="G108" s="96">
        <v>2468331</v>
      </c>
      <c r="H108" s="96">
        <v>444197</v>
      </c>
      <c r="I108" s="24">
        <f t="shared" si="5"/>
        <v>2912528</v>
      </c>
      <c r="J108" s="95">
        <v>0</v>
      </c>
      <c r="K108" s="95">
        <v>0</v>
      </c>
      <c r="L108" s="96">
        <v>0</v>
      </c>
      <c r="M108" s="25">
        <v>0</v>
      </c>
      <c r="N108" s="95">
        <f t="shared" si="4"/>
        <v>2912528</v>
      </c>
      <c r="O108" s="29"/>
      <c r="P108" s="30"/>
    </row>
    <row r="109" spans="2:16" x14ac:dyDescent="0.2">
      <c r="B109" s="31"/>
      <c r="C109" s="33"/>
      <c r="D109" s="69" t="s">
        <v>160</v>
      </c>
      <c r="E109" s="21">
        <v>5</v>
      </c>
      <c r="F109" s="95">
        <v>1500000</v>
      </c>
      <c r="G109" s="96">
        <v>1392477</v>
      </c>
      <c r="H109" s="95">
        <v>0</v>
      </c>
      <c r="I109" s="24">
        <f t="shared" si="5"/>
        <v>2892477</v>
      </c>
      <c r="J109" s="95">
        <v>0</v>
      </c>
      <c r="K109" s="95">
        <v>0</v>
      </c>
      <c r="L109" s="96">
        <v>546433</v>
      </c>
      <c r="M109" s="25">
        <v>-72146</v>
      </c>
      <c r="N109" s="95">
        <f t="shared" si="4"/>
        <v>3366764</v>
      </c>
      <c r="O109" s="29"/>
      <c r="P109" s="30"/>
    </row>
    <row r="110" spans="2:16" x14ac:dyDescent="0.2">
      <c r="B110" s="31"/>
      <c r="C110" s="33"/>
      <c r="D110" s="69" t="s">
        <v>94</v>
      </c>
      <c r="E110" s="21">
        <v>3</v>
      </c>
      <c r="F110" s="96">
        <v>378672</v>
      </c>
      <c r="G110" s="96">
        <v>8032724</v>
      </c>
      <c r="H110" s="95">
        <v>8000</v>
      </c>
      <c r="I110" s="24">
        <f t="shared" si="5"/>
        <v>8419396</v>
      </c>
      <c r="J110" s="95">
        <v>0</v>
      </c>
      <c r="K110" s="95">
        <v>0</v>
      </c>
      <c r="L110" s="95">
        <v>0</v>
      </c>
      <c r="M110" s="26">
        <v>1248457</v>
      </c>
      <c r="N110" s="95">
        <f t="shared" si="4"/>
        <v>9667853</v>
      </c>
      <c r="O110" s="29"/>
      <c r="P110" s="30"/>
    </row>
    <row r="111" spans="2:16" x14ac:dyDescent="0.2">
      <c r="B111" s="31"/>
      <c r="C111" s="33"/>
      <c r="D111" s="69" t="s">
        <v>165</v>
      </c>
      <c r="E111" s="21">
        <v>0</v>
      </c>
      <c r="F111" s="96">
        <v>0</v>
      </c>
      <c r="G111" s="96">
        <v>4817484</v>
      </c>
      <c r="H111" s="95">
        <v>0</v>
      </c>
      <c r="I111" s="24">
        <f t="shared" si="5"/>
        <v>4817484</v>
      </c>
      <c r="J111" s="95">
        <v>0</v>
      </c>
      <c r="K111" s="95">
        <v>0</v>
      </c>
      <c r="L111" s="95">
        <v>113488</v>
      </c>
      <c r="M111" s="26">
        <v>0</v>
      </c>
      <c r="N111" s="95">
        <f t="shared" si="4"/>
        <v>4930972</v>
      </c>
      <c r="O111" s="29"/>
      <c r="P111" s="30"/>
    </row>
    <row r="112" spans="2:16" x14ac:dyDescent="0.2">
      <c r="B112" s="31"/>
      <c r="C112" s="33"/>
      <c r="D112" s="69" t="s">
        <v>59</v>
      </c>
      <c r="E112" s="21">
        <v>0</v>
      </c>
      <c r="F112" s="96">
        <v>0</v>
      </c>
      <c r="G112" s="96">
        <v>7423911</v>
      </c>
      <c r="H112" s="95">
        <v>730637</v>
      </c>
      <c r="I112" s="24">
        <f t="shared" si="5"/>
        <v>8154548</v>
      </c>
      <c r="J112" s="95">
        <v>0</v>
      </c>
      <c r="K112" s="95">
        <v>0</v>
      </c>
      <c r="L112" s="96">
        <v>318755</v>
      </c>
      <c r="M112" s="25">
        <v>0</v>
      </c>
      <c r="N112" s="95">
        <f t="shared" si="4"/>
        <v>8473303</v>
      </c>
      <c r="O112" s="29"/>
      <c r="P112" s="30"/>
    </row>
    <row r="113" spans="2:16" x14ac:dyDescent="0.2">
      <c r="B113" s="55"/>
      <c r="C113" s="56"/>
      <c r="D113" s="70" t="s">
        <v>60</v>
      </c>
      <c r="E113" s="58">
        <v>0</v>
      </c>
      <c r="F113" s="59">
        <v>0</v>
      </c>
      <c r="G113" s="61">
        <v>2800719</v>
      </c>
      <c r="H113" s="61">
        <v>0</v>
      </c>
      <c r="I113" s="60">
        <f t="shared" si="5"/>
        <v>2800719</v>
      </c>
      <c r="J113" s="61">
        <v>0</v>
      </c>
      <c r="K113" s="61">
        <v>0</v>
      </c>
      <c r="L113" s="61">
        <v>0</v>
      </c>
      <c r="M113" s="65">
        <v>0</v>
      </c>
      <c r="N113" s="61">
        <f t="shared" si="4"/>
        <v>2800719</v>
      </c>
      <c r="O113" s="66"/>
      <c r="P113" s="64"/>
    </row>
    <row r="114" spans="2:16" x14ac:dyDescent="0.2">
      <c r="B114" s="31"/>
      <c r="C114" s="33"/>
      <c r="D114" s="69" t="s">
        <v>61</v>
      </c>
      <c r="E114" s="21">
        <v>5</v>
      </c>
      <c r="F114" s="96">
        <v>629739</v>
      </c>
      <c r="G114" s="96">
        <v>3863195</v>
      </c>
      <c r="H114" s="95">
        <v>344000</v>
      </c>
      <c r="I114" s="24">
        <f t="shared" si="5"/>
        <v>4836934</v>
      </c>
      <c r="J114" s="95">
        <v>0</v>
      </c>
      <c r="K114" s="95">
        <v>0</v>
      </c>
      <c r="L114" s="96">
        <v>0</v>
      </c>
      <c r="M114" s="26">
        <v>0</v>
      </c>
      <c r="N114" s="95">
        <f t="shared" si="4"/>
        <v>4836934</v>
      </c>
      <c r="O114" s="29"/>
      <c r="P114" s="30"/>
    </row>
    <row r="115" spans="2:16" x14ac:dyDescent="0.2">
      <c r="B115" s="31"/>
      <c r="C115" s="33"/>
      <c r="D115" s="69" t="s">
        <v>161</v>
      </c>
      <c r="E115" s="21">
        <v>57</v>
      </c>
      <c r="F115" s="96">
        <v>16358240</v>
      </c>
      <c r="G115" s="96">
        <v>6806282</v>
      </c>
      <c r="H115" s="96">
        <v>1537328</v>
      </c>
      <c r="I115" s="24">
        <f t="shared" si="5"/>
        <v>24701850</v>
      </c>
      <c r="J115" s="95">
        <v>0</v>
      </c>
      <c r="K115" s="95">
        <v>0</v>
      </c>
      <c r="L115" s="95">
        <v>0</v>
      </c>
      <c r="M115" s="25">
        <v>0</v>
      </c>
      <c r="N115" s="95">
        <f t="shared" ref="N115:N140" si="6">SUM(I115:M115)</f>
        <v>24701850</v>
      </c>
      <c r="O115" s="29"/>
      <c r="P115" s="30"/>
    </row>
    <row r="116" spans="2:16" x14ac:dyDescent="0.2">
      <c r="B116" s="31"/>
      <c r="C116" s="33"/>
      <c r="D116" s="69" t="s">
        <v>62</v>
      </c>
      <c r="E116" s="21">
        <v>8</v>
      </c>
      <c r="F116" s="96">
        <v>3227176</v>
      </c>
      <c r="G116" s="96">
        <v>1306203</v>
      </c>
      <c r="H116" s="96">
        <v>246941</v>
      </c>
      <c r="I116" s="24">
        <f t="shared" si="5"/>
        <v>4780320</v>
      </c>
      <c r="J116" s="95">
        <v>0</v>
      </c>
      <c r="K116" s="95">
        <v>0</v>
      </c>
      <c r="L116" s="95">
        <v>0</v>
      </c>
      <c r="M116" s="25">
        <v>0</v>
      </c>
      <c r="N116" s="95">
        <f t="shared" si="6"/>
        <v>4780320</v>
      </c>
      <c r="O116" s="29"/>
      <c r="P116" s="30"/>
    </row>
    <row r="117" spans="2:16" x14ac:dyDescent="0.2">
      <c r="B117" s="31"/>
      <c r="C117" s="33"/>
      <c r="D117" s="69" t="s">
        <v>166</v>
      </c>
      <c r="E117" s="21">
        <v>2</v>
      </c>
      <c r="F117" s="96">
        <v>1174055</v>
      </c>
      <c r="G117" s="96">
        <v>0</v>
      </c>
      <c r="H117" s="95">
        <v>0</v>
      </c>
      <c r="I117" s="24">
        <f t="shared" si="5"/>
        <v>1174055</v>
      </c>
      <c r="J117" s="95">
        <v>0</v>
      </c>
      <c r="K117" s="95">
        <v>0</v>
      </c>
      <c r="L117" s="95">
        <v>0</v>
      </c>
      <c r="M117" s="25">
        <v>0</v>
      </c>
      <c r="N117" s="95">
        <f t="shared" si="6"/>
        <v>1174055</v>
      </c>
      <c r="O117" s="29"/>
      <c r="P117" s="30"/>
    </row>
    <row r="118" spans="2:16" x14ac:dyDescent="0.2">
      <c r="B118" s="31"/>
      <c r="C118" s="33"/>
      <c r="D118" s="69" t="s">
        <v>185</v>
      </c>
      <c r="E118" s="21">
        <v>4</v>
      </c>
      <c r="F118" s="96">
        <v>2056900</v>
      </c>
      <c r="G118" s="96">
        <v>16224546</v>
      </c>
      <c r="H118" s="95">
        <v>555549</v>
      </c>
      <c r="I118" s="24">
        <f t="shared" si="5"/>
        <v>18836995</v>
      </c>
      <c r="J118" s="95">
        <v>9050083</v>
      </c>
      <c r="K118" s="95">
        <v>0</v>
      </c>
      <c r="L118" s="95">
        <v>1200000</v>
      </c>
      <c r="M118" s="25">
        <v>0</v>
      </c>
      <c r="N118" s="95">
        <f t="shared" si="6"/>
        <v>29087078</v>
      </c>
      <c r="O118" s="29"/>
      <c r="P118" s="30"/>
    </row>
    <row r="119" spans="2:16" x14ac:dyDescent="0.2">
      <c r="B119" s="31"/>
      <c r="C119" s="33"/>
      <c r="D119" s="69" t="s">
        <v>63</v>
      </c>
      <c r="E119" s="21">
        <v>0</v>
      </c>
      <c r="F119" s="96">
        <v>0</v>
      </c>
      <c r="G119" s="96">
        <v>16264771</v>
      </c>
      <c r="H119" s="95">
        <v>125945</v>
      </c>
      <c r="I119" s="24">
        <f t="shared" si="5"/>
        <v>16390716</v>
      </c>
      <c r="J119" s="96">
        <v>9797947</v>
      </c>
      <c r="K119" s="95">
        <v>0</v>
      </c>
      <c r="L119" s="96">
        <v>611055</v>
      </c>
      <c r="M119" s="25">
        <v>0</v>
      </c>
      <c r="N119" s="95">
        <f t="shared" si="6"/>
        <v>26799718</v>
      </c>
      <c r="O119" s="29"/>
      <c r="P119" s="30"/>
    </row>
    <row r="120" spans="2:16" x14ac:dyDescent="0.2">
      <c r="B120" s="31"/>
      <c r="C120" s="33"/>
      <c r="D120" s="34" t="s">
        <v>150</v>
      </c>
      <c r="E120" s="21">
        <v>15</v>
      </c>
      <c r="F120" s="96">
        <v>4566623</v>
      </c>
      <c r="G120" s="96">
        <v>7458896</v>
      </c>
      <c r="H120" s="96">
        <v>2162082</v>
      </c>
      <c r="I120" s="24">
        <f t="shared" si="5"/>
        <v>14187601</v>
      </c>
      <c r="J120" s="95">
        <v>0</v>
      </c>
      <c r="K120" s="95">
        <v>0</v>
      </c>
      <c r="L120" s="95">
        <v>300000</v>
      </c>
      <c r="M120" s="25">
        <v>0</v>
      </c>
      <c r="N120" s="95">
        <f t="shared" si="6"/>
        <v>14487601</v>
      </c>
      <c r="O120" s="29"/>
      <c r="P120" s="30"/>
    </row>
    <row r="121" spans="2:16" x14ac:dyDescent="0.2">
      <c r="B121" s="55"/>
      <c r="C121" s="56"/>
      <c r="D121" s="57" t="s">
        <v>172</v>
      </c>
      <c r="E121" s="58">
        <v>0</v>
      </c>
      <c r="F121" s="59">
        <v>0</v>
      </c>
      <c r="G121" s="59">
        <v>3494788</v>
      </c>
      <c r="H121" s="59">
        <v>3204000</v>
      </c>
      <c r="I121" s="60">
        <f t="shared" si="5"/>
        <v>6698788</v>
      </c>
      <c r="J121" s="61">
        <v>0</v>
      </c>
      <c r="K121" s="61">
        <v>0</v>
      </c>
      <c r="L121" s="59">
        <v>0</v>
      </c>
      <c r="M121" s="62">
        <v>0</v>
      </c>
      <c r="N121" s="61">
        <f t="shared" si="6"/>
        <v>6698788</v>
      </c>
      <c r="O121" s="66"/>
      <c r="P121" s="64"/>
    </row>
    <row r="122" spans="2:16" x14ac:dyDescent="0.2">
      <c r="B122" s="31"/>
      <c r="C122" s="33"/>
      <c r="D122" s="34" t="s">
        <v>64</v>
      </c>
      <c r="E122" s="21">
        <v>6</v>
      </c>
      <c r="F122" s="96">
        <v>504365</v>
      </c>
      <c r="G122" s="96">
        <v>742036</v>
      </c>
      <c r="H122" s="95">
        <v>240000</v>
      </c>
      <c r="I122" s="24">
        <f t="shared" si="5"/>
        <v>1486401</v>
      </c>
      <c r="J122" s="96">
        <v>0</v>
      </c>
      <c r="K122" s="95">
        <v>0</v>
      </c>
      <c r="L122" s="95">
        <v>0</v>
      </c>
      <c r="M122" s="25">
        <v>0</v>
      </c>
      <c r="N122" s="95">
        <f t="shared" si="6"/>
        <v>1486401</v>
      </c>
      <c r="O122" s="29"/>
      <c r="P122" s="30"/>
    </row>
    <row r="123" spans="2:16" x14ac:dyDescent="0.2">
      <c r="B123" s="31"/>
      <c r="C123" s="33"/>
      <c r="D123" s="34" t="s">
        <v>186</v>
      </c>
      <c r="E123" s="21">
        <v>2</v>
      </c>
      <c r="F123" s="96">
        <v>518000</v>
      </c>
      <c r="G123" s="96">
        <v>600000</v>
      </c>
      <c r="H123" s="95">
        <v>400000</v>
      </c>
      <c r="I123" s="24">
        <f t="shared" si="5"/>
        <v>1518000</v>
      </c>
      <c r="J123" s="96">
        <v>0</v>
      </c>
      <c r="K123" s="95">
        <v>0</v>
      </c>
      <c r="L123" s="95">
        <v>0</v>
      </c>
      <c r="M123" s="25">
        <v>3658565</v>
      </c>
      <c r="N123" s="95">
        <f t="shared" si="6"/>
        <v>5176565</v>
      </c>
      <c r="O123" s="29"/>
      <c r="P123" s="30"/>
    </row>
    <row r="124" spans="2:16" x14ac:dyDescent="0.2">
      <c r="B124" s="31"/>
      <c r="C124" s="33"/>
      <c r="D124" s="34" t="s">
        <v>65</v>
      </c>
      <c r="E124" s="21">
        <v>0</v>
      </c>
      <c r="F124" s="96">
        <v>0</v>
      </c>
      <c r="G124" s="96">
        <v>0</v>
      </c>
      <c r="H124" s="95">
        <v>0</v>
      </c>
      <c r="I124" s="24">
        <f t="shared" si="5"/>
        <v>0</v>
      </c>
      <c r="J124" s="96">
        <v>0</v>
      </c>
      <c r="K124" s="95">
        <v>0</v>
      </c>
      <c r="L124" s="95">
        <v>-27</v>
      </c>
      <c r="M124" s="25">
        <v>0</v>
      </c>
      <c r="N124" s="95">
        <f t="shared" si="6"/>
        <v>-27</v>
      </c>
      <c r="O124" s="29"/>
      <c r="P124" s="30"/>
    </row>
    <row r="125" spans="2:16" x14ac:dyDescent="0.2">
      <c r="B125" s="31"/>
      <c r="C125" s="33"/>
      <c r="D125" s="34" t="s">
        <v>66</v>
      </c>
      <c r="E125" s="21">
        <v>0</v>
      </c>
      <c r="F125" s="95">
        <v>0</v>
      </c>
      <c r="G125" s="96">
        <v>2729274</v>
      </c>
      <c r="H125" s="95">
        <v>117999</v>
      </c>
      <c r="I125" s="24">
        <f t="shared" si="5"/>
        <v>2847273</v>
      </c>
      <c r="J125" s="95">
        <v>1085954</v>
      </c>
      <c r="K125" s="95">
        <v>0</v>
      </c>
      <c r="L125" s="95">
        <v>0</v>
      </c>
      <c r="M125" s="25">
        <v>0</v>
      </c>
      <c r="N125" s="95">
        <f t="shared" si="6"/>
        <v>3933227</v>
      </c>
      <c r="O125" s="29"/>
      <c r="P125" s="30"/>
    </row>
    <row r="126" spans="2:16" x14ac:dyDescent="0.2">
      <c r="B126" s="31"/>
      <c r="C126" s="33"/>
      <c r="D126" s="34" t="s">
        <v>167</v>
      </c>
      <c r="E126" s="21">
        <v>0</v>
      </c>
      <c r="F126" s="96">
        <v>0</v>
      </c>
      <c r="G126" s="96">
        <v>7946416</v>
      </c>
      <c r="H126" s="96">
        <v>0</v>
      </c>
      <c r="I126" s="24">
        <f t="shared" si="5"/>
        <v>7946416</v>
      </c>
      <c r="J126" s="95">
        <v>0</v>
      </c>
      <c r="K126" s="95">
        <v>0</v>
      </c>
      <c r="L126" s="96">
        <v>0</v>
      </c>
      <c r="M126" s="26">
        <v>0</v>
      </c>
      <c r="N126" s="95">
        <f t="shared" si="6"/>
        <v>7946416</v>
      </c>
      <c r="O126" s="29"/>
      <c r="P126" s="30"/>
    </row>
    <row r="127" spans="2:16" x14ac:dyDescent="0.2">
      <c r="B127" s="31"/>
      <c r="C127" s="33"/>
      <c r="D127" s="34" t="s">
        <v>67</v>
      </c>
      <c r="E127" s="21">
        <v>14</v>
      </c>
      <c r="F127" s="95">
        <v>3089368</v>
      </c>
      <c r="G127" s="96">
        <v>12368842</v>
      </c>
      <c r="H127" s="95">
        <v>219550</v>
      </c>
      <c r="I127" s="24">
        <f t="shared" si="5"/>
        <v>15677760</v>
      </c>
      <c r="J127" s="95">
        <v>0</v>
      </c>
      <c r="K127" s="95">
        <v>0</v>
      </c>
      <c r="L127" s="96">
        <v>200000</v>
      </c>
      <c r="M127" s="26">
        <v>0</v>
      </c>
      <c r="N127" s="95">
        <f t="shared" si="6"/>
        <v>15877760</v>
      </c>
      <c r="O127" s="29"/>
      <c r="P127" s="30"/>
    </row>
    <row r="128" spans="2:16" x14ac:dyDescent="0.2">
      <c r="B128" s="131"/>
      <c r="C128" s="132"/>
      <c r="D128" s="146" t="s">
        <v>68</v>
      </c>
      <c r="E128" s="144">
        <v>0</v>
      </c>
      <c r="F128" s="139">
        <v>0</v>
      </c>
      <c r="G128" s="139">
        <v>1160257</v>
      </c>
      <c r="H128" s="139">
        <v>0</v>
      </c>
      <c r="I128" s="137">
        <f t="shared" si="5"/>
        <v>1160257</v>
      </c>
      <c r="J128" s="139">
        <v>0</v>
      </c>
      <c r="K128" s="138">
        <v>0</v>
      </c>
      <c r="L128" s="139">
        <v>90913</v>
      </c>
      <c r="M128" s="140">
        <v>874465</v>
      </c>
      <c r="N128" s="138">
        <f t="shared" si="6"/>
        <v>2125635</v>
      </c>
      <c r="O128" s="141"/>
      <c r="P128" s="142"/>
    </row>
    <row r="129" spans="2:16" x14ac:dyDescent="0.2">
      <c r="B129" s="31"/>
      <c r="C129" s="33"/>
      <c r="D129" s="34" t="s">
        <v>69</v>
      </c>
      <c r="E129" s="21">
        <v>20</v>
      </c>
      <c r="F129" s="96">
        <v>11728785</v>
      </c>
      <c r="G129" s="96">
        <v>6251725</v>
      </c>
      <c r="H129" s="96">
        <v>130554</v>
      </c>
      <c r="I129" s="24">
        <f t="shared" si="5"/>
        <v>18111064</v>
      </c>
      <c r="J129" s="96">
        <v>2146814</v>
      </c>
      <c r="K129" s="95">
        <v>0</v>
      </c>
      <c r="L129" s="96">
        <v>0</v>
      </c>
      <c r="M129" s="26">
        <v>600000</v>
      </c>
      <c r="N129" s="95">
        <f t="shared" si="6"/>
        <v>20857878</v>
      </c>
      <c r="O129" s="29"/>
      <c r="P129" s="30"/>
    </row>
    <row r="130" spans="2:16" x14ac:dyDescent="0.2">
      <c r="B130" s="31"/>
      <c r="C130" s="33"/>
      <c r="D130" s="34" t="s">
        <v>173</v>
      </c>
      <c r="E130" s="21">
        <v>13</v>
      </c>
      <c r="F130" s="96">
        <v>3907240</v>
      </c>
      <c r="G130" s="96">
        <v>4645360</v>
      </c>
      <c r="H130" s="96">
        <v>1820000</v>
      </c>
      <c r="I130" s="24">
        <f t="shared" si="5"/>
        <v>10372600</v>
      </c>
      <c r="J130" s="96">
        <v>0</v>
      </c>
      <c r="K130" s="95">
        <v>0</v>
      </c>
      <c r="L130" s="96">
        <v>0</v>
      </c>
      <c r="M130" s="26">
        <v>0</v>
      </c>
      <c r="N130" s="95">
        <f t="shared" si="6"/>
        <v>10372600</v>
      </c>
      <c r="O130" s="29"/>
      <c r="P130" s="30"/>
    </row>
    <row r="131" spans="2:16" x14ac:dyDescent="0.2">
      <c r="B131" s="31"/>
      <c r="C131" s="33"/>
      <c r="D131" s="34" t="s">
        <v>187</v>
      </c>
      <c r="E131" s="21">
        <v>7</v>
      </c>
      <c r="F131" s="96">
        <v>2495440</v>
      </c>
      <c r="G131" s="96">
        <v>62548</v>
      </c>
      <c r="H131" s="96">
        <v>212713</v>
      </c>
      <c r="I131" s="24">
        <f t="shared" si="5"/>
        <v>2770701</v>
      </c>
      <c r="J131" s="96">
        <v>0</v>
      </c>
      <c r="K131" s="95">
        <v>0</v>
      </c>
      <c r="L131" s="96">
        <v>0</v>
      </c>
      <c r="M131" s="26">
        <v>0</v>
      </c>
      <c r="N131" s="95">
        <f t="shared" si="6"/>
        <v>2770701</v>
      </c>
      <c r="O131" s="29"/>
      <c r="P131" s="30"/>
    </row>
    <row r="132" spans="2:16" x14ac:dyDescent="0.2">
      <c r="B132" s="31"/>
      <c r="C132" s="33"/>
      <c r="D132" s="34" t="s">
        <v>156</v>
      </c>
      <c r="E132" s="21">
        <v>0</v>
      </c>
      <c r="F132" s="96">
        <v>0</v>
      </c>
      <c r="G132" s="96">
        <v>6000000</v>
      </c>
      <c r="H132" s="96">
        <v>0</v>
      </c>
      <c r="I132" s="24">
        <f t="shared" ref="I132:I140" si="7">SUM(F132:H132)</f>
        <v>6000000</v>
      </c>
      <c r="J132" s="96">
        <v>0</v>
      </c>
      <c r="K132" s="95">
        <v>0</v>
      </c>
      <c r="L132" s="96">
        <v>0</v>
      </c>
      <c r="M132" s="26">
        <v>0</v>
      </c>
      <c r="N132" s="95">
        <f t="shared" si="6"/>
        <v>6000000</v>
      </c>
      <c r="O132" s="29"/>
      <c r="P132" s="30"/>
    </row>
    <row r="133" spans="2:16" x14ac:dyDescent="0.2">
      <c r="B133" s="31"/>
      <c r="C133" s="33"/>
      <c r="D133" s="34" t="s">
        <v>70</v>
      </c>
      <c r="E133" s="21">
        <v>0</v>
      </c>
      <c r="F133" s="96">
        <v>0</v>
      </c>
      <c r="G133" s="96">
        <v>4955944</v>
      </c>
      <c r="H133" s="96">
        <v>1864114</v>
      </c>
      <c r="I133" s="24">
        <f t="shared" si="7"/>
        <v>6820058</v>
      </c>
      <c r="J133" s="96">
        <v>0</v>
      </c>
      <c r="K133" s="95">
        <v>0</v>
      </c>
      <c r="L133" s="96">
        <v>0</v>
      </c>
      <c r="M133" s="26">
        <v>0</v>
      </c>
      <c r="N133" s="95">
        <f t="shared" si="6"/>
        <v>6820058</v>
      </c>
      <c r="O133" s="29"/>
      <c r="P133" s="30"/>
    </row>
    <row r="134" spans="2:16" x14ac:dyDescent="0.2">
      <c r="B134" s="31"/>
      <c r="C134" s="33"/>
      <c r="D134" s="34" t="s">
        <v>93</v>
      </c>
      <c r="E134" s="21">
        <v>15</v>
      </c>
      <c r="F134" s="96">
        <v>5223188</v>
      </c>
      <c r="G134" s="96">
        <v>6875000</v>
      </c>
      <c r="H134" s="96">
        <v>1125000</v>
      </c>
      <c r="I134" s="24">
        <f t="shared" si="7"/>
        <v>13223188</v>
      </c>
      <c r="J134" s="96">
        <v>0</v>
      </c>
      <c r="K134" s="95">
        <v>0</v>
      </c>
      <c r="L134" s="96">
        <v>0</v>
      </c>
      <c r="M134" s="26">
        <v>0</v>
      </c>
      <c r="N134" s="95">
        <f t="shared" si="6"/>
        <v>13223188</v>
      </c>
      <c r="O134" s="29"/>
      <c r="P134" s="30"/>
    </row>
    <row r="135" spans="2:16" x14ac:dyDescent="0.2">
      <c r="B135" s="31"/>
      <c r="C135" s="33"/>
      <c r="D135" s="34" t="s">
        <v>71</v>
      </c>
      <c r="E135" s="21">
        <v>2</v>
      </c>
      <c r="F135" s="96">
        <v>577323</v>
      </c>
      <c r="G135" s="96">
        <v>4705797</v>
      </c>
      <c r="H135" s="96">
        <v>539058</v>
      </c>
      <c r="I135" s="24">
        <f t="shared" si="7"/>
        <v>5822178</v>
      </c>
      <c r="J135" s="96">
        <v>0</v>
      </c>
      <c r="K135" s="95">
        <v>0</v>
      </c>
      <c r="L135" s="96">
        <v>1125892</v>
      </c>
      <c r="M135" s="26">
        <v>0</v>
      </c>
      <c r="N135" s="95">
        <f t="shared" si="6"/>
        <v>6948070</v>
      </c>
      <c r="O135" s="29"/>
      <c r="P135" s="30"/>
    </row>
    <row r="136" spans="2:16" x14ac:dyDescent="0.2">
      <c r="B136" s="31"/>
      <c r="C136" s="33"/>
      <c r="D136" s="34" t="s">
        <v>188</v>
      </c>
      <c r="E136" s="21">
        <v>0</v>
      </c>
      <c r="F136" s="96">
        <v>0</v>
      </c>
      <c r="G136" s="96">
        <v>1096150</v>
      </c>
      <c r="H136" s="96">
        <v>0</v>
      </c>
      <c r="I136" s="24">
        <f t="shared" si="7"/>
        <v>1096150</v>
      </c>
      <c r="J136" s="96">
        <v>0</v>
      </c>
      <c r="K136" s="95">
        <v>0</v>
      </c>
      <c r="L136" s="96">
        <v>74300</v>
      </c>
      <c r="M136" s="26">
        <v>1031128</v>
      </c>
      <c r="N136" s="95">
        <f t="shared" si="6"/>
        <v>2201578</v>
      </c>
      <c r="O136" s="29"/>
      <c r="P136" s="30"/>
    </row>
    <row r="137" spans="2:16" x14ac:dyDescent="0.2">
      <c r="B137" s="31"/>
      <c r="C137" s="33"/>
      <c r="D137" s="34" t="s">
        <v>72</v>
      </c>
      <c r="E137" s="21">
        <v>0</v>
      </c>
      <c r="F137" s="96">
        <v>0</v>
      </c>
      <c r="G137" s="96">
        <v>3591000</v>
      </c>
      <c r="H137" s="96">
        <v>0</v>
      </c>
      <c r="I137" s="24">
        <f t="shared" si="7"/>
        <v>3591000</v>
      </c>
      <c r="J137" s="96">
        <v>0</v>
      </c>
      <c r="K137" s="95">
        <v>0</v>
      </c>
      <c r="L137" s="96">
        <v>391999</v>
      </c>
      <c r="M137" s="26">
        <v>407840</v>
      </c>
      <c r="N137" s="95">
        <f t="shared" si="6"/>
        <v>4390839</v>
      </c>
      <c r="O137" s="29"/>
      <c r="P137" s="30"/>
    </row>
    <row r="138" spans="2:16" x14ac:dyDescent="0.2">
      <c r="B138" s="31"/>
      <c r="C138" s="33"/>
      <c r="D138" s="34" t="s">
        <v>73</v>
      </c>
      <c r="E138" s="21">
        <v>4</v>
      </c>
      <c r="F138" s="96">
        <v>2200000</v>
      </c>
      <c r="G138" s="96">
        <v>1512433</v>
      </c>
      <c r="H138" s="96">
        <v>0</v>
      </c>
      <c r="I138" s="24">
        <f t="shared" si="7"/>
        <v>3712433</v>
      </c>
      <c r="J138" s="96">
        <v>0</v>
      </c>
      <c r="K138" s="95">
        <v>0</v>
      </c>
      <c r="L138" s="96">
        <v>560000</v>
      </c>
      <c r="M138" s="26">
        <v>905707</v>
      </c>
      <c r="N138" s="95">
        <f t="shared" si="6"/>
        <v>5178140</v>
      </c>
      <c r="O138" s="29"/>
      <c r="P138" s="30"/>
    </row>
    <row r="139" spans="2:16" x14ac:dyDescent="0.2">
      <c r="B139" s="31"/>
      <c r="C139" s="33"/>
      <c r="D139" s="34" t="s">
        <v>74</v>
      </c>
      <c r="E139" s="21">
        <v>0</v>
      </c>
      <c r="F139" s="96">
        <v>0</v>
      </c>
      <c r="G139" s="96">
        <v>812719</v>
      </c>
      <c r="H139" s="96">
        <v>0</v>
      </c>
      <c r="I139" s="24">
        <f t="shared" si="7"/>
        <v>812719</v>
      </c>
      <c r="J139" s="96">
        <v>0</v>
      </c>
      <c r="K139" s="95">
        <v>0</v>
      </c>
      <c r="L139" s="96">
        <v>0</v>
      </c>
      <c r="M139" s="26">
        <v>0</v>
      </c>
      <c r="N139" s="95">
        <f t="shared" si="6"/>
        <v>812719</v>
      </c>
      <c r="O139" s="29"/>
      <c r="P139" s="30"/>
    </row>
    <row r="140" spans="2:16" x14ac:dyDescent="0.2">
      <c r="B140" s="31"/>
      <c r="C140" s="33"/>
      <c r="D140" s="34" t="s">
        <v>174</v>
      </c>
      <c r="E140" s="21">
        <v>0</v>
      </c>
      <c r="F140" s="96">
        <v>0</v>
      </c>
      <c r="G140" s="96">
        <v>3288799</v>
      </c>
      <c r="H140" s="96">
        <v>772800</v>
      </c>
      <c r="I140" s="24">
        <f t="shared" si="7"/>
        <v>4061599</v>
      </c>
      <c r="J140" s="96">
        <v>0</v>
      </c>
      <c r="K140" s="95">
        <v>0</v>
      </c>
      <c r="L140" s="96">
        <v>0</v>
      </c>
      <c r="M140" s="26">
        <v>0</v>
      </c>
      <c r="N140" s="95">
        <f t="shared" si="6"/>
        <v>4061599</v>
      </c>
      <c r="O140" s="29"/>
      <c r="P140" s="30"/>
    </row>
    <row r="141" spans="2:16" ht="10.5" customHeight="1" x14ac:dyDescent="0.2">
      <c r="B141" s="31"/>
      <c r="C141" s="33"/>
      <c r="D141" s="34"/>
      <c r="E141" s="21"/>
      <c r="F141" s="96"/>
      <c r="G141" s="96"/>
      <c r="H141" s="96"/>
      <c r="I141" s="24"/>
      <c r="J141" s="96"/>
      <c r="K141" s="95"/>
      <c r="L141" s="96"/>
      <c r="M141" s="96"/>
      <c r="N141" s="36"/>
      <c r="O141" s="29"/>
      <c r="P141" s="30"/>
    </row>
    <row r="142" spans="2:16" x14ac:dyDescent="0.2">
      <c r="B142" s="97"/>
      <c r="C142" s="98"/>
      <c r="D142" s="120" t="s">
        <v>90</v>
      </c>
      <c r="E142" s="121">
        <f t="shared" ref="E142:N142" si="8">SUM(E54:E140)</f>
        <v>767</v>
      </c>
      <c r="F142" s="126">
        <f t="shared" si="8"/>
        <v>132366691</v>
      </c>
      <c r="G142" s="126">
        <f t="shared" si="8"/>
        <v>433718537</v>
      </c>
      <c r="H142" s="126">
        <f t="shared" si="8"/>
        <v>47799011</v>
      </c>
      <c r="I142" s="127">
        <f t="shared" si="8"/>
        <v>613884239</v>
      </c>
      <c r="J142" s="126">
        <f t="shared" si="8"/>
        <v>56952996</v>
      </c>
      <c r="K142" s="126">
        <f t="shared" si="8"/>
        <v>20600000</v>
      </c>
      <c r="L142" s="126">
        <f t="shared" si="8"/>
        <v>14812955</v>
      </c>
      <c r="M142" s="126">
        <f t="shared" si="8"/>
        <v>29715328</v>
      </c>
      <c r="N142" s="128">
        <f t="shared" si="8"/>
        <v>735965518</v>
      </c>
      <c r="O142" s="125"/>
      <c r="P142" s="99"/>
    </row>
    <row r="143" spans="2:16" x14ac:dyDescent="0.2">
      <c r="B143" s="31"/>
      <c r="C143" s="33"/>
      <c r="D143" s="100"/>
      <c r="E143" s="101"/>
      <c r="F143" s="129"/>
      <c r="G143" s="129"/>
      <c r="H143" s="129"/>
      <c r="I143" s="104"/>
      <c r="J143" s="129"/>
      <c r="K143" s="129"/>
      <c r="L143" s="129"/>
      <c r="M143" s="129"/>
      <c r="N143" s="130"/>
      <c r="O143" s="54"/>
      <c r="P143" s="30"/>
    </row>
    <row r="144" spans="2:16" x14ac:dyDescent="0.2">
      <c r="B144" s="31"/>
      <c r="C144" s="33"/>
      <c r="D144" s="100" t="s">
        <v>192</v>
      </c>
      <c r="E144" s="101"/>
      <c r="F144" s="129"/>
      <c r="G144" s="129"/>
      <c r="H144" s="129"/>
      <c r="I144" s="104"/>
      <c r="J144" s="129"/>
      <c r="K144" s="129"/>
      <c r="L144" s="129"/>
      <c r="M144" s="129"/>
      <c r="N144" s="151"/>
      <c r="O144" s="54"/>
      <c r="P144" s="30"/>
    </row>
    <row r="145" spans="2:19" ht="11.25" customHeight="1" x14ac:dyDescent="0.2">
      <c r="B145" s="31"/>
      <c r="C145" s="29"/>
      <c r="D145" s="32"/>
      <c r="E145" s="20"/>
      <c r="I145" s="23"/>
      <c r="M145" s="25"/>
      <c r="O145" s="29"/>
      <c r="P145" s="30"/>
    </row>
    <row r="146" spans="2:19" ht="12.75" customHeight="1" x14ac:dyDescent="0.2">
      <c r="B146" s="31"/>
      <c r="C146" s="12" t="s">
        <v>91</v>
      </c>
      <c r="D146" s="35"/>
      <c r="E146" s="20"/>
      <c r="I146" s="23"/>
      <c r="M146" s="25"/>
      <c r="O146" s="29"/>
      <c r="P146" s="30"/>
    </row>
    <row r="147" spans="2:19" ht="7.5" customHeight="1" x14ac:dyDescent="0.2">
      <c r="B147" s="31"/>
      <c r="C147" s="29"/>
      <c r="D147" s="32"/>
      <c r="E147" s="20"/>
      <c r="I147" s="23"/>
      <c r="M147" s="25"/>
      <c r="O147" s="29"/>
      <c r="P147" s="30"/>
    </row>
    <row r="148" spans="2:19" x14ac:dyDescent="0.2">
      <c r="B148" s="31"/>
      <c r="C148" s="29"/>
      <c r="D148" s="69" t="s">
        <v>96</v>
      </c>
      <c r="E148" s="22">
        <v>19</v>
      </c>
      <c r="F148" s="95">
        <v>1670588</v>
      </c>
      <c r="G148" s="95">
        <v>1697221</v>
      </c>
      <c r="H148" s="95">
        <v>106353</v>
      </c>
      <c r="I148" s="23">
        <f>SUM(F148:H148)</f>
        <v>3474162</v>
      </c>
      <c r="J148" s="96">
        <v>0</v>
      </c>
      <c r="K148" s="95">
        <v>-6438</v>
      </c>
      <c r="L148" s="95">
        <v>0</v>
      </c>
      <c r="M148" s="26">
        <v>6200001</v>
      </c>
      <c r="N148" s="95">
        <f>SUM(I148:M148)</f>
        <v>9667725</v>
      </c>
      <c r="O148" s="29"/>
      <c r="P148" s="30"/>
    </row>
    <row r="149" spans="2:19" x14ac:dyDescent="0.2">
      <c r="B149" s="31"/>
      <c r="C149" s="29"/>
      <c r="D149" s="69" t="s">
        <v>157</v>
      </c>
      <c r="E149" s="22"/>
      <c r="F149" s="96">
        <v>0</v>
      </c>
      <c r="G149" s="96">
        <v>0</v>
      </c>
      <c r="H149" s="95">
        <v>0</v>
      </c>
      <c r="I149" s="23">
        <f t="shared" ref="I149:I194" si="9">SUM(F149:H149)</f>
        <v>0</v>
      </c>
      <c r="J149" s="95">
        <v>0</v>
      </c>
      <c r="K149" s="95">
        <v>0</v>
      </c>
      <c r="L149" s="96">
        <v>0</v>
      </c>
      <c r="M149" s="26">
        <v>2244416</v>
      </c>
      <c r="N149" s="95">
        <f t="shared" ref="N149:N194" si="10">SUM(I149:M149)</f>
        <v>2244416</v>
      </c>
      <c r="O149" s="29"/>
      <c r="P149" s="30"/>
    </row>
    <row r="150" spans="2:19" x14ac:dyDescent="0.2">
      <c r="B150" s="31"/>
      <c r="C150" s="29"/>
      <c r="D150" s="69" t="s">
        <v>97</v>
      </c>
      <c r="E150" s="22">
        <v>6</v>
      </c>
      <c r="F150" s="96">
        <v>2688000</v>
      </c>
      <c r="G150" s="96">
        <v>773324</v>
      </c>
      <c r="H150" s="96">
        <v>-7902</v>
      </c>
      <c r="I150" s="23">
        <f t="shared" si="9"/>
        <v>3453422</v>
      </c>
      <c r="J150" s="95">
        <v>0</v>
      </c>
      <c r="K150" s="95">
        <v>0</v>
      </c>
      <c r="L150" s="96">
        <v>-49180</v>
      </c>
      <c r="M150" s="26">
        <v>2051768</v>
      </c>
      <c r="N150" s="95">
        <f t="shared" si="10"/>
        <v>5456010</v>
      </c>
      <c r="O150" s="29"/>
      <c r="P150" s="30"/>
    </row>
    <row r="151" spans="2:19" x14ac:dyDescent="0.2">
      <c r="B151" s="31"/>
      <c r="C151" s="29"/>
      <c r="D151" s="69" t="s">
        <v>98</v>
      </c>
      <c r="E151" s="22">
        <v>5</v>
      </c>
      <c r="F151" s="95">
        <v>175338</v>
      </c>
      <c r="G151" s="96">
        <v>2812167</v>
      </c>
      <c r="H151" s="95">
        <v>243549</v>
      </c>
      <c r="I151" s="23">
        <f t="shared" si="9"/>
        <v>3231054</v>
      </c>
      <c r="J151" s="95">
        <v>0</v>
      </c>
      <c r="K151" s="95">
        <v>0</v>
      </c>
      <c r="L151" s="95">
        <v>31200</v>
      </c>
      <c r="M151" s="26">
        <v>3447401</v>
      </c>
      <c r="N151" s="95">
        <f t="shared" si="10"/>
        <v>6709655</v>
      </c>
      <c r="O151" s="29"/>
      <c r="P151" s="30"/>
    </row>
    <row r="152" spans="2:19" x14ac:dyDescent="0.2">
      <c r="B152" s="31"/>
      <c r="C152" s="29"/>
      <c r="D152" s="69" t="s">
        <v>99</v>
      </c>
      <c r="E152" s="22">
        <v>82</v>
      </c>
      <c r="F152" s="96">
        <v>19233027.719999999</v>
      </c>
      <c r="G152" s="96">
        <v>34182412</v>
      </c>
      <c r="H152" s="96">
        <v>7975007.2800000003</v>
      </c>
      <c r="I152" s="23">
        <f t="shared" si="9"/>
        <v>61390447</v>
      </c>
      <c r="J152" s="96">
        <v>18072708</v>
      </c>
      <c r="K152" s="95">
        <v>0</v>
      </c>
      <c r="L152" s="96">
        <v>1278000</v>
      </c>
      <c r="M152" s="26">
        <v>39582588</v>
      </c>
      <c r="N152" s="95">
        <f t="shared" si="10"/>
        <v>120323743</v>
      </c>
      <c r="O152" s="29"/>
      <c r="P152" s="30"/>
    </row>
    <row r="153" spans="2:19" x14ac:dyDescent="0.2">
      <c r="B153" s="131"/>
      <c r="C153" s="141"/>
      <c r="D153" s="143" t="s">
        <v>100</v>
      </c>
      <c r="E153" s="147">
        <v>0</v>
      </c>
      <c r="F153" s="138">
        <v>0</v>
      </c>
      <c r="G153" s="139">
        <v>8110781</v>
      </c>
      <c r="H153" s="138">
        <v>0</v>
      </c>
      <c r="I153" s="148">
        <f t="shared" si="9"/>
        <v>8110781</v>
      </c>
      <c r="J153" s="138">
        <v>0</v>
      </c>
      <c r="K153" s="138">
        <v>0</v>
      </c>
      <c r="L153" s="139">
        <v>0</v>
      </c>
      <c r="M153" s="140">
        <v>3513983</v>
      </c>
      <c r="N153" s="138">
        <f t="shared" si="10"/>
        <v>11624764</v>
      </c>
      <c r="O153" s="141"/>
      <c r="P153" s="142"/>
      <c r="R153" s="2"/>
    </row>
    <row r="154" spans="2:19" x14ac:dyDescent="0.2">
      <c r="B154" s="31"/>
      <c r="C154" s="29"/>
      <c r="D154" s="69" t="s">
        <v>101</v>
      </c>
      <c r="E154" s="22">
        <v>10</v>
      </c>
      <c r="F154" s="96">
        <v>762162</v>
      </c>
      <c r="G154" s="96">
        <v>0</v>
      </c>
      <c r="H154" s="96">
        <v>68000</v>
      </c>
      <c r="I154" s="23">
        <f t="shared" si="9"/>
        <v>830162</v>
      </c>
      <c r="J154" s="96">
        <v>0</v>
      </c>
      <c r="K154" s="95">
        <v>0</v>
      </c>
      <c r="L154" s="96">
        <v>0</v>
      </c>
      <c r="M154" s="26">
        <v>984604</v>
      </c>
      <c r="N154" s="95">
        <f t="shared" si="10"/>
        <v>1814766</v>
      </c>
      <c r="O154" s="29"/>
      <c r="P154" s="30"/>
    </row>
    <row r="155" spans="2:19" x14ac:dyDescent="0.2">
      <c r="B155" s="31"/>
      <c r="C155" s="29"/>
      <c r="D155" s="69" t="s">
        <v>162</v>
      </c>
      <c r="E155" s="22">
        <v>9</v>
      </c>
      <c r="F155" s="96">
        <v>860866</v>
      </c>
      <c r="G155" s="96">
        <v>612000</v>
      </c>
      <c r="H155" s="96">
        <v>80000</v>
      </c>
      <c r="I155" s="23">
        <f t="shared" si="9"/>
        <v>1552866</v>
      </c>
      <c r="J155" s="96">
        <v>0</v>
      </c>
      <c r="K155" s="95">
        <v>0</v>
      </c>
      <c r="L155" s="96">
        <v>0</v>
      </c>
      <c r="M155" s="26"/>
      <c r="N155" s="95">
        <f t="shared" si="10"/>
        <v>1552866</v>
      </c>
      <c r="O155" s="29"/>
      <c r="P155" s="30"/>
    </row>
    <row r="156" spans="2:19" x14ac:dyDescent="0.2">
      <c r="B156" s="31"/>
      <c r="C156" s="29"/>
      <c r="D156" s="69" t="s">
        <v>102</v>
      </c>
      <c r="E156" s="22">
        <v>119</v>
      </c>
      <c r="F156" s="96">
        <v>15011021</v>
      </c>
      <c r="G156" s="96">
        <v>20687642</v>
      </c>
      <c r="H156" s="95">
        <v>8351673</v>
      </c>
      <c r="I156" s="23">
        <f t="shared" si="9"/>
        <v>44050336</v>
      </c>
      <c r="J156" s="95">
        <v>0</v>
      </c>
      <c r="K156" s="95">
        <v>0</v>
      </c>
      <c r="L156" s="95">
        <v>585055</v>
      </c>
      <c r="M156" s="25">
        <v>13996834</v>
      </c>
      <c r="N156" s="95">
        <f t="shared" si="10"/>
        <v>58632225</v>
      </c>
      <c r="O156" s="29"/>
      <c r="P156" s="30"/>
      <c r="S156" s="2"/>
    </row>
    <row r="157" spans="2:19" x14ac:dyDescent="0.2">
      <c r="B157" s="55"/>
      <c r="C157" s="66"/>
      <c r="D157" s="70" t="s">
        <v>175</v>
      </c>
      <c r="E157" s="67">
        <v>3</v>
      </c>
      <c r="F157" s="59">
        <v>550233</v>
      </c>
      <c r="G157" s="59">
        <v>6162099</v>
      </c>
      <c r="H157" s="61">
        <v>356025</v>
      </c>
      <c r="I157" s="68">
        <f t="shared" si="9"/>
        <v>7068357</v>
      </c>
      <c r="J157" s="61">
        <v>-16280638</v>
      </c>
      <c r="K157" s="61">
        <v>0</v>
      </c>
      <c r="L157" s="61">
        <v>11101276</v>
      </c>
      <c r="M157" s="65">
        <v>5699751</v>
      </c>
      <c r="N157" s="61">
        <f t="shared" si="10"/>
        <v>7588746</v>
      </c>
      <c r="O157" s="66"/>
      <c r="P157" s="64"/>
      <c r="R157" s="2"/>
    </row>
    <row r="158" spans="2:19" x14ac:dyDescent="0.2">
      <c r="B158" s="31"/>
      <c r="C158" s="29"/>
      <c r="D158" s="69" t="s">
        <v>189</v>
      </c>
      <c r="E158" s="22">
        <v>0</v>
      </c>
      <c r="F158" s="96">
        <v>0</v>
      </c>
      <c r="G158" s="96">
        <v>3556876</v>
      </c>
      <c r="H158" s="95">
        <v>0</v>
      </c>
      <c r="I158" s="23">
        <f t="shared" si="9"/>
        <v>3556876</v>
      </c>
      <c r="J158" s="95">
        <v>0</v>
      </c>
      <c r="K158" s="95">
        <v>0</v>
      </c>
      <c r="L158" s="95">
        <v>0</v>
      </c>
      <c r="M158" s="26"/>
      <c r="N158" s="95">
        <f t="shared" si="10"/>
        <v>3556876</v>
      </c>
      <c r="O158" s="29"/>
      <c r="P158" s="30"/>
      <c r="R158" s="2"/>
    </row>
    <row r="159" spans="2:19" x14ac:dyDescent="0.2">
      <c r="B159" s="31"/>
      <c r="C159" s="29"/>
      <c r="D159" s="69" t="s">
        <v>103</v>
      </c>
      <c r="E159" s="22">
        <v>5</v>
      </c>
      <c r="F159" s="95">
        <v>290399</v>
      </c>
      <c r="G159" s="96">
        <v>2643289</v>
      </c>
      <c r="H159" s="96">
        <v>97797</v>
      </c>
      <c r="I159" s="23">
        <f t="shared" si="9"/>
        <v>3031485</v>
      </c>
      <c r="J159" s="95">
        <v>0</v>
      </c>
      <c r="K159" s="95">
        <v>0</v>
      </c>
      <c r="L159" s="96">
        <v>121000</v>
      </c>
      <c r="M159" s="26">
        <v>2531092</v>
      </c>
      <c r="N159" s="95">
        <f t="shared" si="10"/>
        <v>5683577</v>
      </c>
      <c r="O159" s="29"/>
      <c r="P159" s="30"/>
    </row>
    <row r="160" spans="2:19" x14ac:dyDescent="0.2">
      <c r="B160" s="31"/>
      <c r="C160" s="29"/>
      <c r="D160" s="69" t="s">
        <v>104</v>
      </c>
      <c r="E160" s="22">
        <v>5</v>
      </c>
      <c r="F160" s="95">
        <v>1161477</v>
      </c>
      <c r="G160" s="96">
        <v>201964.06</v>
      </c>
      <c r="H160" s="96">
        <v>1556033</v>
      </c>
      <c r="I160" s="23">
        <f t="shared" si="9"/>
        <v>2919474.06</v>
      </c>
      <c r="J160" s="95">
        <v>0</v>
      </c>
      <c r="K160" s="95">
        <v>0</v>
      </c>
      <c r="L160" s="96">
        <v>0</v>
      </c>
      <c r="M160" s="26">
        <v>6526639</v>
      </c>
      <c r="N160" s="95">
        <f t="shared" si="10"/>
        <v>9446113.0600000005</v>
      </c>
      <c r="O160" s="29"/>
      <c r="P160" s="30"/>
    </row>
    <row r="161" spans="2:16" x14ac:dyDescent="0.2">
      <c r="B161" s="31"/>
      <c r="C161" s="29"/>
      <c r="D161" s="69" t="s">
        <v>105</v>
      </c>
      <c r="E161" s="22">
        <v>12</v>
      </c>
      <c r="F161" s="96">
        <v>2076869</v>
      </c>
      <c r="G161" s="96">
        <v>783916</v>
      </c>
      <c r="H161" s="95">
        <v>284000</v>
      </c>
      <c r="I161" s="23">
        <f t="shared" si="9"/>
        <v>3144785</v>
      </c>
      <c r="J161" s="95">
        <v>0</v>
      </c>
      <c r="K161" s="95">
        <v>0</v>
      </c>
      <c r="L161" s="95">
        <v>12000</v>
      </c>
      <c r="M161" s="26">
        <v>11508679</v>
      </c>
      <c r="N161" s="95">
        <f t="shared" si="10"/>
        <v>14665464</v>
      </c>
      <c r="O161" s="29"/>
      <c r="P161" s="30"/>
    </row>
    <row r="162" spans="2:16" x14ac:dyDescent="0.2">
      <c r="B162" s="31"/>
      <c r="C162" s="29"/>
      <c r="D162" s="69" t="s">
        <v>106</v>
      </c>
      <c r="E162" s="22">
        <v>2</v>
      </c>
      <c r="F162" s="96">
        <v>248341</v>
      </c>
      <c r="G162" s="96">
        <v>53270</v>
      </c>
      <c r="H162" s="96">
        <v>0</v>
      </c>
      <c r="I162" s="23">
        <f t="shared" si="9"/>
        <v>301611</v>
      </c>
      <c r="J162" s="95">
        <v>0</v>
      </c>
      <c r="K162" s="95">
        <v>0</v>
      </c>
      <c r="L162" s="96">
        <v>0</v>
      </c>
      <c r="M162" s="26">
        <v>9709791</v>
      </c>
      <c r="N162" s="95">
        <f t="shared" si="10"/>
        <v>10011402</v>
      </c>
      <c r="O162" s="29"/>
      <c r="P162" s="30"/>
    </row>
    <row r="163" spans="2:16" x14ac:dyDescent="0.2">
      <c r="B163" s="131"/>
      <c r="C163" s="141"/>
      <c r="D163" s="143" t="s">
        <v>107</v>
      </c>
      <c r="E163" s="147">
        <v>0</v>
      </c>
      <c r="F163" s="138">
        <v>0</v>
      </c>
      <c r="G163" s="139">
        <v>1105000</v>
      </c>
      <c r="H163" s="138">
        <v>0</v>
      </c>
      <c r="I163" s="148">
        <f t="shared" si="9"/>
        <v>1105000</v>
      </c>
      <c r="J163" s="138">
        <v>0</v>
      </c>
      <c r="K163" s="138">
        <v>0</v>
      </c>
      <c r="L163" s="138">
        <v>165000</v>
      </c>
      <c r="M163" s="140">
        <v>2049359</v>
      </c>
      <c r="N163" s="138">
        <f t="shared" si="10"/>
        <v>3319359</v>
      </c>
      <c r="O163" s="141"/>
      <c r="P163" s="142"/>
    </row>
    <row r="164" spans="2:16" x14ac:dyDescent="0.2">
      <c r="B164" s="31"/>
      <c r="C164" s="29"/>
      <c r="D164" s="69" t="s">
        <v>108</v>
      </c>
      <c r="E164" s="22">
        <v>0</v>
      </c>
      <c r="F164" s="96">
        <v>236838</v>
      </c>
      <c r="G164" s="96">
        <v>787785</v>
      </c>
      <c r="H164" s="95">
        <v>82249</v>
      </c>
      <c r="I164" s="23">
        <f t="shared" si="9"/>
        <v>1106872</v>
      </c>
      <c r="J164" s="95">
        <v>0</v>
      </c>
      <c r="K164" s="95">
        <v>0</v>
      </c>
      <c r="L164" s="96">
        <v>34322</v>
      </c>
      <c r="M164" s="26">
        <v>2531332</v>
      </c>
      <c r="N164" s="95">
        <f t="shared" si="10"/>
        <v>3672526</v>
      </c>
      <c r="O164" s="29"/>
      <c r="P164" s="30"/>
    </row>
    <row r="165" spans="2:16" x14ac:dyDescent="0.2">
      <c r="B165" s="31"/>
      <c r="C165" s="29"/>
      <c r="D165" s="69" t="s">
        <v>151</v>
      </c>
      <c r="E165" s="22">
        <v>13</v>
      </c>
      <c r="F165" s="96">
        <v>200000</v>
      </c>
      <c r="G165" s="96">
        <v>1552793</v>
      </c>
      <c r="H165" s="96">
        <v>0</v>
      </c>
      <c r="I165" s="23">
        <f t="shared" si="9"/>
        <v>1752793</v>
      </c>
      <c r="J165" s="95">
        <v>0</v>
      </c>
      <c r="K165" s="95">
        <v>0</v>
      </c>
      <c r="L165" s="96">
        <v>199942</v>
      </c>
      <c r="M165" s="26">
        <v>5744338</v>
      </c>
      <c r="N165" s="95">
        <f t="shared" si="10"/>
        <v>7697073</v>
      </c>
      <c r="O165" s="29"/>
      <c r="P165" s="30"/>
    </row>
    <row r="166" spans="2:16" x14ac:dyDescent="0.2">
      <c r="B166" s="31"/>
      <c r="C166" s="29"/>
      <c r="D166" s="69" t="s">
        <v>109</v>
      </c>
      <c r="E166" s="22">
        <v>4</v>
      </c>
      <c r="F166" s="96">
        <v>247735</v>
      </c>
      <c r="G166" s="96">
        <v>968542</v>
      </c>
      <c r="H166" s="96">
        <v>352755</v>
      </c>
      <c r="I166" s="23">
        <f t="shared" si="9"/>
        <v>1569032</v>
      </c>
      <c r="J166" s="95">
        <v>89472</v>
      </c>
      <c r="K166" s="95">
        <v>0</v>
      </c>
      <c r="L166" s="96">
        <v>45000</v>
      </c>
      <c r="M166" s="26">
        <v>8731108</v>
      </c>
      <c r="N166" s="95">
        <f t="shared" si="10"/>
        <v>10434612</v>
      </c>
      <c r="O166" s="29"/>
      <c r="P166" s="30"/>
    </row>
    <row r="167" spans="2:16" x14ac:dyDescent="0.2">
      <c r="B167" s="55"/>
      <c r="C167" s="66"/>
      <c r="D167" s="70" t="s">
        <v>163</v>
      </c>
      <c r="E167" s="67">
        <v>8</v>
      </c>
      <c r="F167" s="59">
        <v>532720</v>
      </c>
      <c r="G167" s="59">
        <v>3793735</v>
      </c>
      <c r="H167" s="61">
        <v>1759760</v>
      </c>
      <c r="I167" s="68">
        <f t="shared" si="9"/>
        <v>6086215</v>
      </c>
      <c r="J167" s="61">
        <v>0</v>
      </c>
      <c r="K167" s="61">
        <v>0</v>
      </c>
      <c r="L167" s="61">
        <v>0</v>
      </c>
      <c r="M167" s="65">
        <v>16890018</v>
      </c>
      <c r="N167" s="61">
        <f t="shared" si="10"/>
        <v>22976233</v>
      </c>
      <c r="O167" s="66"/>
      <c r="P167" s="64"/>
    </row>
    <row r="168" spans="2:16" x14ac:dyDescent="0.2">
      <c r="B168" s="31"/>
      <c r="C168" s="29"/>
      <c r="D168" s="69" t="s">
        <v>152</v>
      </c>
      <c r="E168" s="22">
        <v>7</v>
      </c>
      <c r="F168" s="96">
        <v>1178752</v>
      </c>
      <c r="G168" s="96">
        <v>10120599</v>
      </c>
      <c r="H168" s="96">
        <v>1176269</v>
      </c>
      <c r="I168" s="23">
        <f t="shared" si="9"/>
        <v>12475620</v>
      </c>
      <c r="J168" s="95">
        <v>0</v>
      </c>
      <c r="K168" s="95">
        <v>0</v>
      </c>
      <c r="L168" s="95">
        <v>240000</v>
      </c>
      <c r="M168" s="26">
        <v>8453941</v>
      </c>
      <c r="N168" s="95">
        <f t="shared" si="10"/>
        <v>21169561</v>
      </c>
      <c r="O168" s="29"/>
      <c r="P168" s="30"/>
    </row>
    <row r="169" spans="2:16" x14ac:dyDescent="0.2">
      <c r="B169" s="31"/>
      <c r="C169" s="29"/>
      <c r="D169" s="69" t="s">
        <v>110</v>
      </c>
      <c r="E169" s="22">
        <v>80</v>
      </c>
      <c r="F169" s="95">
        <v>13517629.02</v>
      </c>
      <c r="G169" s="96">
        <v>7099420</v>
      </c>
      <c r="H169" s="96">
        <v>4796790</v>
      </c>
      <c r="I169" s="23">
        <f t="shared" si="9"/>
        <v>25413839.02</v>
      </c>
      <c r="J169" s="96">
        <v>0</v>
      </c>
      <c r="K169" s="96">
        <v>0</v>
      </c>
      <c r="L169" s="96">
        <v>1166150</v>
      </c>
      <c r="M169" s="26">
        <v>9294269</v>
      </c>
      <c r="N169" s="95">
        <f t="shared" si="10"/>
        <v>35874258.019999996</v>
      </c>
      <c r="O169" s="29"/>
      <c r="P169" s="30"/>
    </row>
    <row r="170" spans="2:16" x14ac:dyDescent="0.2">
      <c r="B170" s="31"/>
      <c r="C170" s="29"/>
      <c r="D170" s="69" t="s">
        <v>111</v>
      </c>
      <c r="E170" s="22">
        <v>16</v>
      </c>
      <c r="F170" s="96">
        <v>4312139</v>
      </c>
      <c r="G170" s="96">
        <v>1153280</v>
      </c>
      <c r="H170" s="96">
        <v>644285</v>
      </c>
      <c r="I170" s="23">
        <f t="shared" si="9"/>
        <v>6109704</v>
      </c>
      <c r="J170" s="95">
        <v>0</v>
      </c>
      <c r="K170" s="95">
        <v>0</v>
      </c>
      <c r="L170" s="95">
        <v>0</v>
      </c>
      <c r="M170" s="26">
        <v>3445559</v>
      </c>
      <c r="N170" s="95">
        <f t="shared" si="10"/>
        <v>9555263</v>
      </c>
      <c r="O170" s="29"/>
      <c r="P170" s="30"/>
    </row>
    <row r="171" spans="2:16" x14ac:dyDescent="0.2">
      <c r="B171" s="31"/>
      <c r="C171" s="29"/>
      <c r="D171" s="69" t="s">
        <v>190</v>
      </c>
      <c r="E171" s="22">
        <v>2</v>
      </c>
      <c r="F171" s="96">
        <v>383327</v>
      </c>
      <c r="G171" s="96">
        <v>2659058</v>
      </c>
      <c r="H171" s="96">
        <v>622151</v>
      </c>
      <c r="I171" s="23">
        <f t="shared" si="9"/>
        <v>3664536</v>
      </c>
      <c r="J171" s="95">
        <v>0</v>
      </c>
      <c r="K171" s="95">
        <v>0</v>
      </c>
      <c r="L171" s="95">
        <v>-122500</v>
      </c>
      <c r="M171" s="26">
        <v>1727771</v>
      </c>
      <c r="N171" s="95">
        <f t="shared" si="10"/>
        <v>5269807</v>
      </c>
      <c r="O171" s="29"/>
      <c r="P171" s="30"/>
    </row>
    <row r="172" spans="2:16" x14ac:dyDescent="0.2">
      <c r="B172" s="31"/>
      <c r="C172" s="29"/>
      <c r="D172" s="69" t="s">
        <v>112</v>
      </c>
      <c r="E172" s="22">
        <v>3</v>
      </c>
      <c r="F172" s="96">
        <v>389749</v>
      </c>
      <c r="G172" s="96">
        <v>1140627</v>
      </c>
      <c r="H172" s="95">
        <v>-1222</v>
      </c>
      <c r="I172" s="23">
        <f t="shared" si="9"/>
        <v>1529154</v>
      </c>
      <c r="J172" s="95">
        <v>0</v>
      </c>
      <c r="K172" s="95">
        <v>0</v>
      </c>
      <c r="L172" s="95">
        <v>80000</v>
      </c>
      <c r="M172" s="26">
        <v>3917983</v>
      </c>
      <c r="N172" s="95">
        <f t="shared" si="10"/>
        <v>5527137</v>
      </c>
      <c r="O172" s="29"/>
      <c r="P172" s="30"/>
    </row>
    <row r="173" spans="2:16" x14ac:dyDescent="0.2">
      <c r="B173" s="31"/>
      <c r="C173" s="29"/>
      <c r="D173" s="69" t="s">
        <v>113</v>
      </c>
      <c r="E173" s="22">
        <v>2</v>
      </c>
      <c r="F173" s="96">
        <v>96000</v>
      </c>
      <c r="G173" s="96">
        <v>317837</v>
      </c>
      <c r="H173" s="95">
        <v>44000</v>
      </c>
      <c r="I173" s="23">
        <f t="shared" si="9"/>
        <v>457837</v>
      </c>
      <c r="J173" s="95">
        <v>0</v>
      </c>
      <c r="K173" s="95">
        <v>0</v>
      </c>
      <c r="L173" s="95">
        <v>0</v>
      </c>
      <c r="M173" s="26">
        <v>3933306</v>
      </c>
      <c r="N173" s="95">
        <f t="shared" si="10"/>
        <v>4391143</v>
      </c>
      <c r="O173" s="29"/>
      <c r="P173" s="30"/>
    </row>
    <row r="174" spans="2:16" x14ac:dyDescent="0.2">
      <c r="B174" s="131"/>
      <c r="C174" s="141"/>
      <c r="D174" s="143" t="s">
        <v>114</v>
      </c>
      <c r="E174" s="147">
        <v>1</v>
      </c>
      <c r="F174" s="138">
        <v>182600</v>
      </c>
      <c r="G174" s="139">
        <v>372030</v>
      </c>
      <c r="H174" s="138">
        <v>0</v>
      </c>
      <c r="I174" s="148">
        <f t="shared" si="9"/>
        <v>554630</v>
      </c>
      <c r="J174" s="138">
        <v>0</v>
      </c>
      <c r="K174" s="138">
        <v>0</v>
      </c>
      <c r="L174" s="138">
        <v>0</v>
      </c>
      <c r="M174" s="145">
        <v>266825</v>
      </c>
      <c r="N174" s="138">
        <f t="shared" si="10"/>
        <v>821455</v>
      </c>
      <c r="O174" s="141"/>
      <c r="P174" s="142"/>
    </row>
    <row r="175" spans="2:16" x14ac:dyDescent="0.2">
      <c r="B175" s="31"/>
      <c r="C175" s="29"/>
      <c r="D175" s="69" t="s">
        <v>115</v>
      </c>
      <c r="E175" s="22">
        <v>7</v>
      </c>
      <c r="F175" s="95">
        <v>1872485</v>
      </c>
      <c r="G175" s="96">
        <v>3126386</v>
      </c>
      <c r="H175" s="95">
        <v>-29067</v>
      </c>
      <c r="I175" s="23">
        <f t="shared" si="9"/>
        <v>4969804</v>
      </c>
      <c r="J175" s="95">
        <v>0</v>
      </c>
      <c r="K175" s="95">
        <v>0</v>
      </c>
      <c r="L175" s="95">
        <v>323400</v>
      </c>
      <c r="M175" s="26">
        <v>6763927</v>
      </c>
      <c r="N175" s="95">
        <f t="shared" si="10"/>
        <v>12057131</v>
      </c>
      <c r="O175" s="29"/>
      <c r="P175" s="30"/>
    </row>
    <row r="176" spans="2:16" x14ac:dyDescent="0.2">
      <c r="B176" s="31"/>
      <c r="C176" s="29"/>
      <c r="D176" s="69" t="s">
        <v>116</v>
      </c>
      <c r="E176" s="22">
        <v>2</v>
      </c>
      <c r="F176" s="96">
        <v>120000</v>
      </c>
      <c r="G176" s="96">
        <v>166351</v>
      </c>
      <c r="H176" s="95">
        <v>0</v>
      </c>
      <c r="I176" s="23">
        <f t="shared" si="9"/>
        <v>286351</v>
      </c>
      <c r="J176" s="95">
        <v>0</v>
      </c>
      <c r="K176" s="95">
        <v>0</v>
      </c>
      <c r="L176" s="96">
        <v>0</v>
      </c>
      <c r="M176" s="26">
        <v>197336</v>
      </c>
      <c r="N176" s="95">
        <f t="shared" si="10"/>
        <v>483687</v>
      </c>
      <c r="O176" s="29"/>
      <c r="P176" s="30"/>
    </row>
    <row r="177" spans="2:16" x14ac:dyDescent="0.2">
      <c r="B177" s="31"/>
      <c r="C177" s="29"/>
      <c r="D177" s="69" t="s">
        <v>117</v>
      </c>
      <c r="E177" s="22">
        <v>2</v>
      </c>
      <c r="F177" s="96">
        <v>126150</v>
      </c>
      <c r="G177" s="96">
        <v>394000</v>
      </c>
      <c r="H177" s="96">
        <v>41840</v>
      </c>
      <c r="I177" s="23">
        <f t="shared" si="9"/>
        <v>561990</v>
      </c>
      <c r="J177" s="95">
        <v>0</v>
      </c>
      <c r="K177" s="95">
        <v>13210</v>
      </c>
      <c r="L177" s="96">
        <v>0</v>
      </c>
      <c r="M177" s="26">
        <v>4629251</v>
      </c>
      <c r="N177" s="95">
        <f t="shared" si="10"/>
        <v>5204451</v>
      </c>
      <c r="O177" s="29"/>
      <c r="P177" s="30"/>
    </row>
    <row r="178" spans="2:16" x14ac:dyDescent="0.2">
      <c r="B178" s="55"/>
      <c r="C178" s="66"/>
      <c r="D178" s="70" t="s">
        <v>118</v>
      </c>
      <c r="E178" s="67">
        <v>26</v>
      </c>
      <c r="F178" s="61">
        <v>1251533</v>
      </c>
      <c r="G178" s="59">
        <v>7270683</v>
      </c>
      <c r="H178" s="61">
        <v>152000</v>
      </c>
      <c r="I178" s="68">
        <f t="shared" si="9"/>
        <v>8674216</v>
      </c>
      <c r="J178" s="61">
        <v>0</v>
      </c>
      <c r="K178" s="61">
        <v>0</v>
      </c>
      <c r="L178" s="61">
        <v>6858</v>
      </c>
      <c r="M178" s="65">
        <v>8233238</v>
      </c>
      <c r="N178" s="61">
        <f t="shared" si="10"/>
        <v>16914312</v>
      </c>
      <c r="O178" s="66"/>
      <c r="P178" s="64"/>
    </row>
    <row r="179" spans="2:16" x14ac:dyDescent="0.2">
      <c r="B179" s="31"/>
      <c r="C179" s="29"/>
      <c r="D179" s="69" t="s">
        <v>119</v>
      </c>
      <c r="E179" s="22">
        <v>18</v>
      </c>
      <c r="F179" s="96">
        <v>1818824</v>
      </c>
      <c r="G179" s="96">
        <v>7368590</v>
      </c>
      <c r="H179" s="95">
        <v>538</v>
      </c>
      <c r="I179" s="23">
        <f t="shared" si="9"/>
        <v>9187952</v>
      </c>
      <c r="J179" s="95">
        <v>0</v>
      </c>
      <c r="K179" s="95">
        <v>0</v>
      </c>
      <c r="L179" s="96">
        <v>414099</v>
      </c>
      <c r="M179" s="26">
        <v>8228861</v>
      </c>
      <c r="N179" s="95">
        <f t="shared" si="10"/>
        <v>17830912</v>
      </c>
      <c r="O179" s="29"/>
      <c r="P179" s="30"/>
    </row>
    <row r="180" spans="2:16" x14ac:dyDescent="0.2">
      <c r="B180" s="31"/>
      <c r="C180" s="29"/>
      <c r="D180" s="69" t="s">
        <v>120</v>
      </c>
      <c r="E180" s="22">
        <v>0</v>
      </c>
      <c r="F180" s="96">
        <v>0</v>
      </c>
      <c r="G180" s="96">
        <v>782832</v>
      </c>
      <c r="H180" s="95">
        <v>10029</v>
      </c>
      <c r="I180" s="23">
        <f t="shared" si="9"/>
        <v>792861</v>
      </c>
      <c r="J180" s="95">
        <v>0</v>
      </c>
      <c r="K180" s="95">
        <v>0</v>
      </c>
      <c r="L180" s="95">
        <v>40000</v>
      </c>
      <c r="M180" s="26">
        <v>2444997</v>
      </c>
      <c r="N180" s="95">
        <f t="shared" si="10"/>
        <v>3277858</v>
      </c>
      <c r="O180" s="29"/>
      <c r="P180" s="30"/>
    </row>
    <row r="181" spans="2:16" x14ac:dyDescent="0.2">
      <c r="B181" s="31"/>
      <c r="C181" s="29"/>
      <c r="D181" s="69" t="s">
        <v>121</v>
      </c>
      <c r="E181" s="22">
        <v>10</v>
      </c>
      <c r="F181" s="95">
        <v>775322</v>
      </c>
      <c r="G181" s="96">
        <v>4047605</v>
      </c>
      <c r="H181" s="95">
        <v>80481</v>
      </c>
      <c r="I181" s="23">
        <f t="shared" si="9"/>
        <v>4903408</v>
      </c>
      <c r="J181" s="95">
        <v>0</v>
      </c>
      <c r="K181" s="95">
        <v>0</v>
      </c>
      <c r="L181" s="95">
        <v>422760</v>
      </c>
      <c r="M181" s="26">
        <v>3643884</v>
      </c>
      <c r="N181" s="95">
        <f t="shared" si="10"/>
        <v>8970052</v>
      </c>
      <c r="O181" s="29"/>
      <c r="P181" s="30"/>
    </row>
    <row r="182" spans="2:16" x14ac:dyDescent="0.2">
      <c r="B182" s="31"/>
      <c r="C182" s="29"/>
      <c r="D182" s="69" t="s">
        <v>122</v>
      </c>
      <c r="E182" s="22">
        <v>0</v>
      </c>
      <c r="F182" s="96">
        <v>0</v>
      </c>
      <c r="G182" s="96">
        <v>1321118</v>
      </c>
      <c r="H182" s="96">
        <v>178475</v>
      </c>
      <c r="I182" s="23">
        <f t="shared" si="9"/>
        <v>1499593</v>
      </c>
      <c r="J182" s="96">
        <v>0</v>
      </c>
      <c r="K182" s="95">
        <v>0</v>
      </c>
      <c r="L182" s="95">
        <v>315400</v>
      </c>
      <c r="M182" s="26">
        <v>1336948</v>
      </c>
      <c r="N182" s="95">
        <f t="shared" si="10"/>
        <v>3151941</v>
      </c>
      <c r="O182" s="29"/>
      <c r="P182" s="30"/>
    </row>
    <row r="183" spans="2:16" x14ac:dyDescent="0.2">
      <c r="B183" s="31"/>
      <c r="C183" s="29"/>
      <c r="D183" s="69" t="s">
        <v>123</v>
      </c>
      <c r="E183" s="22">
        <v>0</v>
      </c>
      <c r="F183" s="96">
        <v>0</v>
      </c>
      <c r="G183" s="96">
        <v>1523383</v>
      </c>
      <c r="H183" s="95">
        <v>448650</v>
      </c>
      <c r="I183" s="23">
        <f t="shared" si="9"/>
        <v>1972033</v>
      </c>
      <c r="J183" s="95">
        <v>0</v>
      </c>
      <c r="K183" s="96">
        <v>0</v>
      </c>
      <c r="L183" s="96">
        <v>0</v>
      </c>
      <c r="M183" s="26">
        <v>4610369</v>
      </c>
      <c r="N183" s="95">
        <f t="shared" si="10"/>
        <v>6582402</v>
      </c>
      <c r="O183" s="29"/>
      <c r="P183" s="30"/>
    </row>
    <row r="184" spans="2:16" x14ac:dyDescent="0.2">
      <c r="B184" s="131"/>
      <c r="C184" s="141"/>
      <c r="D184" s="143" t="s">
        <v>124</v>
      </c>
      <c r="E184" s="147">
        <v>5</v>
      </c>
      <c r="F184" s="139">
        <v>330000</v>
      </c>
      <c r="G184" s="139">
        <v>282687</v>
      </c>
      <c r="H184" s="138">
        <v>660080</v>
      </c>
      <c r="I184" s="148">
        <f t="shared" si="9"/>
        <v>1272767</v>
      </c>
      <c r="J184" s="138">
        <v>0</v>
      </c>
      <c r="K184" s="138">
        <v>0</v>
      </c>
      <c r="L184" s="139">
        <v>104000</v>
      </c>
      <c r="M184" s="140">
        <v>9920947</v>
      </c>
      <c r="N184" s="138">
        <f t="shared" si="10"/>
        <v>11297714</v>
      </c>
      <c r="O184" s="141"/>
      <c r="P184" s="142"/>
    </row>
    <row r="185" spans="2:16" x14ac:dyDescent="0.2">
      <c r="B185" s="31"/>
      <c r="C185" s="29"/>
      <c r="D185" s="69" t="s">
        <v>125</v>
      </c>
      <c r="E185" s="22">
        <v>2</v>
      </c>
      <c r="F185" s="95">
        <v>272000</v>
      </c>
      <c r="G185" s="95">
        <v>1572180</v>
      </c>
      <c r="H185" s="95">
        <v>83760</v>
      </c>
      <c r="I185" s="23">
        <f t="shared" si="9"/>
        <v>1927940</v>
      </c>
      <c r="J185" s="95">
        <v>0</v>
      </c>
      <c r="K185" s="95">
        <v>0</v>
      </c>
      <c r="L185" s="95">
        <v>0</v>
      </c>
      <c r="M185" s="26">
        <v>649139</v>
      </c>
      <c r="N185" s="95">
        <f t="shared" si="10"/>
        <v>2577079</v>
      </c>
      <c r="O185" s="29"/>
      <c r="P185" s="30"/>
    </row>
    <row r="186" spans="2:16" x14ac:dyDescent="0.2">
      <c r="B186" s="31"/>
      <c r="C186" s="29"/>
      <c r="D186" s="69" t="s">
        <v>126</v>
      </c>
      <c r="E186" s="22">
        <v>7</v>
      </c>
      <c r="F186" s="96">
        <v>647231</v>
      </c>
      <c r="G186" s="96">
        <v>3210925</v>
      </c>
      <c r="H186" s="95">
        <v>488114</v>
      </c>
      <c r="I186" s="23">
        <f t="shared" si="9"/>
        <v>4346270</v>
      </c>
      <c r="J186" s="95">
        <v>0</v>
      </c>
      <c r="K186" s="95">
        <v>0</v>
      </c>
      <c r="L186" s="96">
        <v>0</v>
      </c>
      <c r="M186" s="26">
        <v>5851628</v>
      </c>
      <c r="N186" s="95">
        <f t="shared" si="10"/>
        <v>10197898</v>
      </c>
      <c r="O186" s="29"/>
      <c r="P186" s="30"/>
    </row>
    <row r="187" spans="2:16" x14ac:dyDescent="0.2">
      <c r="B187" s="31"/>
      <c r="C187" s="29"/>
      <c r="D187" s="69" t="s">
        <v>127</v>
      </c>
      <c r="E187" s="22">
        <v>0</v>
      </c>
      <c r="F187" s="96">
        <v>0</v>
      </c>
      <c r="G187" s="96">
        <v>349403</v>
      </c>
      <c r="H187" s="96">
        <v>0</v>
      </c>
      <c r="I187" s="23">
        <f t="shared" si="9"/>
        <v>349403</v>
      </c>
      <c r="J187" s="96">
        <v>0</v>
      </c>
      <c r="K187" s="95">
        <v>0</v>
      </c>
      <c r="L187" s="95">
        <v>250115</v>
      </c>
      <c r="M187" s="26">
        <v>2379085</v>
      </c>
      <c r="N187" s="95">
        <f t="shared" si="10"/>
        <v>2978603</v>
      </c>
      <c r="O187" s="29"/>
      <c r="P187" s="30"/>
    </row>
    <row r="188" spans="2:16" x14ac:dyDescent="0.2">
      <c r="B188" s="55"/>
      <c r="C188" s="66"/>
      <c r="D188" s="70" t="s">
        <v>128</v>
      </c>
      <c r="E188" s="67">
        <v>20</v>
      </c>
      <c r="F188" s="59">
        <v>6189273</v>
      </c>
      <c r="G188" s="59">
        <v>6106490</v>
      </c>
      <c r="H188" s="59">
        <v>364923</v>
      </c>
      <c r="I188" s="68">
        <f t="shared" si="9"/>
        <v>12660686</v>
      </c>
      <c r="J188" s="61">
        <v>0</v>
      </c>
      <c r="K188" s="61">
        <v>0</v>
      </c>
      <c r="L188" s="61">
        <v>0</v>
      </c>
      <c r="M188" s="65">
        <v>4116980</v>
      </c>
      <c r="N188" s="61">
        <f t="shared" si="10"/>
        <v>16777666</v>
      </c>
      <c r="O188" s="66"/>
      <c r="P188" s="64"/>
    </row>
    <row r="189" spans="2:16" x14ac:dyDescent="0.2">
      <c r="B189" s="31"/>
      <c r="C189" s="29"/>
      <c r="D189" s="69" t="s">
        <v>129</v>
      </c>
      <c r="E189" s="22">
        <v>10</v>
      </c>
      <c r="F189" s="96">
        <v>1470270</v>
      </c>
      <c r="G189" s="96">
        <v>19012663</v>
      </c>
      <c r="H189" s="96">
        <v>478311</v>
      </c>
      <c r="I189" s="23">
        <f t="shared" si="9"/>
        <v>20961244</v>
      </c>
      <c r="J189" s="95">
        <v>84000</v>
      </c>
      <c r="K189" s="95">
        <v>0</v>
      </c>
      <c r="L189" s="96">
        <v>84111</v>
      </c>
      <c r="M189" s="26">
        <v>21061884</v>
      </c>
      <c r="N189" s="95">
        <f t="shared" si="10"/>
        <v>42191239</v>
      </c>
      <c r="O189" s="29"/>
      <c r="P189" s="30"/>
    </row>
    <row r="190" spans="2:16" x14ac:dyDescent="0.2">
      <c r="B190" s="31"/>
      <c r="C190" s="29"/>
      <c r="D190" s="69" t="s">
        <v>130</v>
      </c>
      <c r="E190" s="22">
        <v>4</v>
      </c>
      <c r="F190" s="96">
        <v>419360</v>
      </c>
      <c r="G190" s="96">
        <v>10188013</v>
      </c>
      <c r="H190" s="95">
        <v>48000</v>
      </c>
      <c r="I190" s="23">
        <f t="shared" si="9"/>
        <v>10655373</v>
      </c>
      <c r="J190" s="95">
        <v>3043138</v>
      </c>
      <c r="K190" s="95">
        <v>26368</v>
      </c>
      <c r="L190" s="95">
        <v>803926</v>
      </c>
      <c r="M190" s="26">
        <v>1792364</v>
      </c>
      <c r="N190" s="95">
        <f t="shared" si="10"/>
        <v>16321169</v>
      </c>
      <c r="O190" s="29"/>
      <c r="P190" s="30"/>
    </row>
    <row r="191" spans="2:16" x14ac:dyDescent="0.2">
      <c r="B191" s="31"/>
      <c r="C191" s="29"/>
      <c r="D191" s="69" t="s">
        <v>131</v>
      </c>
      <c r="E191" s="22">
        <v>6</v>
      </c>
      <c r="F191" s="96">
        <v>1350000</v>
      </c>
      <c r="G191" s="96">
        <v>250000</v>
      </c>
      <c r="H191" s="96">
        <v>297678</v>
      </c>
      <c r="I191" s="23">
        <f>SUM(F191:H191)</f>
        <v>1897678</v>
      </c>
      <c r="J191" s="96">
        <v>0</v>
      </c>
      <c r="K191" s="95">
        <v>0</v>
      </c>
      <c r="L191" s="96">
        <v>20000</v>
      </c>
      <c r="M191" s="26">
        <v>792788</v>
      </c>
      <c r="N191" s="95">
        <f>SUM(I191:M191)</f>
        <v>2710466</v>
      </c>
      <c r="O191" s="29"/>
      <c r="P191" s="30"/>
    </row>
    <row r="192" spans="2:16" x14ac:dyDescent="0.2">
      <c r="B192" s="31"/>
      <c r="C192" s="29"/>
      <c r="D192" s="69" t="s">
        <v>191</v>
      </c>
      <c r="E192" s="22">
        <v>0</v>
      </c>
      <c r="F192" s="96">
        <v>0</v>
      </c>
      <c r="G192" s="96">
        <v>1403606</v>
      </c>
      <c r="H192" s="95">
        <v>-86048</v>
      </c>
      <c r="I192" s="23">
        <f t="shared" si="9"/>
        <v>1317558</v>
      </c>
      <c r="J192" s="95">
        <v>0</v>
      </c>
      <c r="K192" s="95">
        <v>0</v>
      </c>
      <c r="L192" s="95">
        <v>232641</v>
      </c>
      <c r="M192" s="26">
        <v>626000</v>
      </c>
      <c r="N192" s="95">
        <f t="shared" si="10"/>
        <v>2176199</v>
      </c>
      <c r="O192" s="29"/>
      <c r="P192" s="30"/>
    </row>
    <row r="193" spans="2:16" x14ac:dyDescent="0.2">
      <c r="B193" s="31"/>
      <c r="C193" s="29"/>
      <c r="D193" s="69" t="s">
        <v>132</v>
      </c>
      <c r="E193" s="22">
        <v>25</v>
      </c>
      <c r="F193" s="96">
        <v>4364952</v>
      </c>
      <c r="G193" s="96">
        <v>23295615</v>
      </c>
      <c r="H193" s="96">
        <v>4127843</v>
      </c>
      <c r="I193" s="23">
        <f>SUM(F193:H193)</f>
        <v>31788410</v>
      </c>
      <c r="J193" s="95">
        <v>0</v>
      </c>
      <c r="K193" s="96">
        <v>0</v>
      </c>
      <c r="L193" s="96">
        <v>0</v>
      </c>
      <c r="M193" s="26">
        <v>10158897</v>
      </c>
      <c r="N193" s="95">
        <f t="shared" si="10"/>
        <v>41947307</v>
      </c>
      <c r="O193" s="29"/>
      <c r="P193" s="30"/>
    </row>
    <row r="194" spans="2:16" x14ac:dyDescent="0.2">
      <c r="B194" s="31"/>
      <c r="C194" s="29"/>
      <c r="D194" s="69" t="s">
        <v>133</v>
      </c>
      <c r="E194" s="22">
        <v>39</v>
      </c>
      <c r="F194" s="95">
        <v>5493349</v>
      </c>
      <c r="G194" s="96">
        <v>8663083</v>
      </c>
      <c r="H194" s="96">
        <v>306176</v>
      </c>
      <c r="I194" s="23">
        <f t="shared" si="9"/>
        <v>14462608</v>
      </c>
      <c r="J194" s="95">
        <v>0</v>
      </c>
      <c r="K194" s="95">
        <v>0</v>
      </c>
      <c r="L194" s="96">
        <v>0</v>
      </c>
      <c r="M194" s="26">
        <v>11702289</v>
      </c>
      <c r="N194" s="95">
        <f t="shared" si="10"/>
        <v>26164897</v>
      </c>
      <c r="O194" s="29"/>
      <c r="P194" s="30"/>
    </row>
    <row r="195" spans="2:16" x14ac:dyDescent="0.2">
      <c r="B195" s="131"/>
      <c r="C195" s="141"/>
      <c r="D195" s="143" t="s">
        <v>134</v>
      </c>
      <c r="E195" s="147">
        <v>0</v>
      </c>
      <c r="F195" s="139">
        <v>0</v>
      </c>
      <c r="G195" s="139">
        <v>173637</v>
      </c>
      <c r="H195" s="139">
        <v>28135</v>
      </c>
      <c r="I195" s="148">
        <f>SUM(F195:H195)</f>
        <v>201772</v>
      </c>
      <c r="J195" s="138">
        <v>0</v>
      </c>
      <c r="K195" s="138">
        <v>0</v>
      </c>
      <c r="L195" s="138">
        <v>31588</v>
      </c>
      <c r="M195" s="140">
        <v>6693101</v>
      </c>
      <c r="N195" s="138">
        <f>SUM(I195:M195)</f>
        <v>6926461</v>
      </c>
      <c r="O195" s="141"/>
      <c r="P195" s="142"/>
    </row>
    <row r="196" spans="2:16" x14ac:dyDescent="0.2">
      <c r="B196" s="31"/>
      <c r="C196" s="29"/>
      <c r="D196" s="69" t="s">
        <v>153</v>
      </c>
      <c r="E196" s="22">
        <v>7</v>
      </c>
      <c r="F196" s="96">
        <v>2300000</v>
      </c>
      <c r="G196" s="96">
        <v>0</v>
      </c>
      <c r="H196" s="95">
        <v>0</v>
      </c>
      <c r="I196" s="23">
        <f>SUM(F196:H196)</f>
        <v>2300000</v>
      </c>
      <c r="J196" s="95">
        <v>0</v>
      </c>
      <c r="K196" s="95">
        <v>0</v>
      </c>
      <c r="L196" s="96">
        <v>0</v>
      </c>
      <c r="M196" s="26">
        <v>18073777</v>
      </c>
      <c r="N196" s="95">
        <f>SUM(I196:M196)</f>
        <v>20373777</v>
      </c>
      <c r="O196" s="29"/>
      <c r="P196" s="30"/>
    </row>
    <row r="197" spans="2:16" x14ac:dyDescent="0.2">
      <c r="B197" s="31"/>
      <c r="C197" s="29"/>
      <c r="D197" s="32" t="s">
        <v>135</v>
      </c>
      <c r="E197" s="20">
        <v>0</v>
      </c>
      <c r="F197" s="95">
        <v>0</v>
      </c>
      <c r="G197" s="95">
        <v>265968</v>
      </c>
      <c r="H197" s="95">
        <v>20000</v>
      </c>
      <c r="I197" s="23">
        <f>SUM(F197:H197)</f>
        <v>285968</v>
      </c>
      <c r="J197" s="95">
        <v>0</v>
      </c>
      <c r="K197" s="95">
        <v>0</v>
      </c>
      <c r="L197" s="95">
        <v>0</v>
      </c>
      <c r="M197" s="25">
        <v>1462599</v>
      </c>
      <c r="N197" s="95">
        <f>SUM(I197:M197)</f>
        <v>1748567</v>
      </c>
      <c r="O197" s="29"/>
      <c r="P197" s="30"/>
    </row>
    <row r="198" spans="2:16" ht="11.25" customHeight="1" x14ac:dyDescent="0.2">
      <c r="B198" s="31"/>
      <c r="C198" s="29"/>
      <c r="D198" s="32"/>
      <c r="E198" s="20"/>
      <c r="I198" s="23"/>
      <c r="J198" s="2">
        <v>0</v>
      </c>
      <c r="K198" s="2">
        <v>0</v>
      </c>
      <c r="L198" s="2">
        <v>0</v>
      </c>
      <c r="M198" s="95"/>
      <c r="N198" s="36"/>
      <c r="O198" s="29"/>
      <c r="P198" s="30"/>
    </row>
    <row r="199" spans="2:16" ht="11.25" customHeight="1" x14ac:dyDescent="0.2">
      <c r="B199" s="31"/>
      <c r="C199" s="29"/>
      <c r="D199" s="100" t="s">
        <v>90</v>
      </c>
      <c r="E199" s="106">
        <f>SUM(E148:E197)</f>
        <v>603</v>
      </c>
      <c r="F199" s="103">
        <f>SUM(F148:F197)</f>
        <v>94806559.739999995</v>
      </c>
      <c r="G199" s="103">
        <f>SUM(G148:G197)</f>
        <v>214122885.06</v>
      </c>
      <c r="H199" s="103">
        <f>SUM(H148:H197)</f>
        <v>36287490.280000001</v>
      </c>
      <c r="I199" s="104">
        <f>SUM(I148:I197)</f>
        <v>345216935.08000004</v>
      </c>
      <c r="J199" s="103">
        <f>SUM(J148:J197)</f>
        <v>5008680</v>
      </c>
      <c r="K199" s="103">
        <f>SUM(K148:K197)</f>
        <v>33140</v>
      </c>
      <c r="L199" s="103">
        <f>SUM(L148:L197)</f>
        <v>17936163</v>
      </c>
      <c r="M199" s="103">
        <f>SUM(M148:M197)</f>
        <v>310353645</v>
      </c>
      <c r="N199" s="105">
        <f>SUM(I199,J199,K199,L199,M199)</f>
        <v>678548563.08000004</v>
      </c>
      <c r="O199" s="54"/>
      <c r="P199" s="30"/>
    </row>
    <row r="200" spans="2:16" x14ac:dyDescent="0.2">
      <c r="B200" s="31"/>
      <c r="C200" s="29"/>
      <c r="D200" s="100"/>
      <c r="E200" s="106"/>
      <c r="F200" s="103"/>
      <c r="G200" s="103"/>
      <c r="H200" s="103"/>
      <c r="I200" s="104"/>
      <c r="J200" s="103"/>
      <c r="K200" s="103"/>
      <c r="L200" s="103"/>
      <c r="M200" s="103"/>
      <c r="N200" s="151"/>
      <c r="O200" s="54"/>
      <c r="P200" s="30"/>
    </row>
    <row r="201" spans="2:16" x14ac:dyDescent="0.2">
      <c r="B201" s="31"/>
      <c r="C201" s="29"/>
      <c r="D201" s="100" t="s">
        <v>193</v>
      </c>
      <c r="E201" s="106"/>
      <c r="F201" s="103"/>
      <c r="G201" s="103"/>
      <c r="H201" s="103"/>
      <c r="I201" s="104"/>
      <c r="J201" s="103"/>
      <c r="K201" s="103"/>
      <c r="L201" s="103"/>
      <c r="M201" s="103"/>
      <c r="N201" s="151"/>
      <c r="O201" s="54"/>
      <c r="P201" s="30"/>
    </row>
    <row r="202" spans="2:16" ht="12" thickBot="1" x14ac:dyDescent="0.25">
      <c r="B202" s="31"/>
      <c r="C202" s="29"/>
      <c r="D202" s="100"/>
      <c r="E202" s="20"/>
      <c r="I202" s="51"/>
      <c r="M202" s="25"/>
      <c r="O202" s="29"/>
      <c r="P202" s="30"/>
    </row>
    <row r="203" spans="2:16" x14ac:dyDescent="0.2">
      <c r="B203" s="38"/>
      <c r="C203" s="39"/>
      <c r="D203" s="40"/>
      <c r="E203" s="41"/>
      <c r="F203" s="42"/>
      <c r="G203" s="42"/>
      <c r="H203" s="42"/>
      <c r="I203" s="43"/>
      <c r="J203" s="42"/>
      <c r="K203" s="42"/>
      <c r="L203" s="42"/>
      <c r="M203" s="44"/>
      <c r="N203" s="42"/>
      <c r="O203" s="39"/>
      <c r="P203" s="45"/>
    </row>
    <row r="204" spans="2:16" ht="12.75" x14ac:dyDescent="0.2">
      <c r="B204" s="31"/>
      <c r="C204" s="29"/>
      <c r="D204" s="37" t="s">
        <v>75</v>
      </c>
      <c r="E204" s="107">
        <f>E199+E142+E48</f>
        <v>3247</v>
      </c>
      <c r="F204" s="129">
        <f>F199+F142+F48</f>
        <v>707381299.64999998</v>
      </c>
      <c r="G204" s="108">
        <f>G199+G142+G48</f>
        <v>2211437726.3199997</v>
      </c>
      <c r="H204" s="108">
        <f>H199+H142+H48</f>
        <v>167222737.28</v>
      </c>
      <c r="I204" s="109">
        <f>I199+I142+I48</f>
        <v>3084699065.25</v>
      </c>
      <c r="J204" s="108">
        <f>J199+J142+J48</f>
        <v>1940919489.4000001</v>
      </c>
      <c r="K204" s="108">
        <f>K199+K142+K48</f>
        <v>53676997</v>
      </c>
      <c r="L204" s="108">
        <f>L199+L142+L48</f>
        <v>62770071</v>
      </c>
      <c r="M204" s="108">
        <f>M199+M142+M48</f>
        <v>463154382</v>
      </c>
      <c r="N204" s="110">
        <f>N199+N142+N48</f>
        <v>5582503510.6499996</v>
      </c>
      <c r="O204" s="54"/>
      <c r="P204" s="30"/>
    </row>
    <row r="205" spans="2:16" ht="12" thickBot="1" x14ac:dyDescent="0.25">
      <c r="B205" s="46"/>
      <c r="C205" s="47"/>
      <c r="D205" s="48"/>
      <c r="E205" s="49"/>
      <c r="F205" s="50"/>
      <c r="G205" s="50"/>
      <c r="H205" s="50"/>
      <c r="I205" s="51"/>
      <c r="J205" s="50"/>
      <c r="K205" s="50"/>
      <c r="L205" s="50"/>
      <c r="M205" s="52"/>
      <c r="N205" s="50"/>
      <c r="O205" s="47"/>
      <c r="P205" s="53"/>
    </row>
    <row r="207" spans="2:16" ht="12" x14ac:dyDescent="0.2">
      <c r="D207" s="152" t="s">
        <v>197</v>
      </c>
    </row>
  </sheetData>
  <mergeCells count="2">
    <mergeCell ref="B1:P1"/>
    <mergeCell ref="B2:P2"/>
  </mergeCells>
  <phoneticPr fontId="0" type="noConversion"/>
  <printOptions horizontalCentered="1" verticalCentered="1"/>
  <pageMargins left="0.25" right="0.25" top="0.5" bottom="0.5" header="0.5" footer="0.5"/>
  <pageSetup scale="80" orientation="landscape" r:id="rId1"/>
  <headerFooter alignWithMargins="0"/>
  <ignoredErrors>
    <ignoredError sqref="I192 J199:N199 I37:I46 I10:I35 I54:I140 I148:I190 I193:I19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t-16</vt:lpstr>
      <vt:lpstr>'t-16'!Print_Area</vt:lpstr>
      <vt:lpstr>'t-16'!Print_Titles</vt:lpstr>
      <vt:lpstr>qryTable16_L_M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homeadmin</dc:creator>
  <cp:lastModifiedBy>USDOT User</cp:lastModifiedBy>
  <cp:lastPrinted>2009-12-02T00:54:16Z</cp:lastPrinted>
  <dcterms:created xsi:type="dcterms:W3CDTF">2004-01-16T18:57:45Z</dcterms:created>
  <dcterms:modified xsi:type="dcterms:W3CDTF">2013-06-26T20:27:06Z</dcterms:modified>
</cp:coreProperties>
</file>