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" yWindow="15" windowWidth="19185" windowHeight="6720"/>
  </bookViews>
  <sheets>
    <sheet name="t-17" sheetId="1" r:id="rId1"/>
  </sheets>
  <definedNames>
    <definedName name="_xlnm.Print_Area" localSheetId="0">'t-17'!$A$9:$N$376</definedName>
    <definedName name="_xlnm.Print_Titles" localSheetId="0">'t-17'!$1:$8</definedName>
  </definedNames>
  <calcPr calcId="125725"/>
</workbook>
</file>

<file path=xl/calcChain.xml><?xml version="1.0" encoding="utf-8"?>
<calcChain xmlns="http://schemas.openxmlformats.org/spreadsheetml/2006/main">
  <c r="I63" i="1"/>
  <c r="I264" l="1"/>
  <c r="I265"/>
  <c r="M265" s="1"/>
  <c r="I266"/>
  <c r="I267"/>
  <c r="M267" s="1"/>
  <c r="I268"/>
  <c r="I269"/>
  <c r="M269" s="1"/>
  <c r="I270"/>
  <c r="I271"/>
  <c r="M271" s="1"/>
  <c r="I272"/>
  <c r="I273"/>
  <c r="M273" s="1"/>
  <c r="I274"/>
  <c r="I275"/>
  <c r="M275" s="1"/>
  <c r="I276"/>
  <c r="I277"/>
  <c r="M277" s="1"/>
  <c r="I278"/>
  <c r="I279"/>
  <c r="M279" s="1"/>
  <c r="I280"/>
  <c r="I281"/>
  <c r="M281" s="1"/>
  <c r="I282"/>
  <c r="I283"/>
  <c r="M283" s="1"/>
  <c r="I284"/>
  <c r="I285"/>
  <c r="M285" s="1"/>
  <c r="I286"/>
  <c r="I287"/>
  <c r="M287" s="1"/>
  <c r="I288"/>
  <c r="I289"/>
  <c r="M289" s="1"/>
  <c r="I290"/>
  <c r="I291"/>
  <c r="M291" s="1"/>
  <c r="I292"/>
  <c r="I293"/>
  <c r="M293" s="1"/>
  <c r="I294"/>
  <c r="I295"/>
  <c r="M295" s="1"/>
  <c r="I296"/>
  <c r="I297"/>
  <c r="M297" s="1"/>
  <c r="I298"/>
  <c r="I299"/>
  <c r="M299" s="1"/>
  <c r="I300"/>
  <c r="I301"/>
  <c r="M301" s="1"/>
  <c r="I302"/>
  <c r="I303"/>
  <c r="M303" s="1"/>
  <c r="I304"/>
  <c r="I305"/>
  <c r="M305" s="1"/>
  <c r="I306"/>
  <c r="F306" s="1"/>
  <c r="I307"/>
  <c r="M307" s="1"/>
  <c r="I308"/>
  <c r="I309"/>
  <c r="M309" s="1"/>
  <c r="I310"/>
  <c r="F310" s="1"/>
  <c r="I311"/>
  <c r="M311" s="1"/>
  <c r="I312"/>
  <c r="I313"/>
  <c r="M313" s="1"/>
  <c r="I314"/>
  <c r="I315"/>
  <c r="M315" s="1"/>
  <c r="I316"/>
  <c r="F316" s="1"/>
  <c r="I317"/>
  <c r="M317" s="1"/>
  <c r="I318"/>
  <c r="I319"/>
  <c r="M319" s="1"/>
  <c r="I320"/>
  <c r="F320" s="1"/>
  <c r="I321"/>
  <c r="M321" s="1"/>
  <c r="I322"/>
  <c r="I323"/>
  <c r="M323" s="1"/>
  <c r="I324"/>
  <c r="I325"/>
  <c r="M325" s="1"/>
  <c r="I326"/>
  <c r="F326" s="1"/>
  <c r="I327"/>
  <c r="M327" s="1"/>
  <c r="I328"/>
  <c r="I329"/>
  <c r="M329" s="1"/>
  <c r="I330"/>
  <c r="I331"/>
  <c r="M331" s="1"/>
  <c r="I332"/>
  <c r="I333"/>
  <c r="M333" s="1"/>
  <c r="I334"/>
  <c r="I335"/>
  <c r="M335" s="1"/>
  <c r="I336"/>
  <c r="I337"/>
  <c r="M337" s="1"/>
  <c r="I338"/>
  <c r="I339"/>
  <c r="M339" s="1"/>
  <c r="I340"/>
  <c r="F269"/>
  <c r="F279"/>
  <c r="F282"/>
  <c r="F283"/>
  <c r="F284"/>
  <c r="F289"/>
  <c r="F292"/>
  <c r="F297"/>
  <c r="F304"/>
  <c r="F313"/>
  <c r="F334"/>
  <c r="I140"/>
  <c r="M140" s="1"/>
  <c r="I141"/>
  <c r="M141" s="1"/>
  <c r="I142"/>
  <c r="M142" s="1"/>
  <c r="I143"/>
  <c r="M143" s="1"/>
  <c r="I144"/>
  <c r="M144" s="1"/>
  <c r="I145"/>
  <c r="M145" s="1"/>
  <c r="I146"/>
  <c r="M146" s="1"/>
  <c r="I147"/>
  <c r="M147" s="1"/>
  <c r="I148"/>
  <c r="M148" s="1"/>
  <c r="I149"/>
  <c r="M149" s="1"/>
  <c r="I150"/>
  <c r="M150" s="1"/>
  <c r="I151"/>
  <c r="M151" s="1"/>
  <c r="I152"/>
  <c r="M152" s="1"/>
  <c r="I153"/>
  <c r="M153" s="1"/>
  <c r="I154"/>
  <c r="M154" s="1"/>
  <c r="I155"/>
  <c r="M155" s="1"/>
  <c r="I156"/>
  <c r="M156" s="1"/>
  <c r="I157"/>
  <c r="M157" s="1"/>
  <c r="I55"/>
  <c r="I56"/>
  <c r="I57"/>
  <c r="M57" s="1"/>
  <c r="I58"/>
  <c r="I59"/>
  <c r="I60"/>
  <c r="F60" s="1"/>
  <c r="I61"/>
  <c r="I62"/>
  <c r="M62" s="1"/>
  <c r="I64"/>
  <c r="I65"/>
  <c r="I66"/>
  <c r="M66" s="1"/>
  <c r="I67"/>
  <c r="I68"/>
  <c r="F68" s="1"/>
  <c r="I69"/>
  <c r="I70"/>
  <c r="M70" s="1"/>
  <c r="I71"/>
  <c r="I72"/>
  <c r="M72" s="1"/>
  <c r="I73"/>
  <c r="I74"/>
  <c r="M74" s="1"/>
  <c r="I75"/>
  <c r="I76"/>
  <c r="F76" s="1"/>
  <c r="I77"/>
  <c r="I78"/>
  <c r="M78" s="1"/>
  <c r="I79"/>
  <c r="I80"/>
  <c r="I81"/>
  <c r="I82"/>
  <c r="F82" s="1"/>
  <c r="I83"/>
  <c r="I84"/>
  <c r="H84" s="1"/>
  <c r="I85"/>
  <c r="I86"/>
  <c r="M86" s="1"/>
  <c r="I87"/>
  <c r="I88"/>
  <c r="I89"/>
  <c r="M89" s="1"/>
  <c r="I90"/>
  <c r="M90" s="1"/>
  <c r="I91"/>
  <c r="H91" s="1"/>
  <c r="I92"/>
  <c r="M92" s="1"/>
  <c r="I93"/>
  <c r="I94"/>
  <c r="I95"/>
  <c r="I96"/>
  <c r="I97"/>
  <c r="M97" s="1"/>
  <c r="I98"/>
  <c r="M98" s="1"/>
  <c r="I99"/>
  <c r="M99" s="1"/>
  <c r="I100"/>
  <c r="I101"/>
  <c r="M101" s="1"/>
  <c r="I102"/>
  <c r="M102" s="1"/>
  <c r="I103"/>
  <c r="H103" s="1"/>
  <c r="I104"/>
  <c r="M104" s="1"/>
  <c r="I105"/>
  <c r="M105" s="1"/>
  <c r="I106"/>
  <c r="M106" s="1"/>
  <c r="I107"/>
  <c r="H107" s="1"/>
  <c r="I108"/>
  <c r="M108" s="1"/>
  <c r="I109"/>
  <c r="I110"/>
  <c r="I111"/>
  <c r="H111" s="1"/>
  <c r="I112"/>
  <c r="H112" s="1"/>
  <c r="I113"/>
  <c r="H113" s="1"/>
  <c r="I114"/>
  <c r="I115"/>
  <c r="H115" s="1"/>
  <c r="I116"/>
  <c r="I117"/>
  <c r="M117" s="1"/>
  <c r="I118"/>
  <c r="M118" s="1"/>
  <c r="I119"/>
  <c r="M119" s="1"/>
  <c r="I120"/>
  <c r="H120" s="1"/>
  <c r="I121"/>
  <c r="M121" s="1"/>
  <c r="I122"/>
  <c r="M122" s="1"/>
  <c r="I123"/>
  <c r="M123" s="1"/>
  <c r="I124"/>
  <c r="I125"/>
  <c r="M125" s="1"/>
  <c r="I126"/>
  <c r="H126" s="1"/>
  <c r="I127"/>
  <c r="H127" s="1"/>
  <c r="I128"/>
  <c r="M128" s="1"/>
  <c r="I129"/>
  <c r="H129" s="1"/>
  <c r="I130"/>
  <c r="M130" s="1"/>
  <c r="I131"/>
  <c r="H131" s="1"/>
  <c r="I132"/>
  <c r="F132" s="1"/>
  <c r="I133"/>
  <c r="M133" s="1"/>
  <c r="I134"/>
  <c r="M134" s="1"/>
  <c r="I135"/>
  <c r="H135" s="1"/>
  <c r="I136"/>
  <c r="H136" s="1"/>
  <c r="I137"/>
  <c r="H137" s="1"/>
  <c r="I138"/>
  <c r="M138" s="1"/>
  <c r="I139"/>
  <c r="M139" s="1"/>
  <c r="I45"/>
  <c r="H45" s="1"/>
  <c r="I46"/>
  <c r="M46" s="1"/>
  <c r="I47"/>
  <c r="H47" s="1"/>
  <c r="H46"/>
  <c r="F45"/>
  <c r="F46"/>
  <c r="F47"/>
  <c r="I199"/>
  <c r="I200"/>
  <c r="I201"/>
  <c r="I202"/>
  <c r="M202" s="1"/>
  <c r="I203"/>
  <c r="M203" s="1"/>
  <c r="I204"/>
  <c r="F204" s="1"/>
  <c r="I205"/>
  <c r="I206"/>
  <c r="M206" s="1"/>
  <c r="I207"/>
  <c r="I208"/>
  <c r="I209"/>
  <c r="I210"/>
  <c r="M210" s="1"/>
  <c r="I211"/>
  <c r="M211" s="1"/>
  <c r="I212"/>
  <c r="I213"/>
  <c r="M213" s="1"/>
  <c r="I214"/>
  <c r="M214" s="1"/>
  <c r="I215"/>
  <c r="F215" s="1"/>
  <c r="I216"/>
  <c r="H216" s="1"/>
  <c r="I217"/>
  <c r="H217" s="1"/>
  <c r="I218"/>
  <c r="H218" s="1"/>
  <c r="I219"/>
  <c r="M219" s="1"/>
  <c r="I220"/>
  <c r="I221"/>
  <c r="I222"/>
  <c r="M222" s="1"/>
  <c r="I223"/>
  <c r="I224"/>
  <c r="H224" s="1"/>
  <c r="I225"/>
  <c r="H225" s="1"/>
  <c r="I226"/>
  <c r="F226" s="1"/>
  <c r="I227"/>
  <c r="F227" s="1"/>
  <c r="I228"/>
  <c r="I229"/>
  <c r="M229" s="1"/>
  <c r="I230"/>
  <c r="M230" s="1"/>
  <c r="I231"/>
  <c r="I232"/>
  <c r="I233"/>
  <c r="M233" s="1"/>
  <c r="I234"/>
  <c r="I235"/>
  <c r="I236"/>
  <c r="H236" s="1"/>
  <c r="I237"/>
  <c r="I238"/>
  <c r="I239"/>
  <c r="I240"/>
  <c r="I241"/>
  <c r="F241" s="1"/>
  <c r="I242"/>
  <c r="F242" s="1"/>
  <c r="I243"/>
  <c r="I244"/>
  <c r="H244" s="1"/>
  <c r="I245"/>
  <c r="M245" s="1"/>
  <c r="I246"/>
  <c r="I247"/>
  <c r="I248"/>
  <c r="I249"/>
  <c r="M249" s="1"/>
  <c r="I250"/>
  <c r="I251"/>
  <c r="I252"/>
  <c r="M252" s="1"/>
  <c r="I253"/>
  <c r="F253" s="1"/>
  <c r="I254"/>
  <c r="I255"/>
  <c r="I256"/>
  <c r="I257"/>
  <c r="M257" s="1"/>
  <c r="I258"/>
  <c r="F258" s="1"/>
  <c r="I259"/>
  <c r="I260"/>
  <c r="M260" s="1"/>
  <c r="I261"/>
  <c r="I262"/>
  <c r="I263"/>
  <c r="H237"/>
  <c r="F208"/>
  <c r="F237"/>
  <c r="M199"/>
  <c r="L159"/>
  <c r="L50"/>
  <c r="I24"/>
  <c r="M24" s="1"/>
  <c r="I25"/>
  <c r="F25" s="1"/>
  <c r="I26"/>
  <c r="F26" s="1"/>
  <c r="I27"/>
  <c r="F27" s="1"/>
  <c r="I28"/>
  <c r="F28" s="1"/>
  <c r="I29"/>
  <c r="F29" s="1"/>
  <c r="I30"/>
  <c r="F30" s="1"/>
  <c r="I31"/>
  <c r="F31" s="1"/>
  <c r="I32"/>
  <c r="M32" s="1"/>
  <c r="I33"/>
  <c r="F33" s="1"/>
  <c r="I34"/>
  <c r="F34" s="1"/>
  <c r="I35"/>
  <c r="F35" s="1"/>
  <c r="I36"/>
  <c r="F36" s="1"/>
  <c r="I37"/>
  <c r="F37" s="1"/>
  <c r="I38"/>
  <c r="F38" s="1"/>
  <c r="I39"/>
  <c r="F39" s="1"/>
  <c r="I40"/>
  <c r="F40" s="1"/>
  <c r="I41"/>
  <c r="M41" s="1"/>
  <c r="I42"/>
  <c r="M42" s="1"/>
  <c r="I43"/>
  <c r="F43" s="1"/>
  <c r="I44"/>
  <c r="F44" s="1"/>
  <c r="I170"/>
  <c r="M170" s="1"/>
  <c r="I195"/>
  <c r="F137"/>
  <c r="G342"/>
  <c r="E342"/>
  <c r="M55"/>
  <c r="M58"/>
  <c r="M67"/>
  <c r="M71"/>
  <c r="M77"/>
  <c r="M79"/>
  <c r="M83"/>
  <c r="F85"/>
  <c r="M87"/>
  <c r="M96"/>
  <c r="M100"/>
  <c r="H109"/>
  <c r="M114"/>
  <c r="M120"/>
  <c r="M124"/>
  <c r="H128"/>
  <c r="M132"/>
  <c r="M136"/>
  <c r="I11"/>
  <c r="M11" s="1"/>
  <c r="I12"/>
  <c r="I13"/>
  <c r="I14"/>
  <c r="I15"/>
  <c r="I16"/>
  <c r="I17"/>
  <c r="I18"/>
  <c r="I19"/>
  <c r="M19" s="1"/>
  <c r="I20"/>
  <c r="M20" s="1"/>
  <c r="I21"/>
  <c r="F21" s="1"/>
  <c r="I22"/>
  <c r="M22" s="1"/>
  <c r="I23"/>
  <c r="H23" s="1"/>
  <c r="L342"/>
  <c r="I181"/>
  <c r="F181" s="1"/>
  <c r="G159"/>
  <c r="E159"/>
  <c r="E50"/>
  <c r="I198"/>
  <c r="I197"/>
  <c r="I196"/>
  <c r="M196" s="1"/>
  <c r="I194"/>
  <c r="I193"/>
  <c r="M193" s="1"/>
  <c r="I192"/>
  <c r="H192" s="1"/>
  <c r="I191"/>
  <c r="M191" s="1"/>
  <c r="I190"/>
  <c r="M190" s="1"/>
  <c r="I189"/>
  <c r="M189" s="1"/>
  <c r="I188"/>
  <c r="M188" s="1"/>
  <c r="I187"/>
  <c r="M187" s="1"/>
  <c r="I186"/>
  <c r="M186" s="1"/>
  <c r="I185"/>
  <c r="F185" s="1"/>
  <c r="I184"/>
  <c r="M184" s="1"/>
  <c r="I183"/>
  <c r="M183" s="1"/>
  <c r="I182"/>
  <c r="M182" s="1"/>
  <c r="I180"/>
  <c r="F180" s="1"/>
  <c r="I179"/>
  <c r="I178"/>
  <c r="I177"/>
  <c r="H177" s="1"/>
  <c r="I176"/>
  <c r="I175"/>
  <c r="I174"/>
  <c r="I173"/>
  <c r="I172"/>
  <c r="I171"/>
  <c r="I169"/>
  <c r="M169" s="1"/>
  <c r="I168"/>
  <c r="F168" s="1"/>
  <c r="I167"/>
  <c r="I166"/>
  <c r="I165"/>
  <c r="G50"/>
  <c r="M167"/>
  <c r="I164"/>
  <c r="H67"/>
  <c r="F91"/>
  <c r="M110"/>
  <c r="M93"/>
  <c r="M85"/>
  <c r="M81"/>
  <c r="M75"/>
  <c r="M73"/>
  <c r="M65"/>
  <c r="M59"/>
  <c r="H93"/>
  <c r="H85"/>
  <c r="H59"/>
  <c r="F106"/>
  <c r="F93"/>
  <c r="F59"/>
  <c r="M180"/>
  <c r="F131"/>
  <c r="F189"/>
  <c r="M35"/>
  <c r="M28"/>
  <c r="H15"/>
  <c r="M192" l="1"/>
  <c r="F317"/>
  <c r="F275"/>
  <c r="F122"/>
  <c r="F213"/>
  <c r="M115"/>
  <c r="M168"/>
  <c r="F333"/>
  <c r="F305"/>
  <c r="F299"/>
  <c r="F277"/>
  <c r="F271"/>
  <c r="H38"/>
  <c r="H185"/>
  <c r="F329"/>
  <c r="F331"/>
  <c r="F327"/>
  <c r="M340"/>
  <c r="M338"/>
  <c r="M336"/>
  <c r="M334"/>
  <c r="M332"/>
  <c r="M330"/>
  <c r="M328"/>
  <c r="M326"/>
  <c r="M324"/>
  <c r="M322"/>
  <c r="M320"/>
  <c r="M318"/>
  <c r="M316"/>
  <c r="M314"/>
  <c r="M312"/>
  <c r="M310"/>
  <c r="M308"/>
  <c r="M306"/>
  <c r="M304"/>
  <c r="M302"/>
  <c r="M300"/>
  <c r="M298"/>
  <c r="M296"/>
  <c r="M294"/>
  <c r="M292"/>
  <c r="M290"/>
  <c r="M288"/>
  <c r="M286"/>
  <c r="M284"/>
  <c r="M282"/>
  <c r="M280"/>
  <c r="M278"/>
  <c r="M276"/>
  <c r="M274"/>
  <c r="M272"/>
  <c r="M270"/>
  <c r="M268"/>
  <c r="M266"/>
  <c r="M264"/>
  <c r="M31"/>
  <c r="F230"/>
  <c r="M47"/>
  <c r="M45"/>
  <c r="F330"/>
  <c r="F322"/>
  <c r="F314"/>
  <c r="F312"/>
  <c r="F308"/>
  <c r="F294"/>
  <c r="F290"/>
  <c r="F288"/>
  <c r="F280"/>
  <c r="F278"/>
  <c r="F276"/>
  <c r="F266"/>
  <c r="M194"/>
  <c r="F182"/>
  <c r="H182"/>
  <c r="F170"/>
  <c r="M166"/>
  <c r="M197"/>
  <c r="F249"/>
  <c r="H219"/>
  <c r="H249"/>
  <c r="F219"/>
  <c r="H230"/>
  <c r="M137"/>
  <c r="F117"/>
  <c r="F121"/>
  <c r="F111"/>
  <c r="H117"/>
  <c r="M135"/>
  <c r="M107"/>
  <c r="F118"/>
  <c r="H101"/>
  <c r="F101"/>
  <c r="F74"/>
  <c r="F112"/>
  <c r="H122"/>
  <c r="M116"/>
  <c r="H134"/>
  <c r="F136"/>
  <c r="M82"/>
  <c r="H82"/>
  <c r="F78"/>
  <c r="M68"/>
  <c r="H74"/>
  <c r="F109"/>
  <c r="M113"/>
  <c r="F83"/>
  <c r="F120"/>
  <c r="H83"/>
  <c r="H87"/>
  <c r="H121"/>
  <c r="H118"/>
  <c r="H130"/>
  <c r="M126"/>
  <c r="H29"/>
  <c r="H37"/>
  <c r="F19"/>
  <c r="G345"/>
  <c r="H25"/>
  <c r="M25"/>
  <c r="M33"/>
  <c r="M43"/>
  <c r="M39"/>
  <c r="H35"/>
  <c r="F188"/>
  <c r="H19"/>
  <c r="H34"/>
  <c r="M38"/>
  <c r="H30"/>
  <c r="H184"/>
  <c r="H11"/>
  <c r="F192"/>
  <c r="H66"/>
  <c r="M26"/>
  <c r="F135"/>
  <c r="H90"/>
  <c r="F90"/>
  <c r="H189"/>
  <c r="F129"/>
  <c r="M109"/>
  <c r="H68"/>
  <c r="M127"/>
  <c r="M185"/>
  <c r="F184"/>
  <c r="H98"/>
  <c r="M112"/>
  <c r="M91"/>
  <c r="H188"/>
  <c r="I342"/>
  <c r="L345"/>
  <c r="M236"/>
  <c r="H211"/>
  <c r="F218"/>
  <c r="H27"/>
  <c r="H31"/>
  <c r="H36"/>
  <c r="H40"/>
  <c r="H44"/>
  <c r="F20"/>
  <c r="H28"/>
  <c r="M29"/>
  <c r="M34"/>
  <c r="M37"/>
  <c r="H43"/>
  <c r="M44"/>
  <c r="M30"/>
  <c r="H39"/>
  <c r="M40"/>
  <c r="F134"/>
  <c r="F130"/>
  <c r="F67"/>
  <c r="F105"/>
  <c r="H86"/>
  <c r="F113"/>
  <c r="F86"/>
  <c r="H26"/>
  <c r="M27"/>
  <c r="M36"/>
  <c r="F127"/>
  <c r="M129"/>
  <c r="H78"/>
  <c r="F66"/>
  <c r="M131"/>
  <c r="M111"/>
  <c r="F138"/>
  <c r="H105"/>
  <c r="M164"/>
  <c r="M165"/>
  <c r="F79"/>
  <c r="F87"/>
  <c r="F98"/>
  <c r="H79"/>
  <c r="H106"/>
  <c r="H138"/>
  <c r="M69"/>
  <c r="H132"/>
  <c r="F126"/>
  <c r="F128"/>
  <c r="M244"/>
  <c r="F236"/>
  <c r="M173"/>
  <c r="F173"/>
  <c r="M175"/>
  <c r="M177"/>
  <c r="F177"/>
  <c r="M198"/>
  <c r="H198"/>
  <c r="H22"/>
  <c r="F22"/>
  <c r="H18"/>
  <c r="M18"/>
  <c r="F18"/>
  <c r="M16"/>
  <c r="H16"/>
  <c r="H14"/>
  <c r="F14"/>
  <c r="H12"/>
  <c r="F12"/>
  <c r="H96"/>
  <c r="F96"/>
  <c r="M95"/>
  <c r="F95"/>
  <c r="M88"/>
  <c r="F88"/>
  <c r="M80"/>
  <c r="H80"/>
  <c r="H77"/>
  <c r="F77"/>
  <c r="H63"/>
  <c r="M63"/>
  <c r="M61"/>
  <c r="H56"/>
  <c r="F56"/>
  <c r="E345"/>
  <c r="F342"/>
  <c r="F262"/>
  <c r="M262"/>
  <c r="M258"/>
  <c r="H254"/>
  <c r="F254"/>
  <c r="M254"/>
  <c r="H252"/>
  <c r="F252"/>
  <c r="H250"/>
  <c r="M250"/>
  <c r="H246"/>
  <c r="F246"/>
  <c r="M246"/>
  <c r="H242"/>
  <c r="M242"/>
  <c r="M238"/>
  <c r="M234"/>
  <c r="H231"/>
  <c r="F231"/>
  <c r="M231"/>
  <c r="H227"/>
  <c r="M227"/>
  <c r="M223"/>
  <c r="H222"/>
  <c r="F222"/>
  <c r="M220"/>
  <c r="M216"/>
  <c r="F216"/>
  <c r="M209"/>
  <c r="F209"/>
  <c r="H209"/>
  <c r="M207"/>
  <c r="F207"/>
  <c r="H207"/>
  <c r="M205"/>
  <c r="H205"/>
  <c r="M201"/>
  <c r="M172"/>
  <c r="F172"/>
  <c r="H172"/>
  <c r="M174"/>
  <c r="M176"/>
  <c r="M178"/>
  <c r="M23"/>
  <c r="F23"/>
  <c r="M21"/>
  <c r="H21"/>
  <c r="M17"/>
  <c r="M15"/>
  <c r="F15"/>
  <c r="M13"/>
  <c r="F13"/>
  <c r="H13"/>
  <c r="F11"/>
  <c r="I50"/>
  <c r="H108"/>
  <c r="F108"/>
  <c r="M103"/>
  <c r="F103"/>
  <c r="H100"/>
  <c r="F100"/>
  <c r="M94"/>
  <c r="M84"/>
  <c r="F84"/>
  <c r="M76"/>
  <c r="H76"/>
  <c r="M64"/>
  <c r="M60"/>
  <c r="H60"/>
  <c r="M263"/>
  <c r="F263"/>
  <c r="M261"/>
  <c r="M259"/>
  <c r="F259"/>
  <c r="M255"/>
  <c r="M253"/>
  <c r="H253"/>
  <c r="M251"/>
  <c r="F251"/>
  <c r="H251"/>
  <c r="M247"/>
  <c r="M243"/>
  <c r="F243"/>
  <c r="H243"/>
  <c r="M241"/>
  <c r="H241"/>
  <c r="M239"/>
  <c r="M237"/>
  <c r="M235"/>
  <c r="M232"/>
  <c r="M228"/>
  <c r="F228"/>
  <c r="H228"/>
  <c r="M226"/>
  <c r="H226"/>
  <c r="M224"/>
  <c r="F224"/>
  <c r="M221"/>
  <c r="M217"/>
  <c r="F217"/>
  <c r="H215"/>
  <c r="M215"/>
  <c r="H214"/>
  <c r="F214"/>
  <c r="M212"/>
  <c r="H210"/>
  <c r="F210"/>
  <c r="H208"/>
  <c r="M208"/>
  <c r="H204"/>
  <c r="M204"/>
  <c r="H202"/>
  <c r="F202"/>
  <c r="M200"/>
  <c r="H199"/>
  <c r="F199"/>
  <c r="F16"/>
  <c r="M179"/>
  <c r="H88"/>
  <c r="F115"/>
  <c r="F80"/>
  <c r="M56"/>
  <c r="F107"/>
  <c r="F198"/>
  <c r="M195"/>
  <c r="M171"/>
  <c r="H20"/>
  <c r="H173"/>
  <c r="M14"/>
  <c r="M12"/>
  <c r="H95"/>
  <c r="F63"/>
  <c r="I159"/>
  <c r="M218"/>
  <c r="M225"/>
  <c r="M240"/>
  <c r="M248"/>
  <c r="M256"/>
  <c r="F205"/>
  <c r="F250"/>
  <c r="F244"/>
  <c r="F225"/>
  <c r="F211"/>
  <c r="H213"/>
  <c r="H342" l="1"/>
  <c r="M342"/>
  <c r="M159"/>
  <c r="H159"/>
  <c r="I345"/>
  <c r="H50"/>
  <c r="M50"/>
  <c r="F50"/>
  <c r="F159"/>
  <c r="J265" l="1"/>
  <c r="J267"/>
  <c r="J269"/>
  <c r="J271"/>
  <c r="J273"/>
  <c r="J275"/>
  <c r="J277"/>
  <c r="J279"/>
  <c r="J281"/>
  <c r="J283"/>
  <c r="J285"/>
  <c r="J287"/>
  <c r="J289"/>
  <c r="J291"/>
  <c r="J293"/>
  <c r="J295"/>
  <c r="J297"/>
  <c r="J299"/>
  <c r="J301"/>
  <c r="J303"/>
  <c r="J305"/>
  <c r="J307"/>
  <c r="J309"/>
  <c r="J311"/>
  <c r="J313"/>
  <c r="J315"/>
  <c r="J317"/>
  <c r="J319"/>
  <c r="J321"/>
  <c r="J323"/>
  <c r="J325"/>
  <c r="J327"/>
  <c r="J329"/>
  <c r="J331"/>
  <c r="J333"/>
  <c r="J335"/>
  <c r="J337"/>
  <c r="J339"/>
  <c r="J338"/>
  <c r="J334"/>
  <c r="J330"/>
  <c r="J326"/>
  <c r="J322"/>
  <c r="J318"/>
  <c r="J314"/>
  <c r="J310"/>
  <c r="J306"/>
  <c r="J302"/>
  <c r="J298"/>
  <c r="J294"/>
  <c r="J290"/>
  <c r="J286"/>
  <c r="J282"/>
  <c r="J278"/>
  <c r="J274"/>
  <c r="J270"/>
  <c r="J266"/>
  <c r="J340"/>
  <c r="J336"/>
  <c r="J332"/>
  <c r="J328"/>
  <c r="J324"/>
  <c r="J320"/>
  <c r="J316"/>
  <c r="J312"/>
  <c r="J308"/>
  <c r="J304"/>
  <c r="J300"/>
  <c r="J296"/>
  <c r="J292"/>
  <c r="J288"/>
  <c r="J284"/>
  <c r="J280"/>
  <c r="J276"/>
  <c r="J272"/>
  <c r="J268"/>
  <c r="J264"/>
  <c r="J140"/>
  <c r="J142"/>
  <c r="J144"/>
  <c r="J146"/>
  <c r="J148"/>
  <c r="J150"/>
  <c r="J152"/>
  <c r="J154"/>
  <c r="J156"/>
  <c r="J141"/>
  <c r="J143"/>
  <c r="J145"/>
  <c r="J147"/>
  <c r="J149"/>
  <c r="J151"/>
  <c r="J153"/>
  <c r="J155"/>
  <c r="J157"/>
  <c r="J46"/>
  <c r="J45"/>
  <c r="J47"/>
  <c r="F345"/>
  <c r="J166"/>
  <c r="J40"/>
  <c r="J86"/>
  <c r="J137"/>
  <c r="J66"/>
  <c r="J31"/>
  <c r="J192"/>
  <c r="J189"/>
  <c r="J13"/>
  <c r="J39"/>
  <c r="J253"/>
  <c r="J199"/>
  <c r="J235"/>
  <c r="J212"/>
  <c r="J249"/>
  <c r="J219"/>
  <c r="J134"/>
  <c r="J70"/>
  <c r="J124"/>
  <c r="J186"/>
  <c r="J43"/>
  <c r="J36"/>
  <c r="J105"/>
  <c r="J89"/>
  <c r="J130"/>
  <c r="J19"/>
  <c r="J167"/>
  <c r="J114"/>
  <c r="J98"/>
  <c r="J136"/>
  <c r="J190"/>
  <c r="J172"/>
  <c r="J131"/>
  <c r="J103"/>
  <c r="J87"/>
  <c r="J37"/>
  <c r="J181"/>
  <c r="J29"/>
  <c r="J133"/>
  <c r="J194"/>
  <c r="J125"/>
  <c r="J32"/>
  <c r="J196"/>
  <c r="J215"/>
  <c r="J245"/>
  <c r="J210"/>
  <c r="J263"/>
  <c r="J247"/>
  <c r="J232"/>
  <c r="J217"/>
  <c r="J257"/>
  <c r="J226"/>
  <c r="M345"/>
  <c r="J97"/>
  <c r="J21"/>
  <c r="J102"/>
  <c r="J76"/>
  <c r="J71"/>
  <c r="J90"/>
  <c r="J44"/>
  <c r="J128"/>
  <c r="J73"/>
  <c r="J127"/>
  <c r="J100"/>
  <c r="J135"/>
  <c r="J129"/>
  <c r="J120"/>
  <c r="J185"/>
  <c r="J121"/>
  <c r="J94"/>
  <c r="J122"/>
  <c r="J11"/>
  <c r="J59"/>
  <c r="J41"/>
  <c r="J26"/>
  <c r="J34"/>
  <c r="J169"/>
  <c r="J178"/>
  <c r="J95"/>
  <c r="J197"/>
  <c r="J240"/>
  <c r="J246"/>
  <c r="J214"/>
  <c r="J251"/>
  <c r="J221"/>
  <c r="J256"/>
  <c r="J236"/>
  <c r="J222"/>
  <c r="J200"/>
  <c r="J233"/>
  <c r="J205"/>
  <c r="J107"/>
  <c r="J173"/>
  <c r="J188"/>
  <c r="J184"/>
  <c r="J92"/>
  <c r="J138"/>
  <c r="J99"/>
  <c r="J182"/>
  <c r="J28"/>
  <c r="J118"/>
  <c r="J17"/>
  <c r="J180"/>
  <c r="J108"/>
  <c r="J67"/>
  <c r="J93"/>
  <c r="J126"/>
  <c r="J78"/>
  <c r="J69"/>
  <c r="J80"/>
  <c r="J79"/>
  <c r="J82"/>
  <c r="J55"/>
  <c r="J119"/>
  <c r="J15"/>
  <c r="J68"/>
  <c r="J109"/>
  <c r="J30"/>
  <c r="J38"/>
  <c r="J132"/>
  <c r="J123"/>
  <c r="J84"/>
  <c r="J110"/>
  <c r="J65"/>
  <c r="J187"/>
  <c r="J117"/>
  <c r="J111"/>
  <c r="J58"/>
  <c r="J60"/>
  <c r="J24"/>
  <c r="J261"/>
  <c r="J230"/>
  <c r="J201"/>
  <c r="J250"/>
  <c r="J234"/>
  <c r="J220"/>
  <c r="J202"/>
  <c r="J255"/>
  <c r="J239"/>
  <c r="J224"/>
  <c r="J211"/>
  <c r="J260"/>
  <c r="J244"/>
  <c r="J225"/>
  <c r="J208"/>
  <c r="J241"/>
  <c r="J213"/>
  <c r="J62"/>
  <c r="J88"/>
  <c r="J83"/>
  <c r="J106"/>
  <c r="J116"/>
  <c r="J101"/>
  <c r="J85"/>
  <c r="J171"/>
  <c r="J35"/>
  <c r="J27"/>
  <c r="J91"/>
  <c r="J168"/>
  <c r="J72"/>
  <c r="J193"/>
  <c r="J75"/>
  <c r="J139"/>
  <c r="J57"/>
  <c r="J174"/>
  <c r="J191"/>
  <c r="J23"/>
  <c r="J177"/>
  <c r="J165"/>
  <c r="J170"/>
  <c r="J74"/>
  <c r="J183"/>
  <c r="J113"/>
  <c r="J33"/>
  <c r="J42"/>
  <c r="J25"/>
  <c r="J176"/>
  <c r="J22"/>
  <c r="J61"/>
  <c r="J238"/>
  <c r="J64"/>
  <c r="J259"/>
  <c r="J228"/>
  <c r="J206"/>
  <c r="J195"/>
  <c r="J96"/>
  <c r="J342"/>
  <c r="J203"/>
  <c r="J242"/>
  <c r="J216"/>
  <c r="J164"/>
  <c r="J112"/>
  <c r="J12"/>
  <c r="J198"/>
  <c r="J179"/>
  <c r="J229"/>
  <c r="J207"/>
  <c r="J262"/>
  <c r="J81"/>
  <c r="H345"/>
  <c r="J104"/>
  <c r="J254"/>
  <c r="J223"/>
  <c r="J209"/>
  <c r="J243"/>
  <c r="J237"/>
  <c r="J204"/>
  <c r="J56"/>
  <c r="J175"/>
  <c r="J218"/>
  <c r="J252"/>
  <c r="J227"/>
  <c r="J258"/>
  <c r="J20"/>
  <c r="J16"/>
  <c r="J115"/>
  <c r="J14"/>
  <c r="J18"/>
  <c r="J63"/>
  <c r="J248"/>
  <c r="J231"/>
  <c r="J77"/>
  <c r="J159"/>
  <c r="J50"/>
  <c r="J345" l="1"/>
</calcChain>
</file>

<file path=xl/sharedStrings.xml><?xml version="1.0" encoding="utf-8"?>
<sst xmlns="http://schemas.openxmlformats.org/spreadsheetml/2006/main" count="352" uniqueCount="345">
  <si>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</si>
  <si>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</si>
  <si>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</si>
  <si>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</si>
  <si>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</si>
  <si>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</si>
  <si>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</si>
  <si>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</si>
  <si>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</si>
  <si>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</si>
  <si>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</si>
  <si>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Atlanta, GA</t>
  </si>
  <si>
    <t>Cleveland, OH</t>
  </si>
  <si>
    <t>Detroit, MI</t>
  </si>
  <si>
    <t>Houston, TX</t>
  </si>
  <si>
    <t>New Orleans, LA</t>
  </si>
  <si>
    <t>Pittsburgh, PA</t>
  </si>
  <si>
    <t>San Antonio, TX</t>
  </si>
  <si>
    <t>San Diego, CA</t>
  </si>
  <si>
    <t>Seattle, WA</t>
  </si>
  <si>
    <t>SUBTOTAL</t>
  </si>
  <si>
    <t>Akron, OH</t>
  </si>
  <si>
    <t>Baton Rouge, LA</t>
  </si>
  <si>
    <t>Colorado Springs, CO</t>
  </si>
  <si>
    <t>Dayton, OH</t>
  </si>
  <si>
    <t>Des Moines, IA</t>
  </si>
  <si>
    <t>Durham, NC</t>
  </si>
  <si>
    <t>Flint, MI</t>
  </si>
  <si>
    <t>Fort Wayne, IN</t>
  </si>
  <si>
    <t>Harrisburg, PA</t>
  </si>
  <si>
    <t>Honolulu, HI</t>
  </si>
  <si>
    <t>Jacksonville, FL</t>
  </si>
  <si>
    <t>Knoxville, TN</t>
  </si>
  <si>
    <t>Orlando, FL</t>
  </si>
  <si>
    <t>Raleigh, NC</t>
  </si>
  <si>
    <t>Reno, NV</t>
  </si>
  <si>
    <t>Richmond, VA</t>
  </si>
  <si>
    <t>Rockford, IL</t>
  </si>
  <si>
    <t>Salt Lake City, UT</t>
  </si>
  <si>
    <t>Tulsa, OK</t>
  </si>
  <si>
    <t>Wichita, KS</t>
  </si>
  <si>
    <t>&lt; 200,000 POPUL.</t>
  </si>
  <si>
    <t>CAPITAL</t>
  </si>
  <si>
    <t>OBLIGATIONS</t>
  </si>
  <si>
    <t>PM as</t>
  </si>
  <si>
    <t>Cap. Obs.</t>
  </si>
  <si>
    <t>All UZAs</t>
  </si>
  <si>
    <t xml:space="preserve">                 Below SUBTOTALs:  capital obligations and the % of PM obligations are shown based on the entire population group (including areas without PM).  </t>
  </si>
  <si>
    <t>Ann Arbor, MI</t>
  </si>
  <si>
    <t>Baltimore, MD</t>
  </si>
  <si>
    <t>Sacramento, CA</t>
  </si>
  <si>
    <t>San Jose, CA</t>
  </si>
  <si>
    <t>Stockton, CA</t>
  </si>
  <si>
    <t>Madison, WI</t>
  </si>
  <si>
    <t>Chicago, IL-IN</t>
  </si>
  <si>
    <t>Columbus, GA-AL</t>
  </si>
  <si>
    <t>Toledo, OH-MI</t>
  </si>
  <si>
    <t>Louisville, KY-IN</t>
  </si>
  <si>
    <t>Mobile, AL</t>
  </si>
  <si>
    <t>Springfield, MA-CT</t>
  </si>
  <si>
    <t>San Juan, PR</t>
  </si>
  <si>
    <t>Shreveport, LA</t>
  </si>
  <si>
    <t>Virginia Beach, VA</t>
  </si>
  <si>
    <t>St. Louis, MO-IL</t>
  </si>
  <si>
    <t>Providence, RI-MA</t>
  </si>
  <si>
    <t>Portland, OR-WA</t>
  </si>
  <si>
    <t>Philadelphia, PA-NJ-DE-MD</t>
  </si>
  <si>
    <t>Miami, FL</t>
  </si>
  <si>
    <t>South Bend, IN-MI</t>
  </si>
  <si>
    <t>Scranton, PA</t>
  </si>
  <si>
    <t>Salem, OR</t>
  </si>
  <si>
    <t>Port St. Lucie, FL</t>
  </si>
  <si>
    <t>Oxnard, CA</t>
  </si>
  <si>
    <t>Nashville-Davidson, TN</t>
  </si>
  <si>
    <t>Little Rock, AR</t>
  </si>
  <si>
    <t>Lansing, MI</t>
  </si>
  <si>
    <t>Evansville, IN-KY</t>
  </si>
  <si>
    <t>Canton, OH</t>
  </si>
  <si>
    <t>Buffalo, NY</t>
  </si>
  <si>
    <t>Anchorage, AK</t>
  </si>
  <si>
    <t>Preventive Maintenance Obligations, by Type</t>
  </si>
  <si>
    <t>Preventive Maintenance Obligations, by Population Category</t>
  </si>
  <si>
    <t xml:space="preserve">NOTE:     Bus preventive maintenance obligations are included in Bus Other in Table 16;  rail PM is included in Fixed Guideway.   </t>
  </si>
  <si>
    <t xml:space="preserve">                 Total capital obligations = Total Bus + Fixed Guideway + New Starts obligations from Table 16.  </t>
  </si>
  <si>
    <t>Cincinnati, OH-KY-IN</t>
  </si>
  <si>
    <t>Tucson, AZ</t>
  </si>
  <si>
    <t>Santa Rosa, CA</t>
  </si>
  <si>
    <t>Poughkeepsie-Newburgh, NY</t>
  </si>
  <si>
    <t>Pensacola, FL-AL</t>
  </si>
  <si>
    <t>Lincoln, NE</t>
  </si>
  <si>
    <t>Concord, CA</t>
  </si>
  <si>
    <t>Barnstable Town, MA</t>
  </si>
  <si>
    <t>Atlantic City, NJ</t>
  </si>
  <si>
    <t>Antioch, CA</t>
  </si>
  <si>
    <t>graph</t>
  </si>
  <si>
    <t>Boston, MA--NH--RI</t>
  </si>
  <si>
    <t>Dallas--Fort Worth--Arlington, TX</t>
  </si>
  <si>
    <t>Denver--Aurora, CO</t>
  </si>
  <si>
    <t>Kansas City, MO-KS</t>
  </si>
  <si>
    <t>Los Angeles--Long Beach--Santa Ana, CA</t>
  </si>
  <si>
    <t>Milwaukee, WI</t>
  </si>
  <si>
    <t>Minneapolis--St. Paul, MN</t>
  </si>
  <si>
    <t>New York--Newark, NY-NJ-CT</t>
  </si>
  <si>
    <t>Riverside--San Bernardino, CA</t>
  </si>
  <si>
    <t>San Francisco--Oakland, CA</t>
  </si>
  <si>
    <t>Washington, DC-VA-MD</t>
  </si>
  <si>
    <t>Allentown--Bethlehem, PA-NJ</t>
  </si>
  <si>
    <t>Austin, TX</t>
  </si>
  <si>
    <t>Bonita Springs--Naples, FL</t>
  </si>
  <si>
    <t>Cape Coral, FL</t>
  </si>
  <si>
    <t>Charleston--North Charleston, SC</t>
  </si>
  <si>
    <t>Chattanooga, TN-GA</t>
  </si>
  <si>
    <t>Davenport, IA-IL</t>
  </si>
  <si>
    <t>Fresno, CA</t>
  </si>
  <si>
    <t>Grand Rapids, MI</t>
  </si>
  <si>
    <t>Greensboro, NC</t>
  </si>
  <si>
    <t>Lancaster, PA</t>
  </si>
  <si>
    <t>Memphis, TN-MS-AR</t>
  </si>
  <si>
    <t>Palm Bay--Melbourne, FL</t>
  </si>
  <si>
    <t>Reading, PA</t>
  </si>
  <si>
    <t>Sarasota--Bradenton, FL</t>
  </si>
  <si>
    <t>Springfield, MO</t>
  </si>
  <si>
    <t>Thousand Oaks, CA</t>
  </si>
  <si>
    <t>Trenton, NJ</t>
  </si>
  <si>
    <t>Worcester, MA-CT</t>
  </si>
  <si>
    <t>Table 17</t>
  </si>
  <si>
    <t>Temecula--Murrieta, CA</t>
  </si>
  <si>
    <t>200,000 - 1,000,000 POP.</t>
  </si>
  <si>
    <t>Omaha, NE-IA</t>
  </si>
  <si>
    <t>Peoria, IL</t>
  </si>
  <si>
    <t>Rochester, NY</t>
  </si>
  <si>
    <t>Albany, NY</t>
  </si>
  <si>
    <t>Augusta-Richmond County, GA-SC</t>
  </si>
  <si>
    <t>Eugene, OR</t>
  </si>
  <si>
    <t>Huntsville, AL</t>
  </si>
  <si>
    <t>Ogden--Layton, UT</t>
  </si>
  <si>
    <t>Oklahoma City, OK</t>
  </si>
  <si>
    <t>Provo--Orem, UT</t>
  </si>
  <si>
    <t>Spokane, WA-ID</t>
  </si>
  <si>
    <t>Abilene, TX</t>
  </si>
  <si>
    <t>Alexandria, LA</t>
  </si>
  <si>
    <t>Binghamton, NY-PA</t>
  </si>
  <si>
    <t>Bismarck, ND</t>
  </si>
  <si>
    <t>Boulder, CO</t>
  </si>
  <si>
    <t>Bowling Green, KY</t>
  </si>
  <si>
    <t>Burlington, VT</t>
  </si>
  <si>
    <t>Casper, WY</t>
  </si>
  <si>
    <t>Clarksville, TN-KY</t>
  </si>
  <si>
    <t>Coeur d'Alene, ID</t>
  </si>
  <si>
    <t>College Station--Bryan, TX</t>
  </si>
  <si>
    <t>Corvallis, OR</t>
  </si>
  <si>
    <t>Danville, VA</t>
  </si>
  <si>
    <t>Dover--Rochester, NH-ME</t>
  </si>
  <si>
    <t>Elmira, NY</t>
  </si>
  <si>
    <t>Fargo, ND-MN</t>
  </si>
  <si>
    <t>Fayetteville--Springdale, AR</t>
  </si>
  <si>
    <t>Fort Smith, AR-OK</t>
  </si>
  <si>
    <t>Fort Walton Beach, FL</t>
  </si>
  <si>
    <t>Fredericksburg, VA</t>
  </si>
  <si>
    <t>Gadsden, AL</t>
  </si>
  <si>
    <t>Galveston, TX</t>
  </si>
  <si>
    <t>Gastonia, NC</t>
  </si>
  <si>
    <t>Greenville, NC</t>
  </si>
  <si>
    <t>Hagerstown, MD-WV-PA</t>
  </si>
  <si>
    <t>Hot Springs, AR</t>
  </si>
  <si>
    <t>Houma, LA</t>
  </si>
  <si>
    <t>Huntington, WV-KY-OH</t>
  </si>
  <si>
    <t>Idaho Falls, ID</t>
  </si>
  <si>
    <t>Ithaca, NY</t>
  </si>
  <si>
    <t>Johnson City, TN</t>
  </si>
  <si>
    <t>Kailua (Honolulu County)--Kaneohe, HI</t>
  </si>
  <si>
    <t>Killeen, TX</t>
  </si>
  <si>
    <t>Kingston, NY</t>
  </si>
  <si>
    <t>Lafayette--Louisville, CO</t>
  </si>
  <si>
    <t>Lawrence, KS</t>
  </si>
  <si>
    <t>Lawton, OK</t>
  </si>
  <si>
    <t>Lee's Summit, MO</t>
  </si>
  <si>
    <t>Livermore, CA</t>
  </si>
  <si>
    <t>Logan, UT</t>
  </si>
  <si>
    <t>Longmont, CO</t>
  </si>
  <si>
    <t>Longview, TX</t>
  </si>
  <si>
    <t>Manchester, NH</t>
  </si>
  <si>
    <t>Mansfield, OH</t>
  </si>
  <si>
    <t>Marysville, WA</t>
  </si>
  <si>
    <t>Medford, OR</t>
  </si>
  <si>
    <t>Middletown, OH</t>
  </si>
  <si>
    <t>Monroe, LA</t>
  </si>
  <si>
    <t>Montgomery, AL</t>
  </si>
  <si>
    <t>Nashua, NH-MA</t>
  </si>
  <si>
    <t>Newark, OH</t>
  </si>
  <si>
    <t>Owensboro, KY</t>
  </si>
  <si>
    <t>Pocatello, ID</t>
  </si>
  <si>
    <t>Portland, ME</t>
  </si>
  <si>
    <t>Portsmouth, NH-ME</t>
  </si>
  <si>
    <t>Rapid City, SD</t>
  </si>
  <si>
    <t>Santa Maria, CA</t>
  </si>
  <si>
    <t>Saratoga Springs, NY</t>
  </si>
  <si>
    <t>South Lyon--Howell--Brighton, MI</t>
  </si>
  <si>
    <t>Springfield, OH</t>
  </si>
  <si>
    <t>St. Augustine, FL</t>
  </si>
  <si>
    <t>St. Cloud, MN</t>
  </si>
  <si>
    <t>Temple, TX</t>
  </si>
  <si>
    <t>Terre Haute, IN</t>
  </si>
  <si>
    <t>Topeka, KS</t>
  </si>
  <si>
    <t>Tyler, TX</t>
  </si>
  <si>
    <t>Vallejo, CA</t>
  </si>
  <si>
    <t>Vineland, NJ</t>
  </si>
  <si>
    <t>Weirton, WV--Steubenville, OH-PA</t>
  </si>
  <si>
    <t>Wenatchee, WA</t>
  </si>
  <si>
    <t>Wildwood--North Wildwood--Cape May, NJ</t>
  </si>
  <si>
    <t>Winchester, VA</t>
  </si>
  <si>
    <t>Columbus, OH</t>
  </si>
  <si>
    <t>Indianapolis, IN</t>
  </si>
  <si>
    <t>Las Vegas, NV</t>
  </si>
  <si>
    <t>Phoenix--Mesa, AZ</t>
  </si>
  <si>
    <t>Albuquerque, NM</t>
  </si>
  <si>
    <t>Bakersfield, CA</t>
  </si>
  <si>
    <t>Boise City, ID</t>
  </si>
  <si>
    <t>Bridgeport--Stamford, CT--NY</t>
  </si>
  <si>
    <t>Columbus, SC</t>
  </si>
  <si>
    <t>Denton--Lewisville, TX</t>
  </si>
  <si>
    <t>El Paso, TX-NM</t>
  </si>
  <si>
    <t>Fayetteville, NC</t>
  </si>
  <si>
    <t>Fort Collins, CO</t>
  </si>
  <si>
    <t>Greenville, SC</t>
  </si>
  <si>
    <t>Hartford, CT</t>
  </si>
  <si>
    <t>Lancaster--Palmdale, CA</t>
  </si>
  <si>
    <t>Lubbock, TX</t>
  </si>
  <si>
    <t>McAllen, TX</t>
  </si>
  <si>
    <t>Mission Viejo, CA</t>
  </si>
  <si>
    <t>Modesto, CA</t>
  </si>
  <si>
    <t>New Haven, CT</t>
  </si>
  <si>
    <t>Round Lake Beach--McHenry--Grayslake, IL</t>
  </si>
  <si>
    <t>Savannah, GA</t>
  </si>
  <si>
    <t>Syracuse, NY</t>
  </si>
  <si>
    <t>Victorville--Hesperia--Apple Valley, CA</t>
  </si>
  <si>
    <t>Winston-Salem, NC</t>
  </si>
  <si>
    <t>Youngstown, OH--PA</t>
  </si>
  <si>
    <t>Albany, GA</t>
  </si>
  <si>
    <t>Amarillo, TX</t>
  </si>
  <si>
    <t>Arecibo, PR</t>
  </si>
  <si>
    <t>Athens-Clarke County, GA</t>
  </si>
  <si>
    <t>Bangor, ME</t>
  </si>
  <si>
    <t>Bay City, MI</t>
  </si>
  <si>
    <t>Blacksburg, VA</t>
  </si>
  <si>
    <t>Bloomington, IN</t>
  </si>
  <si>
    <t>Bloomington--Normal, IL</t>
  </si>
  <si>
    <t>Bermerton, WA</t>
  </si>
  <si>
    <t>Bristol, TN--Bristol, VA</t>
  </si>
  <si>
    <t>Brownsville, TX</t>
  </si>
  <si>
    <t>Camarillo, CA</t>
  </si>
  <si>
    <t>Carson City, NV</t>
  </si>
  <si>
    <t>Cedar Rapids, IA</t>
  </si>
  <si>
    <t>Champaign, IL</t>
  </si>
  <si>
    <t>Columbia, MO</t>
  </si>
  <si>
    <t>Danbury, CT-NY</t>
  </si>
  <si>
    <t>Danville, IL</t>
  </si>
  <si>
    <t>Davis, CA</t>
  </si>
  <si>
    <t>Dekalb, IL</t>
  </si>
  <si>
    <t>Dover, DE</t>
  </si>
  <si>
    <t>Duluth, MN-WI</t>
  </si>
  <si>
    <t>El Centro, CA</t>
  </si>
  <si>
    <t>Fairbanks, AK</t>
  </si>
  <si>
    <t>Flagstaff, AZ</t>
  </si>
  <si>
    <t>Florence, SC</t>
  </si>
  <si>
    <t>Florida--Barceloneta--Bajadero, PR</t>
  </si>
  <si>
    <t>Frederick, MD</t>
  </si>
  <si>
    <t>Gainesville, FL</t>
  </si>
  <si>
    <t>Grand Junction, CO</t>
  </si>
  <si>
    <t>Hanford, CA</t>
  </si>
  <si>
    <t>High Point, NC</t>
  </si>
  <si>
    <t>Highstown, NJ</t>
  </si>
  <si>
    <t>Holland, MI</t>
  </si>
  <si>
    <t>Jackson, MI</t>
  </si>
  <si>
    <t>Jacksonville, NC</t>
  </si>
  <si>
    <t>Johnstown, PA</t>
  </si>
  <si>
    <t>Kalamazoo, MI</t>
  </si>
  <si>
    <t>Kennewick--Richland, WA</t>
  </si>
  <si>
    <t>Kissimmee, FL</t>
  </si>
  <si>
    <t>Kokomo, IN</t>
  </si>
  <si>
    <t>Lafayette, IN</t>
  </si>
  <si>
    <t>Lafayette, LA</t>
  </si>
  <si>
    <t>Lebanon, PA</t>
  </si>
  <si>
    <t>Leesburg--Eustis, FL</t>
  </si>
  <si>
    <t>Lewiston, ID-WA</t>
  </si>
  <si>
    <t>Lewiston, ME</t>
  </si>
  <si>
    <t>Lima, OH</t>
  </si>
  <si>
    <t>Lynchburg, VA</t>
  </si>
  <si>
    <t>Macon, GA</t>
  </si>
  <si>
    <t>Madera, CA</t>
  </si>
  <si>
    <t>Manteca, CA</t>
  </si>
  <si>
    <t>Mayaguez, PR</t>
  </si>
  <si>
    <t>Merced, OR</t>
  </si>
  <si>
    <t>Michigan City, IN-MI</t>
  </si>
  <si>
    <t>Missoula, MT</t>
  </si>
  <si>
    <t>Monessen, PA</t>
  </si>
  <si>
    <t>Monroe, MI</t>
  </si>
  <si>
    <t>Morgantown, WV</t>
  </si>
  <si>
    <t>Muncie, IN</t>
  </si>
  <si>
    <t>Muskegon, MI</t>
  </si>
  <si>
    <t>Myrtle Beach, SC</t>
  </si>
  <si>
    <t>Nampa, ID</t>
  </si>
  <si>
    <t>Odessa, TX</t>
  </si>
  <si>
    <t>Parkersburg, WV-OH</t>
  </si>
  <si>
    <t>Petaluma, CA</t>
  </si>
  <si>
    <t>Pine Bluff, AR</t>
  </si>
  <si>
    <t>Port Arthur, TX</t>
  </si>
  <si>
    <t>Port Huron, MI</t>
  </si>
  <si>
    <t>Porterville, CA</t>
  </si>
  <si>
    <t>Pueblo, CO</t>
  </si>
  <si>
    <t>Radcliff--Elizabethtown, KY</t>
  </si>
  <si>
    <t>Redding, CA</t>
  </si>
  <si>
    <t>Roanoke, VA</t>
  </si>
  <si>
    <t>Rochester, MN</t>
  </si>
  <si>
    <t>Rock Hill, SC</t>
  </si>
  <si>
    <t>Rocky Mount, NC</t>
  </si>
  <si>
    <t>Rome, GA</t>
  </si>
  <si>
    <t>San Angelo, TX</t>
  </si>
  <si>
    <t>San Luis Obispo, CA</t>
  </si>
  <si>
    <t>Sandusky, OH</t>
  </si>
  <si>
    <t>Santa Clarita, CA</t>
  </si>
  <si>
    <t>Simi Valley, CA</t>
  </si>
  <si>
    <t>Springfield, IL</t>
  </si>
  <si>
    <t>State College, PA</t>
  </si>
  <si>
    <t>Texarkana, TX--Texarkana, AR</t>
  </si>
  <si>
    <t>Texas City, TX</t>
  </si>
  <si>
    <t>Titusville, FL</t>
  </si>
  <si>
    <t>Tracy, CA</t>
  </si>
  <si>
    <t>Turlock, CA</t>
  </si>
  <si>
    <t>Uniontown--Connellsville, PA</t>
  </si>
  <si>
    <t>Utica, NY</t>
  </si>
  <si>
    <t>Vacaville, CA</t>
  </si>
  <si>
    <t>Valdosta, GA</t>
  </si>
  <si>
    <t>Vero Beach--Sebastian, FL</t>
  </si>
  <si>
    <t>Visalia, CA</t>
  </si>
  <si>
    <t>Waco, TX</t>
  </si>
  <si>
    <t>Wheeling, WV-OH</t>
  </si>
  <si>
    <t>Wichita Falls, TX</t>
  </si>
  <si>
    <t>Williamsport, PA</t>
  </si>
  <si>
    <t>Wilmington, NC</t>
  </si>
  <si>
    <t>Yakima, WA</t>
  </si>
  <si>
    <t>Yuba City, CA</t>
  </si>
  <si>
    <t>Yuma, AZ-CA</t>
  </si>
  <si>
    <t>FY 2010 URBANIZED AREA FORMULA OBLIGATIONS FOR PREVENTIVE MAINTENANCE</t>
  </si>
  <si>
    <t xml:space="preserve">                 % of Total percentages are based on the TOTAL preventive maintenance obligation of $1,644,900,072.  Bus and rail %s are based on the UZA total PM.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</si>
</sst>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$&quot;#,##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8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5" xfId="0" applyNumberFormat="1" applyBorder="1"/>
    <xf numFmtId="0" fontId="0" fillId="0" borderId="16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3" fontId="0" fillId="0" borderId="18" xfId="0" applyNumberFormat="1" applyBorder="1"/>
    <xf numFmtId="0" fontId="0" fillId="0" borderId="19" xfId="0" applyBorder="1"/>
    <xf numFmtId="166" fontId="0" fillId="0" borderId="0" xfId="0" applyNumberFormat="1" applyBorder="1"/>
    <xf numFmtId="166" fontId="0" fillId="0" borderId="0" xfId="0" applyNumberFormat="1"/>
    <xf numFmtId="166" fontId="7" fillId="0" borderId="0" xfId="0" applyNumberFormat="1" applyFont="1"/>
    <xf numFmtId="166" fontId="0" fillId="0" borderId="8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24" xfId="0" applyFont="1" applyFill="1" applyBorder="1"/>
    <xf numFmtId="166" fontId="0" fillId="0" borderId="18" xfId="0" applyNumberFormat="1" applyBorder="1"/>
    <xf numFmtId="0" fontId="0" fillId="0" borderId="25" xfId="0" applyBorder="1"/>
    <xf numFmtId="1" fontId="0" fillId="0" borderId="25" xfId="0" applyNumberFormat="1" applyBorder="1"/>
    <xf numFmtId="166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6" fontId="0" fillId="0" borderId="27" xfId="0" applyNumberFormat="1" applyBorder="1"/>
    <xf numFmtId="3" fontId="0" fillId="0" borderId="28" xfId="0" applyNumberFormat="1" applyBorder="1"/>
    <xf numFmtId="1" fontId="8" fillId="0" borderId="0" xfId="0" applyNumberFormat="1" applyFont="1"/>
    <xf numFmtId="0" fontId="8" fillId="2" borderId="2" xfId="0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5" fillId="2" borderId="22" xfId="0" applyFont="1" applyFill="1" applyBorder="1"/>
    <xf numFmtId="0" fontId="8" fillId="0" borderId="2" xfId="0" applyFont="1" applyBorder="1"/>
    <xf numFmtId="1" fontId="8" fillId="0" borderId="0" xfId="0" applyNumberFormat="1" applyFont="1" applyBorder="1"/>
    <xf numFmtId="0" fontId="8" fillId="0" borderId="0" xfId="0" applyFont="1" applyBorder="1"/>
    <xf numFmtId="0" fontId="8" fillId="0" borderId="18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8" xfId="0" applyFont="1" applyBorder="1"/>
    <xf numFmtId="0" fontId="5" fillId="0" borderId="12" xfId="0" applyFont="1" applyBorder="1"/>
    <xf numFmtId="0" fontId="0" fillId="0" borderId="29" xfId="0" applyBorder="1"/>
    <xf numFmtId="0" fontId="8" fillId="0" borderId="30" xfId="0" applyFont="1" applyBorder="1"/>
    <xf numFmtId="0" fontId="0" fillId="0" borderId="30" xfId="0" applyBorder="1"/>
    <xf numFmtId="3" fontId="0" fillId="0" borderId="31" xfId="0" applyNumberFormat="1" applyBorder="1"/>
    <xf numFmtId="3" fontId="0" fillId="0" borderId="30" xfId="0" applyNumberForma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4" xfId="0" applyBorder="1"/>
    <xf numFmtId="3" fontId="0" fillId="0" borderId="35" xfId="0" applyNumberFormat="1" applyBorder="1"/>
    <xf numFmtId="3" fontId="0" fillId="0" borderId="34" xfId="0" applyNumberFormat="1" applyBorder="1"/>
    <xf numFmtId="0" fontId="0" fillId="0" borderId="36" xfId="0" applyBorder="1"/>
    <xf numFmtId="0" fontId="0" fillId="0" borderId="20" xfId="0" applyNumberFormat="1" applyBorder="1"/>
    <xf numFmtId="0" fontId="0" fillId="0" borderId="0" xfId="0" applyNumberFormat="1" applyBorder="1"/>
    <xf numFmtId="0" fontId="0" fillId="0" borderId="37" xfId="0" applyBorder="1"/>
    <xf numFmtId="0" fontId="8" fillId="0" borderId="38" xfId="0" applyFont="1" applyBorder="1"/>
    <xf numFmtId="0" fontId="0" fillId="0" borderId="38" xfId="0" applyBorder="1"/>
    <xf numFmtId="3" fontId="0" fillId="0" borderId="39" xfId="0" applyNumberFormat="1" applyBorder="1"/>
    <xf numFmtId="164" fontId="0" fillId="0" borderId="38" xfId="0" applyNumberFormat="1" applyBorder="1"/>
    <xf numFmtId="3" fontId="0" fillId="0" borderId="38" xfId="0" applyNumberFormat="1" applyBorder="1"/>
    <xf numFmtId="166" fontId="0" fillId="0" borderId="38" xfId="0" applyNumberFormat="1" applyBorder="1"/>
    <xf numFmtId="0" fontId="0" fillId="0" borderId="40" xfId="0" applyBorder="1"/>
    <xf numFmtId="0" fontId="0" fillId="0" borderId="41" xfId="0" applyNumberFormat="1" applyBorder="1"/>
    <xf numFmtId="0" fontId="8" fillId="0" borderId="38" xfId="0" applyFont="1" applyFill="1" applyBorder="1"/>
    <xf numFmtId="0" fontId="8" fillId="0" borderId="18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57"/>
  <sheetViews>
    <sheetView tabSelected="1" zoomScale="85" zoomScaleNormal="85" workbookViewId="0">
      <pane xSplit="4" ySplit="7" topLeftCell="E329" activePane="bottomRight" state="frozen"/>
      <selection pane="topRight" activeCell="E1" sqref="E1"/>
      <selection pane="bottomLeft" activeCell="A9" sqref="A9"/>
      <selection pane="bottomRight" activeCell="Q50" sqref="Q50"/>
    </sheetView>
  </sheetViews>
  <sheetFormatPr defaultRowHeight="12.75"/>
  <cols>
    <col min="1" max="1" width="1.28515625" customWidth="1"/>
    <col min="2" max="2" width="1.140625" customWidth="1"/>
    <col min="3" max="3" width="22" style="82" customWidth="1"/>
    <col min="4" max="4" width="11.28515625" customWidth="1"/>
    <col min="5" max="5" width="19.42578125" customWidth="1"/>
    <col min="6" max="6" width="7" customWidth="1"/>
    <col min="7" max="7" width="19.42578125" customWidth="1"/>
    <col min="8" max="8" width="7.28515625" customWidth="1"/>
    <col min="9" max="9" width="19.42578125" customWidth="1"/>
    <col min="10" max="10" width="6.7109375" customWidth="1"/>
    <col min="11" max="11" width="1.28515625" customWidth="1"/>
    <col min="12" max="12" width="19" customWidth="1"/>
    <col min="13" max="13" width="10" customWidth="1"/>
    <col min="14" max="14" width="1.7109375" customWidth="1"/>
    <col min="16" max="16" width="20" customWidth="1"/>
    <col min="17" max="17" width="26.5703125" customWidth="1"/>
  </cols>
  <sheetData>
    <row r="1" spans="2:14">
      <c r="B1" s="116" t="s">
        <v>125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5">
      <c r="B2" s="117" t="s">
        <v>343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2:14" ht="6" customHeight="1" thickBot="1">
      <c r="C3" s="72"/>
      <c r="D3" s="1"/>
      <c r="E3" s="1"/>
      <c r="F3" s="1"/>
      <c r="G3" s="1"/>
      <c r="H3" s="1"/>
      <c r="I3" s="1"/>
      <c r="J3" s="1"/>
      <c r="K3" s="1"/>
    </row>
    <row r="4" spans="2:14">
      <c r="B4" s="41"/>
      <c r="C4" s="73"/>
      <c r="D4" s="42"/>
      <c r="E4" s="43"/>
      <c r="F4" s="42"/>
      <c r="G4" s="42"/>
      <c r="H4" s="42"/>
      <c r="I4" s="42"/>
      <c r="J4" s="42"/>
      <c r="K4" s="44"/>
      <c r="L4" s="42"/>
      <c r="M4" s="42"/>
      <c r="N4" s="44"/>
    </row>
    <row r="5" spans="2:14">
      <c r="B5" s="45"/>
      <c r="C5" s="74"/>
      <c r="D5" s="46"/>
      <c r="E5" s="114" t="s">
        <v>5</v>
      </c>
      <c r="F5" s="115"/>
      <c r="G5" s="115"/>
      <c r="H5" s="115"/>
      <c r="I5" s="115"/>
      <c r="J5" s="115"/>
      <c r="K5" s="49"/>
      <c r="L5" s="48" t="s">
        <v>3</v>
      </c>
      <c r="M5" s="50" t="s">
        <v>44</v>
      </c>
      <c r="N5" s="49"/>
    </row>
    <row r="6" spans="2:14">
      <c r="B6" s="45"/>
      <c r="C6" s="75"/>
      <c r="D6" s="51"/>
      <c r="E6" s="47"/>
      <c r="F6" s="52" t="s">
        <v>8</v>
      </c>
      <c r="G6" s="53"/>
      <c r="H6" s="54" t="s">
        <v>8</v>
      </c>
      <c r="I6" s="48"/>
      <c r="J6" s="52" t="s">
        <v>1</v>
      </c>
      <c r="K6" s="55"/>
      <c r="L6" s="48" t="s">
        <v>42</v>
      </c>
      <c r="M6" s="50" t="s">
        <v>1</v>
      </c>
      <c r="N6" s="49"/>
    </row>
    <row r="7" spans="2:14" ht="13.5" thickBot="1">
      <c r="B7" s="56"/>
      <c r="C7" s="76" t="s">
        <v>2</v>
      </c>
      <c r="D7" s="57"/>
      <c r="E7" s="58" t="s">
        <v>0</v>
      </c>
      <c r="F7" s="59" t="s">
        <v>9</v>
      </c>
      <c r="G7" s="60" t="s">
        <v>6</v>
      </c>
      <c r="H7" s="59" t="s">
        <v>10</v>
      </c>
      <c r="I7" s="60" t="s">
        <v>3</v>
      </c>
      <c r="J7" s="59" t="s">
        <v>7</v>
      </c>
      <c r="K7" s="61"/>
      <c r="L7" s="60" t="s">
        <v>43</v>
      </c>
      <c r="M7" s="62" t="s">
        <v>45</v>
      </c>
      <c r="N7" s="63"/>
    </row>
    <row r="8" spans="2:14" ht="12.75" customHeight="1">
      <c r="B8" s="2"/>
      <c r="C8" s="77"/>
      <c r="D8" s="3"/>
      <c r="E8" s="25"/>
      <c r="F8" s="3"/>
      <c r="G8" s="3"/>
      <c r="H8" s="3"/>
      <c r="I8" s="3"/>
      <c r="J8" s="3"/>
      <c r="K8" s="5"/>
      <c r="L8" s="3"/>
      <c r="M8" s="4"/>
      <c r="N8" s="5"/>
    </row>
    <row r="9" spans="2:14">
      <c r="B9" s="6"/>
      <c r="C9" s="31" t="s">
        <v>4</v>
      </c>
      <c r="D9" s="7"/>
      <c r="E9" s="65"/>
      <c r="F9" s="7"/>
      <c r="G9" s="7"/>
      <c r="H9" s="7"/>
      <c r="I9" s="7"/>
      <c r="J9" s="7"/>
      <c r="K9" s="9"/>
      <c r="L9" s="7"/>
      <c r="M9" s="8"/>
      <c r="N9" s="9"/>
    </row>
    <row r="10" spans="2:14" ht="5.25" customHeight="1">
      <c r="B10" s="6"/>
      <c r="C10" s="78"/>
      <c r="D10" s="10"/>
      <c r="E10" s="66"/>
      <c r="F10" s="10"/>
      <c r="G10" s="10"/>
      <c r="H10" s="10"/>
      <c r="I10" s="10"/>
      <c r="J10" s="10"/>
      <c r="K10" s="26"/>
      <c r="L10" s="7"/>
      <c r="M10" s="7"/>
      <c r="N10" s="9"/>
    </row>
    <row r="11" spans="2:14">
      <c r="B11" s="12"/>
      <c r="C11" s="79" t="s">
        <v>11</v>
      </c>
      <c r="D11" s="7"/>
      <c r="E11" s="67">
        <v>15571053</v>
      </c>
      <c r="F11" s="17">
        <f>(E11/$I11)*100</f>
        <v>40.31914706301221</v>
      </c>
      <c r="G11" s="37">
        <v>23048447</v>
      </c>
      <c r="H11" s="17">
        <f t="shared" ref="H11:H47" si="0">(G11/$I11)*100</f>
        <v>59.68085293698779</v>
      </c>
      <c r="I11" s="37">
        <f>G11+E11</f>
        <v>38619500</v>
      </c>
      <c r="J11" s="17">
        <f>(I11/I$345)*100</f>
        <v>2.3478325929418018</v>
      </c>
      <c r="K11" s="9"/>
      <c r="L11" s="37">
        <v>60100852</v>
      </c>
      <c r="M11" s="17">
        <f>(I11/$L11)*100</f>
        <v>64.257824498062021</v>
      </c>
      <c r="N11" s="9"/>
    </row>
    <row r="12" spans="2:14">
      <c r="B12" s="12"/>
      <c r="C12" s="79" t="s">
        <v>49</v>
      </c>
      <c r="D12" s="7"/>
      <c r="E12" s="68">
        <v>30414807</v>
      </c>
      <c r="F12" s="17">
        <f t="shared" ref="F12:F47" si="1">(E12/$I12)*100</f>
        <v>78.372898219564661</v>
      </c>
      <c r="G12" s="16">
        <v>8393005</v>
      </c>
      <c r="H12" s="17">
        <f t="shared" si="0"/>
        <v>21.627101780435339</v>
      </c>
      <c r="I12" s="16">
        <f>G12+E12</f>
        <v>38807812</v>
      </c>
      <c r="J12" s="17">
        <f>(I12/I$345)*100</f>
        <v>2.3592808263793672</v>
      </c>
      <c r="K12" s="9"/>
      <c r="L12" s="16">
        <v>71116870</v>
      </c>
      <c r="M12" s="17">
        <f>(I12/$L12)*100</f>
        <v>54.569066383264619</v>
      </c>
      <c r="N12" s="9"/>
    </row>
    <row r="13" spans="2:14">
      <c r="B13" s="12"/>
      <c r="C13" s="79" t="s">
        <v>95</v>
      </c>
      <c r="D13" s="7"/>
      <c r="E13" s="68">
        <v>8069006</v>
      </c>
      <c r="F13" s="17">
        <f t="shared" si="1"/>
        <v>61.741543312475336</v>
      </c>
      <c r="G13" s="16">
        <v>5000000</v>
      </c>
      <c r="H13" s="17">
        <f t="shared" si="0"/>
        <v>38.258456687524664</v>
      </c>
      <c r="I13" s="16">
        <f t="shared" ref="I13:I42" si="2">G13+E13</f>
        <v>13069006</v>
      </c>
      <c r="J13" s="17">
        <f>(I13/I$345)*100</f>
        <v>0.79451671420272052</v>
      </c>
      <c r="K13" s="9"/>
      <c r="L13" s="16">
        <v>68850724</v>
      </c>
      <c r="M13" s="17">
        <f t="shared" ref="M13:M42" si="3">(I13/$L13)*100</f>
        <v>18.981653700547866</v>
      </c>
      <c r="N13" s="9"/>
    </row>
    <row r="14" spans="2:14">
      <c r="B14" s="12"/>
      <c r="C14" s="79" t="s">
        <v>54</v>
      </c>
      <c r="D14" s="7"/>
      <c r="E14" s="68">
        <v>598205</v>
      </c>
      <c r="F14" s="17">
        <f t="shared" si="1"/>
        <v>0.71614526671022483</v>
      </c>
      <c r="G14" s="16">
        <v>82933032</v>
      </c>
      <c r="H14" s="17">
        <f t="shared" si="0"/>
        <v>99.283854733289772</v>
      </c>
      <c r="I14" s="16">
        <f t="shared" si="2"/>
        <v>83531237</v>
      </c>
      <c r="J14" s="17">
        <f>(I14/I$345)*100</f>
        <v>5.0781952318736954</v>
      </c>
      <c r="K14" s="9"/>
      <c r="L14" s="16">
        <v>210162408</v>
      </c>
      <c r="M14" s="17">
        <f t="shared" si="3"/>
        <v>39.746041071246196</v>
      </c>
      <c r="N14" s="9"/>
    </row>
    <row r="15" spans="2:14">
      <c r="B15" s="12"/>
      <c r="C15" s="79" t="s">
        <v>84</v>
      </c>
      <c r="D15" s="7"/>
      <c r="E15" s="68">
        <v>11774312</v>
      </c>
      <c r="F15" s="17">
        <f t="shared" si="1"/>
        <v>100</v>
      </c>
      <c r="G15" s="16">
        <v>0</v>
      </c>
      <c r="H15" s="17">
        <f t="shared" si="0"/>
        <v>0</v>
      </c>
      <c r="I15" s="16">
        <f t="shared" si="2"/>
        <v>11774312</v>
      </c>
      <c r="J15" s="17">
        <f>(I15/I$345)*100</f>
        <v>0.71580713041509525</v>
      </c>
      <c r="K15" s="9"/>
      <c r="L15" s="16">
        <v>23856670</v>
      </c>
      <c r="M15" s="17">
        <f t="shared" si="3"/>
        <v>49.354381814394046</v>
      </c>
      <c r="N15" s="9"/>
    </row>
    <row r="16" spans="2:14">
      <c r="B16" s="101"/>
      <c r="C16" s="102" t="s">
        <v>12</v>
      </c>
      <c r="D16" s="103"/>
      <c r="E16" s="104">
        <v>18498439</v>
      </c>
      <c r="F16" s="105">
        <f t="shared" si="1"/>
        <v>70.858198519980576</v>
      </c>
      <c r="G16" s="106">
        <v>7607840</v>
      </c>
      <c r="H16" s="105">
        <f t="shared" si="0"/>
        <v>29.141801480019424</v>
      </c>
      <c r="I16" s="106">
        <f t="shared" si="2"/>
        <v>26106279</v>
      </c>
      <c r="J16" s="105">
        <f>(I16/I$345)*100</f>
        <v>1.5871042534634603</v>
      </c>
      <c r="K16" s="108"/>
      <c r="L16" s="106">
        <v>37411566</v>
      </c>
      <c r="M16" s="105">
        <f t="shared" si="3"/>
        <v>69.781305064856141</v>
      </c>
      <c r="N16" s="108"/>
    </row>
    <row r="17" spans="2:14">
      <c r="B17" s="12"/>
      <c r="C17" s="79" t="s">
        <v>211</v>
      </c>
      <c r="D17" s="7"/>
      <c r="E17" s="68">
        <v>0</v>
      </c>
      <c r="F17" s="17">
        <v>0</v>
      </c>
      <c r="G17" s="16">
        <v>0</v>
      </c>
      <c r="H17" s="17">
        <v>0</v>
      </c>
      <c r="I17" s="16">
        <f t="shared" si="2"/>
        <v>0</v>
      </c>
      <c r="J17" s="17">
        <f>(I17/I$345)*100</f>
        <v>0</v>
      </c>
      <c r="K17" s="9"/>
      <c r="L17" s="16">
        <v>11727464</v>
      </c>
      <c r="M17" s="17">
        <f t="shared" si="3"/>
        <v>0</v>
      </c>
      <c r="N17" s="9"/>
    </row>
    <row r="18" spans="2:14">
      <c r="B18" s="12"/>
      <c r="C18" s="79" t="s">
        <v>96</v>
      </c>
      <c r="D18" s="7"/>
      <c r="E18" s="68">
        <v>59214896</v>
      </c>
      <c r="F18" s="17">
        <f t="shared" si="1"/>
        <v>100</v>
      </c>
      <c r="G18" s="16">
        <v>0</v>
      </c>
      <c r="H18" s="17">
        <f t="shared" si="0"/>
        <v>0</v>
      </c>
      <c r="I18" s="16">
        <f t="shared" si="2"/>
        <v>59214896</v>
      </c>
      <c r="J18" s="17">
        <f>(I18/I$345)*100</f>
        <v>3.5999084093905704</v>
      </c>
      <c r="K18" s="9"/>
      <c r="L18" s="16">
        <v>101551122</v>
      </c>
      <c r="M18" s="17">
        <f t="shared" si="3"/>
        <v>58.310430090570541</v>
      </c>
      <c r="N18" s="9"/>
    </row>
    <row r="19" spans="2:14">
      <c r="B19" s="12"/>
      <c r="C19" s="79" t="s">
        <v>97</v>
      </c>
      <c r="D19" s="7"/>
      <c r="E19" s="68">
        <v>49563981</v>
      </c>
      <c r="F19" s="17">
        <f t="shared" si="1"/>
        <v>100</v>
      </c>
      <c r="G19" s="16">
        <v>0</v>
      </c>
      <c r="H19" s="17">
        <f t="shared" si="0"/>
        <v>0</v>
      </c>
      <c r="I19" s="16">
        <f t="shared" si="2"/>
        <v>49563981</v>
      </c>
      <c r="J19" s="17">
        <f>(I19/I$345)*100</f>
        <v>3.0131910052628386</v>
      </c>
      <c r="K19" s="9"/>
      <c r="L19" s="16">
        <v>57999372</v>
      </c>
      <c r="M19" s="17">
        <f t="shared" si="3"/>
        <v>85.456064938082434</v>
      </c>
      <c r="N19" s="9"/>
    </row>
    <row r="20" spans="2:14">
      <c r="B20" s="32"/>
      <c r="C20" s="80" t="s">
        <v>13</v>
      </c>
      <c r="D20" s="33"/>
      <c r="E20" s="69">
        <v>26000000</v>
      </c>
      <c r="F20" s="34">
        <f t="shared" si="1"/>
        <v>100</v>
      </c>
      <c r="G20" s="35">
        <v>0</v>
      </c>
      <c r="H20" s="34">
        <f t="shared" si="0"/>
        <v>0</v>
      </c>
      <c r="I20" s="35">
        <f t="shared" si="2"/>
        <v>26000000</v>
      </c>
      <c r="J20" s="34">
        <f>(I20/I$345)*100</f>
        <v>1.5806431314876381</v>
      </c>
      <c r="K20" s="36"/>
      <c r="L20" s="35">
        <v>40885646</v>
      </c>
      <c r="M20" s="34">
        <f t="shared" si="3"/>
        <v>63.591999989433944</v>
      </c>
      <c r="N20" s="36"/>
    </row>
    <row r="21" spans="2:14">
      <c r="B21" s="12"/>
      <c r="C21" s="79" t="s">
        <v>14</v>
      </c>
      <c r="D21" s="7"/>
      <c r="E21" s="68">
        <v>46847331</v>
      </c>
      <c r="F21" s="17">
        <f t="shared" si="1"/>
        <v>100</v>
      </c>
      <c r="G21" s="16">
        <v>0</v>
      </c>
      <c r="H21" s="17">
        <f t="shared" si="0"/>
        <v>0</v>
      </c>
      <c r="I21" s="16">
        <f t="shared" si="2"/>
        <v>46847331</v>
      </c>
      <c r="J21" s="17">
        <f>(I21/I$345)*100</f>
        <v>2.8480350759106892</v>
      </c>
      <c r="K21" s="9"/>
      <c r="L21" s="16">
        <v>83399513</v>
      </c>
      <c r="M21" s="17">
        <f t="shared" si="3"/>
        <v>56.172187720088964</v>
      </c>
      <c r="N21" s="9"/>
    </row>
    <row r="22" spans="2:14">
      <c r="B22" s="12"/>
      <c r="C22" s="79" t="s">
        <v>212</v>
      </c>
      <c r="D22" s="7"/>
      <c r="E22" s="68">
        <v>10660000</v>
      </c>
      <c r="F22" s="17">
        <f t="shared" si="1"/>
        <v>100</v>
      </c>
      <c r="G22" s="16">
        <v>0</v>
      </c>
      <c r="H22" s="17">
        <f t="shared" si="0"/>
        <v>0</v>
      </c>
      <c r="I22" s="16">
        <f t="shared" si="2"/>
        <v>10660000</v>
      </c>
      <c r="J22" s="17">
        <f>(I22/I$345)*100</f>
        <v>0.64806368390993163</v>
      </c>
      <c r="K22" s="9"/>
      <c r="L22" s="16">
        <v>13379041</v>
      </c>
      <c r="M22" s="17">
        <f t="shared" si="3"/>
        <v>79.676861742183164</v>
      </c>
      <c r="N22" s="9"/>
    </row>
    <row r="23" spans="2:14">
      <c r="B23" s="12"/>
      <c r="C23" s="79" t="s">
        <v>98</v>
      </c>
      <c r="D23" s="7"/>
      <c r="E23" s="68">
        <v>9376927</v>
      </c>
      <c r="F23" s="17">
        <f t="shared" si="1"/>
        <v>100</v>
      </c>
      <c r="G23" s="16">
        <v>0</v>
      </c>
      <c r="H23" s="17">
        <f t="shared" si="0"/>
        <v>0</v>
      </c>
      <c r="I23" s="16">
        <f t="shared" si="2"/>
        <v>9376927</v>
      </c>
      <c r="J23" s="17">
        <f>(I23/I$345)*100</f>
        <v>0.57006058680811478</v>
      </c>
      <c r="K23" s="9"/>
      <c r="L23" s="16">
        <v>11909895</v>
      </c>
      <c r="M23" s="17">
        <f t="shared" si="3"/>
        <v>78.732239033173684</v>
      </c>
      <c r="N23" s="9"/>
    </row>
    <row r="24" spans="2:14">
      <c r="B24" s="12"/>
      <c r="C24" s="81" t="s">
        <v>213</v>
      </c>
      <c r="D24" s="7"/>
      <c r="E24" s="68">
        <v>0</v>
      </c>
      <c r="F24" s="17">
        <v>0</v>
      </c>
      <c r="G24" s="16">
        <v>0</v>
      </c>
      <c r="H24" s="17">
        <v>0</v>
      </c>
      <c r="I24" s="16">
        <f t="shared" si="2"/>
        <v>0</v>
      </c>
      <c r="J24" s="17">
        <f>(I24/I$345)*100</f>
        <v>0</v>
      </c>
      <c r="K24" s="9"/>
      <c r="L24" s="16">
        <v>24588968</v>
      </c>
      <c r="M24" s="17">
        <f t="shared" si="3"/>
        <v>0</v>
      </c>
      <c r="N24" s="9"/>
    </row>
    <row r="25" spans="2:14">
      <c r="B25" s="12"/>
      <c r="C25" s="79" t="s">
        <v>99</v>
      </c>
      <c r="D25" s="7"/>
      <c r="E25" s="68">
        <v>151727258</v>
      </c>
      <c r="F25" s="17">
        <f t="shared" si="1"/>
        <v>95.35382854897081</v>
      </c>
      <c r="G25" s="16">
        <v>7393000</v>
      </c>
      <c r="H25" s="17">
        <f t="shared" si="0"/>
        <v>4.6461714510291952</v>
      </c>
      <c r="I25" s="16">
        <f t="shared" si="2"/>
        <v>159120258</v>
      </c>
      <c r="J25" s="17">
        <f>(I25/I$345)*100</f>
        <v>9.6735516495477274</v>
      </c>
      <c r="K25" s="9"/>
      <c r="L25" s="16">
        <v>283660405</v>
      </c>
      <c r="M25" s="17">
        <f t="shared" si="3"/>
        <v>56.095336252516461</v>
      </c>
      <c r="N25" s="9"/>
    </row>
    <row r="26" spans="2:14">
      <c r="B26" s="101"/>
      <c r="C26" s="102" t="s">
        <v>67</v>
      </c>
      <c r="D26" s="103"/>
      <c r="E26" s="104">
        <v>97587461</v>
      </c>
      <c r="F26" s="105">
        <f t="shared" si="1"/>
        <v>100</v>
      </c>
      <c r="G26" s="106">
        <v>0</v>
      </c>
      <c r="H26" s="105">
        <f t="shared" si="0"/>
        <v>0</v>
      </c>
      <c r="I26" s="106">
        <f t="shared" si="2"/>
        <v>97587461</v>
      </c>
      <c r="J26" s="105">
        <f>(I26/I$345)*100</f>
        <v>5.9327288441910682</v>
      </c>
      <c r="K26" s="108"/>
      <c r="L26" s="106">
        <v>164591797</v>
      </c>
      <c r="M26" s="105">
        <f t="shared" si="3"/>
        <v>59.290598182119616</v>
      </c>
      <c r="N26" s="108"/>
    </row>
    <row r="27" spans="2:14">
      <c r="B27" s="12"/>
      <c r="C27" s="79" t="s">
        <v>100</v>
      </c>
      <c r="D27" s="7"/>
      <c r="E27" s="68">
        <v>19462342</v>
      </c>
      <c r="F27" s="17">
        <f t="shared" si="1"/>
        <v>100</v>
      </c>
      <c r="G27" s="16">
        <v>0</v>
      </c>
      <c r="H27" s="17">
        <f t="shared" si="0"/>
        <v>0</v>
      </c>
      <c r="I27" s="16">
        <f>G27+E27</f>
        <v>19462342</v>
      </c>
      <c r="J27" s="17">
        <f>(I27/I$345)*100</f>
        <v>1.1831929694216685</v>
      </c>
      <c r="K27" s="9"/>
      <c r="L27" s="16">
        <v>26162080</v>
      </c>
      <c r="M27" s="17">
        <f>(I27/$L27)*100</f>
        <v>74.391416890400151</v>
      </c>
      <c r="N27" s="9"/>
    </row>
    <row r="28" spans="2:14">
      <c r="B28" s="12"/>
      <c r="C28" s="79" t="s">
        <v>101</v>
      </c>
      <c r="D28" s="7"/>
      <c r="E28" s="68">
        <v>9300000</v>
      </c>
      <c r="F28" s="17">
        <f t="shared" si="1"/>
        <v>100</v>
      </c>
      <c r="G28" s="16">
        <v>0</v>
      </c>
      <c r="H28" s="17">
        <f t="shared" si="0"/>
        <v>0</v>
      </c>
      <c r="I28" s="16">
        <f t="shared" si="2"/>
        <v>9300000</v>
      </c>
      <c r="J28" s="17">
        <f>(I28/I$345)*100</f>
        <v>0.56538388933980899</v>
      </c>
      <c r="K28" s="9"/>
      <c r="L28" s="16">
        <v>75370971</v>
      </c>
      <c r="M28" s="17">
        <f t="shared" si="3"/>
        <v>12.338968009314886</v>
      </c>
      <c r="N28" s="9"/>
    </row>
    <row r="29" spans="2:14">
      <c r="B29" s="12"/>
      <c r="C29" s="79" t="s">
        <v>15</v>
      </c>
      <c r="D29" s="7"/>
      <c r="E29" s="68">
        <v>2733440</v>
      </c>
      <c r="F29" s="17">
        <f t="shared" si="1"/>
        <v>100</v>
      </c>
      <c r="G29" s="16">
        <v>0</v>
      </c>
      <c r="H29" s="17">
        <f t="shared" si="0"/>
        <v>0</v>
      </c>
      <c r="I29" s="16">
        <f t="shared" si="2"/>
        <v>2733440</v>
      </c>
      <c r="J29" s="17">
        <f>(I29/I$345)*100</f>
        <v>0.16617666005129114</v>
      </c>
      <c r="K29" s="9"/>
      <c r="L29" s="16">
        <v>3666440</v>
      </c>
      <c r="M29" s="17">
        <f t="shared" si="3"/>
        <v>74.552972365564415</v>
      </c>
      <c r="N29" s="9"/>
    </row>
    <row r="30" spans="2:14">
      <c r="B30" s="32"/>
      <c r="C30" s="80" t="s">
        <v>102</v>
      </c>
      <c r="D30" s="33"/>
      <c r="E30" s="69">
        <v>64020818</v>
      </c>
      <c r="F30" s="34">
        <f t="shared" si="1"/>
        <v>30.628919460070243</v>
      </c>
      <c r="G30" s="35">
        <v>145000000</v>
      </c>
      <c r="H30" s="34">
        <f t="shared" si="0"/>
        <v>69.371080539929764</v>
      </c>
      <c r="I30" s="35">
        <f t="shared" si="2"/>
        <v>209020818</v>
      </c>
      <c r="J30" s="34">
        <f>(I30/I$345)*100</f>
        <v>12.707204627293372</v>
      </c>
      <c r="K30" s="36"/>
      <c r="L30" s="35">
        <v>938971327</v>
      </c>
      <c r="M30" s="34">
        <f t="shared" si="3"/>
        <v>22.26061776218647</v>
      </c>
      <c r="N30" s="36"/>
    </row>
    <row r="31" spans="2:14">
      <c r="B31" s="12"/>
      <c r="C31" s="79" t="s">
        <v>33</v>
      </c>
      <c r="D31" s="7"/>
      <c r="E31" s="68">
        <v>9915329</v>
      </c>
      <c r="F31" s="17">
        <f t="shared" si="1"/>
        <v>100</v>
      </c>
      <c r="G31" s="16">
        <v>0</v>
      </c>
      <c r="H31" s="17">
        <f t="shared" si="0"/>
        <v>0</v>
      </c>
      <c r="I31" s="16">
        <f t="shared" si="2"/>
        <v>9915329</v>
      </c>
      <c r="J31" s="17">
        <f>(I31/I$345)*100</f>
        <v>0.6027921800111613</v>
      </c>
      <c r="K31" s="9"/>
      <c r="L31" s="16">
        <v>25029020</v>
      </c>
      <c r="M31" s="17">
        <f t="shared" si="3"/>
        <v>39.615330524327362</v>
      </c>
      <c r="N31" s="9"/>
    </row>
    <row r="32" spans="2:14">
      <c r="B32" s="12"/>
      <c r="C32" s="79" t="s">
        <v>66</v>
      </c>
      <c r="D32" s="7"/>
      <c r="E32" s="68">
        <v>14393867</v>
      </c>
      <c r="F32" s="17">
        <v>0</v>
      </c>
      <c r="G32" s="16">
        <v>6340260</v>
      </c>
      <c r="H32" s="17">
        <v>0</v>
      </c>
      <c r="I32" s="16">
        <f t="shared" si="2"/>
        <v>20734127</v>
      </c>
      <c r="J32" s="17">
        <f>(I32/I$345)*100</f>
        <v>1.2605098242285533</v>
      </c>
      <c r="K32" s="9"/>
      <c r="L32" s="16">
        <v>161312012</v>
      </c>
      <c r="M32" s="17">
        <f t="shared" si="3"/>
        <v>12.853430282674797</v>
      </c>
      <c r="N32" s="9"/>
    </row>
    <row r="33" spans="2:14">
      <c r="B33" s="12"/>
      <c r="C33" s="81" t="s">
        <v>214</v>
      </c>
      <c r="D33" s="7"/>
      <c r="E33" s="68">
        <v>12669337</v>
      </c>
      <c r="F33" s="17">
        <f t="shared" si="1"/>
        <v>100</v>
      </c>
      <c r="G33" s="16">
        <v>0</v>
      </c>
      <c r="H33" s="17">
        <v>0</v>
      </c>
      <c r="I33" s="16">
        <f t="shared" si="2"/>
        <v>12669337</v>
      </c>
      <c r="J33" s="17">
        <f>(I33/I$345)*100</f>
        <v>0.77021925036739225</v>
      </c>
      <c r="K33" s="9"/>
      <c r="L33" s="16">
        <v>63357076</v>
      </c>
      <c r="M33" s="17">
        <f t="shared" si="3"/>
        <v>19.996719861251172</v>
      </c>
      <c r="N33" s="9"/>
    </row>
    <row r="34" spans="2:14">
      <c r="B34" s="12"/>
      <c r="C34" s="79" t="s">
        <v>16</v>
      </c>
      <c r="D34" s="7"/>
      <c r="E34" s="68">
        <v>4680000</v>
      </c>
      <c r="F34" s="17">
        <f t="shared" si="1"/>
        <v>100</v>
      </c>
      <c r="G34" s="16">
        <v>0</v>
      </c>
      <c r="H34" s="17">
        <f t="shared" si="0"/>
        <v>0</v>
      </c>
      <c r="I34" s="16">
        <f t="shared" si="2"/>
        <v>4680000</v>
      </c>
      <c r="J34" s="17">
        <f>(I34/I$345)*100</f>
        <v>0.28451576366777487</v>
      </c>
      <c r="K34" s="9"/>
      <c r="L34" s="16">
        <v>64578900</v>
      </c>
      <c r="M34" s="17">
        <f t="shared" si="3"/>
        <v>7.2469490808917456</v>
      </c>
      <c r="N34" s="9"/>
    </row>
    <row r="35" spans="2:14">
      <c r="B35" s="12"/>
      <c r="C35" s="81" t="s">
        <v>65</v>
      </c>
      <c r="D35" s="7"/>
      <c r="E35" s="68">
        <v>32866117</v>
      </c>
      <c r="F35" s="17">
        <f t="shared" si="1"/>
        <v>95.635235717785633</v>
      </c>
      <c r="G35" s="16">
        <v>1500000</v>
      </c>
      <c r="H35" s="17">
        <f t="shared" si="0"/>
        <v>4.3647642822143684</v>
      </c>
      <c r="I35" s="16">
        <f>G35+E35</f>
        <v>34366117</v>
      </c>
      <c r="J35" s="17">
        <f>(I35/I$345)*100</f>
        <v>2.0892525689211752</v>
      </c>
      <c r="K35" s="9"/>
      <c r="L35" s="16">
        <v>55327788</v>
      </c>
      <c r="M35" s="17">
        <f>(I35/$L35)*100</f>
        <v>62.11366519839904</v>
      </c>
      <c r="N35" s="9"/>
    </row>
    <row r="36" spans="2:14">
      <c r="B36" s="101"/>
      <c r="C36" s="110" t="s">
        <v>64</v>
      </c>
      <c r="D36" s="103"/>
      <c r="E36" s="104">
        <v>11994368</v>
      </c>
      <c r="F36" s="105">
        <f t="shared" si="1"/>
        <v>100</v>
      </c>
      <c r="G36" s="106">
        <v>0</v>
      </c>
      <c r="H36" s="105">
        <f t="shared" si="0"/>
        <v>0</v>
      </c>
      <c r="I36" s="106">
        <f>G36+E36</f>
        <v>11994368</v>
      </c>
      <c r="J36" s="105">
        <f>(I36/I$345)*100</f>
        <v>0.72918520752827387</v>
      </c>
      <c r="K36" s="108"/>
      <c r="L36" s="106">
        <v>19136648</v>
      </c>
      <c r="M36" s="105">
        <f>(I36/$L36)*100</f>
        <v>62.677476222586101</v>
      </c>
      <c r="N36" s="108"/>
    </row>
    <row r="37" spans="2:14">
      <c r="B37" s="12"/>
      <c r="C37" s="79" t="s">
        <v>103</v>
      </c>
      <c r="D37" s="7"/>
      <c r="E37" s="68">
        <v>8295322</v>
      </c>
      <c r="F37" s="17">
        <f t="shared" si="1"/>
        <v>100</v>
      </c>
      <c r="G37" s="16">
        <v>0</v>
      </c>
      <c r="H37" s="17">
        <f t="shared" si="0"/>
        <v>0</v>
      </c>
      <c r="I37" s="16">
        <f t="shared" si="2"/>
        <v>8295322</v>
      </c>
      <c r="J37" s="17">
        <f>(I37/I$345)*100</f>
        <v>0.50430552856839617</v>
      </c>
      <c r="K37" s="9"/>
      <c r="L37" s="16">
        <v>32505078</v>
      </c>
      <c r="M37" s="17">
        <f t="shared" si="3"/>
        <v>25.520080277918421</v>
      </c>
      <c r="N37" s="9"/>
    </row>
    <row r="38" spans="2:14">
      <c r="B38" s="12"/>
      <c r="C38" s="79" t="s">
        <v>50</v>
      </c>
      <c r="D38" s="7"/>
      <c r="E38" s="68">
        <v>19229850</v>
      </c>
      <c r="F38" s="17">
        <f t="shared" si="1"/>
        <v>100</v>
      </c>
      <c r="G38" s="16">
        <v>0</v>
      </c>
      <c r="H38" s="17">
        <f t="shared" si="0"/>
        <v>0</v>
      </c>
      <c r="I38" s="16">
        <f t="shared" si="2"/>
        <v>19229850</v>
      </c>
      <c r="J38" s="17">
        <f>(I38/I$345)*100</f>
        <v>1.169058858539906</v>
      </c>
      <c r="K38" s="9"/>
      <c r="L38" s="16">
        <v>26039868</v>
      </c>
      <c r="M38" s="17">
        <f t="shared" si="3"/>
        <v>73.847724573719049</v>
      </c>
      <c r="N38" s="9"/>
    </row>
    <row r="39" spans="2:14">
      <c r="B39" s="12"/>
      <c r="C39" s="79" t="s">
        <v>17</v>
      </c>
      <c r="D39" s="7"/>
      <c r="E39" s="68">
        <v>14514328</v>
      </c>
      <c r="F39" s="17">
        <f t="shared" si="1"/>
        <v>100</v>
      </c>
      <c r="G39" s="16">
        <v>0</v>
      </c>
      <c r="H39" s="17">
        <f t="shared" si="0"/>
        <v>0</v>
      </c>
      <c r="I39" s="16">
        <f>G39+E39</f>
        <v>14514328</v>
      </c>
      <c r="J39" s="17">
        <f>(I39/I$345)*100</f>
        <v>0.88238357159071945</v>
      </c>
      <c r="K39" s="9"/>
      <c r="L39" s="16">
        <v>21082500</v>
      </c>
      <c r="M39" s="17">
        <f>(I39/$L39)*100</f>
        <v>68.845383612000475</v>
      </c>
      <c r="N39" s="9"/>
    </row>
    <row r="40" spans="2:14">
      <c r="B40" s="32"/>
      <c r="C40" s="80" t="s">
        <v>18</v>
      </c>
      <c r="D40" s="33"/>
      <c r="E40" s="69">
        <v>6590000</v>
      </c>
      <c r="F40" s="34">
        <f t="shared" si="1"/>
        <v>49.728924538432196</v>
      </c>
      <c r="G40" s="35">
        <v>6661845</v>
      </c>
      <c r="H40" s="34">
        <f>(G40/$I40)*100</f>
        <v>50.271075461567804</v>
      </c>
      <c r="I40" s="35">
        <f>G40+E40</f>
        <v>13251845</v>
      </c>
      <c r="J40" s="34">
        <f>(I40/I$345)*100</f>
        <v>0.80563222226110764</v>
      </c>
      <c r="K40" s="36"/>
      <c r="L40" s="35">
        <v>33572432</v>
      </c>
      <c r="M40" s="34">
        <f>(I40/$L40)*100</f>
        <v>39.472401046191706</v>
      </c>
      <c r="N40" s="36"/>
    </row>
    <row r="41" spans="2:14">
      <c r="B41" s="12"/>
      <c r="C41" s="79" t="s">
        <v>104</v>
      </c>
      <c r="D41" s="7"/>
      <c r="E41" s="68">
        <v>13345668</v>
      </c>
      <c r="F41" s="17">
        <v>0</v>
      </c>
      <c r="G41" s="16">
        <v>943292</v>
      </c>
      <c r="H41" s="17">
        <v>0</v>
      </c>
      <c r="I41" s="16">
        <f>G41+E41</f>
        <v>14288960</v>
      </c>
      <c r="J41" s="17">
        <f>(I41/I$345)*100</f>
        <v>0.86868255692698471</v>
      </c>
      <c r="K41" s="9"/>
      <c r="L41" s="16">
        <v>81780959</v>
      </c>
      <c r="M41" s="17">
        <f t="shared" si="3"/>
        <v>17.472233359356913</v>
      </c>
      <c r="N41" s="9"/>
    </row>
    <row r="42" spans="2:14">
      <c r="B42" s="12"/>
      <c r="C42" s="79" t="s">
        <v>51</v>
      </c>
      <c r="D42" s="7"/>
      <c r="E42" s="68">
        <v>0</v>
      </c>
      <c r="F42" s="17">
        <v>0</v>
      </c>
      <c r="G42" s="16">
        <v>0</v>
      </c>
      <c r="H42" s="17">
        <v>0</v>
      </c>
      <c r="I42" s="16">
        <f t="shared" si="2"/>
        <v>0</v>
      </c>
      <c r="J42" s="17">
        <f>(I42/I$345)*100</f>
        <v>0</v>
      </c>
      <c r="K42" s="9"/>
      <c r="L42" s="16">
        <v>3424694</v>
      </c>
      <c r="M42" s="17">
        <f t="shared" si="3"/>
        <v>0</v>
      </c>
      <c r="N42" s="9"/>
    </row>
    <row r="43" spans="2:14">
      <c r="B43" s="12"/>
      <c r="C43" s="79" t="s">
        <v>60</v>
      </c>
      <c r="D43" s="7"/>
      <c r="E43" s="68">
        <v>10824754</v>
      </c>
      <c r="F43" s="17">
        <f t="shared" si="1"/>
        <v>60.377024461143023</v>
      </c>
      <c r="G43" s="16">
        <v>7103844</v>
      </c>
      <c r="H43" s="17">
        <f t="shared" si="0"/>
        <v>39.62297553885697</v>
      </c>
      <c r="I43" s="16">
        <f>G43+E43</f>
        <v>17928598</v>
      </c>
      <c r="J43" s="17">
        <f>(I43/I$345)*100</f>
        <v>1.0899505879193465</v>
      </c>
      <c r="K43" s="9"/>
      <c r="L43" s="16">
        <v>40044301</v>
      </c>
      <c r="M43" s="17">
        <f>(I43/$L43)*100</f>
        <v>44.7719089914942</v>
      </c>
      <c r="N43" s="9"/>
    </row>
    <row r="44" spans="2:14">
      <c r="B44" s="12"/>
      <c r="C44" s="79" t="s">
        <v>19</v>
      </c>
      <c r="D44" s="7"/>
      <c r="E44" s="68">
        <v>60576910</v>
      </c>
      <c r="F44" s="17">
        <f t="shared" si="1"/>
        <v>99.784146886857485</v>
      </c>
      <c r="G44" s="16">
        <v>131040</v>
      </c>
      <c r="H44" s="17">
        <f t="shared" si="0"/>
        <v>0.21585311314251265</v>
      </c>
      <c r="I44" s="16">
        <f>G44+E44</f>
        <v>60707950</v>
      </c>
      <c r="J44" s="17">
        <f>(I44/I$345)*100</f>
        <v>3.6906770843921142</v>
      </c>
      <c r="K44" s="9"/>
      <c r="L44" s="16">
        <v>137796527</v>
      </c>
      <c r="M44" s="17">
        <f>(I44/$L44)*100</f>
        <v>44.056226467884784</v>
      </c>
      <c r="N44" s="9"/>
    </row>
    <row r="45" spans="2:14">
      <c r="B45" s="12"/>
      <c r="C45" s="79" t="s">
        <v>63</v>
      </c>
      <c r="D45" s="7"/>
      <c r="E45" s="68">
        <v>29995000</v>
      </c>
      <c r="F45" s="17">
        <f t="shared" si="1"/>
        <v>99.022357660436597</v>
      </c>
      <c r="G45" s="16">
        <v>296139</v>
      </c>
      <c r="H45" s="17">
        <f t="shared" si="0"/>
        <v>0.97764233956339508</v>
      </c>
      <c r="I45" s="16">
        <f t="shared" ref="I45:I47" si="4">G45+E45</f>
        <v>30291139</v>
      </c>
      <c r="J45" s="17">
        <f>(I45/I$345)*100</f>
        <v>1.841518492511051</v>
      </c>
      <c r="K45" s="9"/>
      <c r="L45" s="16">
        <v>45521586</v>
      </c>
      <c r="M45" s="17">
        <f t="shared" ref="M45:M47" si="5">(I45/$L45)*100</f>
        <v>66.542363001148502</v>
      </c>
      <c r="N45" s="9"/>
    </row>
    <row r="46" spans="2:14">
      <c r="B46" s="12"/>
      <c r="C46" s="79" t="s">
        <v>62</v>
      </c>
      <c r="D46" s="7"/>
      <c r="E46" s="68">
        <v>12487454</v>
      </c>
      <c r="F46" s="17">
        <f t="shared" si="1"/>
        <v>100</v>
      </c>
      <c r="G46" s="16">
        <v>0</v>
      </c>
      <c r="H46" s="17">
        <f t="shared" si="0"/>
        <v>0</v>
      </c>
      <c r="I46" s="16">
        <f t="shared" si="4"/>
        <v>12487454</v>
      </c>
      <c r="J46" s="17">
        <f>(I46/I$345)*100</f>
        <v>0.75916186134107055</v>
      </c>
      <c r="K46" s="9"/>
      <c r="L46" s="16">
        <v>50474266</v>
      </c>
      <c r="M46" s="17">
        <f t="shared" si="5"/>
        <v>24.740238916995843</v>
      </c>
      <c r="N46" s="9"/>
    </row>
    <row r="47" spans="2:14">
      <c r="B47" s="12"/>
      <c r="C47" s="79" t="s">
        <v>105</v>
      </c>
      <c r="D47" s="7"/>
      <c r="E47" s="68">
        <v>24564800</v>
      </c>
      <c r="F47" s="17">
        <f t="shared" si="1"/>
        <v>62.726752737375392</v>
      </c>
      <c r="G47" s="16">
        <v>14596800</v>
      </c>
      <c r="H47" s="17">
        <f t="shared" si="0"/>
        <v>37.273247262624608</v>
      </c>
      <c r="I47" s="16">
        <f t="shared" si="4"/>
        <v>39161600</v>
      </c>
      <c r="J47" s="17">
        <f>(I47/I$345)*100</f>
        <v>2.3807890022333189</v>
      </c>
      <c r="K47" s="9"/>
      <c r="L47" s="16">
        <v>241582111</v>
      </c>
      <c r="M47" s="17">
        <f t="shared" si="5"/>
        <v>16.210471809313727</v>
      </c>
      <c r="N47" s="9"/>
    </row>
    <row r="48" spans="2:14">
      <c r="B48" s="12"/>
      <c r="C48" s="79"/>
      <c r="D48" s="7"/>
      <c r="E48" s="68"/>
      <c r="F48" s="17"/>
      <c r="G48" s="16"/>
      <c r="H48" s="17"/>
      <c r="I48" s="16"/>
      <c r="J48" s="17"/>
      <c r="K48" s="9"/>
      <c r="L48" s="16"/>
      <c r="M48" s="17"/>
      <c r="N48" s="9"/>
    </row>
    <row r="49" spans="2:14" ht="5.25" customHeight="1">
      <c r="B49" s="12"/>
      <c r="E49" s="68"/>
      <c r="F49" s="7"/>
      <c r="G49" s="16"/>
      <c r="H49" s="7"/>
      <c r="I49" s="7"/>
      <c r="J49" s="7"/>
      <c r="K49" s="9"/>
      <c r="L49" s="11"/>
      <c r="N49" s="9"/>
    </row>
    <row r="50" spans="2:14">
      <c r="B50" s="12"/>
      <c r="C50" s="82" t="s">
        <v>20</v>
      </c>
      <c r="E50" s="67">
        <f>SUM(E11:E48)</f>
        <v>918363380</v>
      </c>
      <c r="F50" s="17">
        <f>(E50/$I50)*100</f>
        <v>74.34263056623746</v>
      </c>
      <c r="G50" s="37">
        <f>SUM(G11:G48)</f>
        <v>316948544</v>
      </c>
      <c r="H50" s="17">
        <f>(G50/$I50)*100</f>
        <v>25.657369433762543</v>
      </c>
      <c r="I50" s="37">
        <f>SUM(I11:I48)</f>
        <v>1235311924</v>
      </c>
      <c r="J50" s="17">
        <f>(I50/I$345)*100</f>
        <v>75.099511842899204</v>
      </c>
      <c r="K50" s="9"/>
      <c r="L50" s="37">
        <f>SUM(L11:L49)</f>
        <v>3411928897</v>
      </c>
      <c r="M50" s="28">
        <f>(I50/$L50)*100</f>
        <v>36.205676064532597</v>
      </c>
      <c r="N50" s="9"/>
    </row>
    <row r="51" spans="2:14">
      <c r="B51" s="12"/>
      <c r="C51" s="29"/>
      <c r="E51" s="68"/>
      <c r="F51" s="7"/>
      <c r="G51" s="16"/>
      <c r="H51" s="7"/>
      <c r="I51" s="7"/>
      <c r="J51" s="7"/>
      <c r="K51" s="9"/>
      <c r="L51" s="39"/>
      <c r="M51" s="30"/>
      <c r="N51" s="9"/>
    </row>
    <row r="52" spans="2:14">
      <c r="B52" s="93"/>
      <c r="C52" s="94"/>
      <c r="D52" s="95"/>
      <c r="E52" s="96"/>
      <c r="F52" s="95"/>
      <c r="G52" s="97"/>
      <c r="H52" s="95"/>
      <c r="I52" s="95"/>
      <c r="J52" s="95"/>
      <c r="K52" s="98"/>
      <c r="L52" s="97"/>
      <c r="M52" s="95"/>
      <c r="N52" s="98"/>
    </row>
    <row r="53" spans="2:14">
      <c r="B53" s="12"/>
      <c r="C53" s="118" t="s">
        <v>127</v>
      </c>
      <c r="D53" s="119"/>
      <c r="E53" s="119"/>
      <c r="F53" s="7"/>
      <c r="G53" s="16"/>
      <c r="H53" s="7"/>
      <c r="I53" s="7"/>
      <c r="J53" s="7"/>
      <c r="K53" s="9"/>
      <c r="L53" s="11"/>
      <c r="N53" s="9"/>
    </row>
    <row r="54" spans="2:14" ht="5.25" customHeight="1">
      <c r="B54" s="12"/>
      <c r="E54" s="68"/>
      <c r="F54" s="7"/>
      <c r="G54" s="16"/>
      <c r="H54" s="7"/>
      <c r="I54" s="7"/>
      <c r="J54" s="7"/>
      <c r="K54" s="9"/>
      <c r="L54" s="11"/>
      <c r="N54" s="9"/>
    </row>
    <row r="55" spans="2:14">
      <c r="B55" s="12"/>
      <c r="C55" s="82" t="s">
        <v>21</v>
      </c>
      <c r="E55" s="67">
        <v>4145933</v>
      </c>
      <c r="F55" s="17">
        <v>0</v>
      </c>
      <c r="G55" s="37">
        <v>0</v>
      </c>
      <c r="H55" s="17">
        <v>0</v>
      </c>
      <c r="I55" s="37">
        <f t="shared" ref="I55:I140" si="6">G55+E55</f>
        <v>4145933</v>
      </c>
      <c r="J55" s="17">
        <f>(I55/I$345)*100</f>
        <v>0.25204771230992074</v>
      </c>
      <c r="K55" s="9"/>
      <c r="L55" s="38">
        <v>6652395</v>
      </c>
      <c r="M55" s="28">
        <f t="shared" ref="M55:M140" si="7">(I55/$L55)*100</f>
        <v>62.322411702852889</v>
      </c>
      <c r="N55" s="9"/>
    </row>
    <row r="56" spans="2:14">
      <c r="B56" s="12"/>
      <c r="C56" s="82" t="s">
        <v>131</v>
      </c>
      <c r="E56" s="68">
        <v>10512608</v>
      </c>
      <c r="F56" s="17">
        <f t="shared" ref="F56:F86" si="8">(E56/$I56)*100</f>
        <v>100</v>
      </c>
      <c r="G56" s="16">
        <v>0</v>
      </c>
      <c r="H56" s="17">
        <f t="shared" ref="H56:H86" si="9">(G56/$I56)*100</f>
        <v>0</v>
      </c>
      <c r="I56" s="16">
        <f t="shared" si="6"/>
        <v>10512608</v>
      </c>
      <c r="J56" s="17">
        <f>(I56/I$345)*100</f>
        <v>0.63910313958546139</v>
      </c>
      <c r="K56" s="9"/>
      <c r="L56" s="11">
        <v>10854873</v>
      </c>
      <c r="M56" s="28">
        <f t="shared" si="7"/>
        <v>96.846900005186612</v>
      </c>
      <c r="N56" s="9"/>
    </row>
    <row r="57" spans="2:14">
      <c r="B57" s="12"/>
      <c r="C57" s="82" t="s">
        <v>215</v>
      </c>
      <c r="E57" s="68">
        <v>0</v>
      </c>
      <c r="F57" s="17">
        <v>0</v>
      </c>
      <c r="G57" s="16">
        <v>0</v>
      </c>
      <c r="H57" s="17">
        <v>0</v>
      </c>
      <c r="I57" s="16">
        <f t="shared" si="6"/>
        <v>0</v>
      </c>
      <c r="J57" s="17">
        <f>(I57/I$345)*100</f>
        <v>0</v>
      </c>
      <c r="K57" s="9"/>
      <c r="L57" s="11">
        <v>6218137</v>
      </c>
      <c r="M57" s="28">
        <f t="shared" si="7"/>
        <v>0</v>
      </c>
      <c r="N57" s="9"/>
    </row>
    <row r="58" spans="2:14">
      <c r="B58" s="12"/>
      <c r="C58" s="82" t="s">
        <v>106</v>
      </c>
      <c r="E58" s="68">
        <v>4270478</v>
      </c>
      <c r="F58" s="17">
        <v>0</v>
      </c>
      <c r="G58" s="16">
        <v>802439</v>
      </c>
      <c r="H58" s="17">
        <v>0</v>
      </c>
      <c r="I58" s="16">
        <f t="shared" si="6"/>
        <v>5072917</v>
      </c>
      <c r="J58" s="17">
        <f>(I58/I$345)*100</f>
        <v>0.30840274664064904</v>
      </c>
      <c r="K58" s="9"/>
      <c r="L58" s="11">
        <v>7975475</v>
      </c>
      <c r="M58" s="28">
        <f t="shared" si="7"/>
        <v>63.606456041803149</v>
      </c>
      <c r="N58" s="9"/>
    </row>
    <row r="59" spans="2:14">
      <c r="B59" s="32"/>
      <c r="C59" s="80" t="s">
        <v>79</v>
      </c>
      <c r="D59" s="33"/>
      <c r="E59" s="69">
        <v>2808000</v>
      </c>
      <c r="F59" s="34">
        <f t="shared" si="8"/>
        <v>69.495833467391648</v>
      </c>
      <c r="G59" s="35">
        <v>1232530</v>
      </c>
      <c r="H59" s="34">
        <f t="shared" si="9"/>
        <v>30.504166532608345</v>
      </c>
      <c r="I59" s="35">
        <f t="shared" si="6"/>
        <v>4040530</v>
      </c>
      <c r="J59" s="34">
        <f>(I59/I$345)*100</f>
        <v>0.24563984584883644</v>
      </c>
      <c r="K59" s="36"/>
      <c r="L59" s="35">
        <v>25446806</v>
      </c>
      <c r="M59" s="34">
        <f t="shared" si="7"/>
        <v>15.878338523113666</v>
      </c>
      <c r="N59" s="36"/>
    </row>
    <row r="60" spans="2:14">
      <c r="B60" s="12"/>
      <c r="C60" s="81" t="s">
        <v>48</v>
      </c>
      <c r="D60" s="7"/>
      <c r="E60" s="68">
        <v>1680000</v>
      </c>
      <c r="F60" s="17">
        <f t="shared" si="8"/>
        <v>100</v>
      </c>
      <c r="G60" s="16">
        <v>0</v>
      </c>
      <c r="H60" s="17">
        <f t="shared" si="9"/>
        <v>0</v>
      </c>
      <c r="I60" s="16">
        <f>G60+E60</f>
        <v>1680000</v>
      </c>
      <c r="J60" s="17">
        <f>(I60/I$345)*100</f>
        <v>0.10213386388073971</v>
      </c>
      <c r="K60" s="9"/>
      <c r="L60" s="11">
        <v>2520549</v>
      </c>
      <c r="M60" s="28">
        <f>(I60/$L60)*100</f>
        <v>66.652146020569319</v>
      </c>
      <c r="N60" s="9"/>
    </row>
    <row r="61" spans="2:14">
      <c r="B61" s="12"/>
      <c r="C61" s="81" t="s">
        <v>93</v>
      </c>
      <c r="D61" s="7"/>
      <c r="E61" s="68">
        <v>0</v>
      </c>
      <c r="F61" s="17">
        <v>0</v>
      </c>
      <c r="G61" s="16">
        <v>0</v>
      </c>
      <c r="H61" s="17">
        <v>0</v>
      </c>
      <c r="I61" s="16">
        <f>G61+E61</f>
        <v>0</v>
      </c>
      <c r="J61" s="17">
        <f>(I61/I$345)*100</f>
        <v>0</v>
      </c>
      <c r="K61" s="9"/>
      <c r="L61" s="11">
        <v>238391</v>
      </c>
      <c r="M61" s="28">
        <f>(I61/$L61)*100</f>
        <v>0</v>
      </c>
      <c r="N61" s="9"/>
    </row>
    <row r="62" spans="2:14">
      <c r="B62" s="12"/>
      <c r="C62" s="82" t="s">
        <v>92</v>
      </c>
      <c r="E62" s="68">
        <v>4301205</v>
      </c>
      <c r="F62" s="17">
        <v>0</v>
      </c>
      <c r="G62" s="16">
        <v>1958333</v>
      </c>
      <c r="H62" s="17">
        <v>0</v>
      </c>
      <c r="I62" s="16">
        <f t="shared" si="6"/>
        <v>6259538</v>
      </c>
      <c r="J62" s="17">
        <f>(I62/I$345)*100</f>
        <v>0.38054214407637954</v>
      </c>
      <c r="K62" s="9"/>
      <c r="L62" s="11">
        <v>12401478</v>
      </c>
      <c r="M62" s="28">
        <f t="shared" si="7"/>
        <v>50.474128970756546</v>
      </c>
      <c r="N62" s="9"/>
    </row>
    <row r="63" spans="2:14">
      <c r="B63" s="12"/>
      <c r="C63" s="82" t="s">
        <v>132</v>
      </c>
      <c r="E63" s="68">
        <v>880000</v>
      </c>
      <c r="F63" s="17">
        <f t="shared" si="8"/>
        <v>100</v>
      </c>
      <c r="G63" s="16">
        <v>0</v>
      </c>
      <c r="H63" s="17">
        <f t="shared" si="9"/>
        <v>0</v>
      </c>
      <c r="I63" s="16">
        <f>G63+E63</f>
        <v>880000</v>
      </c>
      <c r="J63" s="17">
        <f>(I63/I$345)*100</f>
        <v>5.3498690604196986E-2</v>
      </c>
      <c r="K63" s="9"/>
      <c r="L63" s="11">
        <v>3452806</v>
      </c>
      <c r="M63" s="28">
        <f>(I63/$L63)*100</f>
        <v>25.486517342706193</v>
      </c>
      <c r="N63" s="9"/>
    </row>
    <row r="64" spans="2:14">
      <c r="B64" s="32"/>
      <c r="C64" s="80" t="s">
        <v>107</v>
      </c>
      <c r="D64" s="33"/>
      <c r="E64" s="69">
        <v>6000000</v>
      </c>
      <c r="F64" s="34">
        <v>0</v>
      </c>
      <c r="G64" s="35">
        <v>0</v>
      </c>
      <c r="H64" s="34">
        <v>0</v>
      </c>
      <c r="I64" s="35">
        <f t="shared" si="6"/>
        <v>6000000</v>
      </c>
      <c r="J64" s="34">
        <f>(I64/I$345)*100</f>
        <v>0.36476379957407035</v>
      </c>
      <c r="K64" s="36"/>
      <c r="L64" s="35">
        <v>19635172</v>
      </c>
      <c r="M64" s="34">
        <f t="shared" si="7"/>
        <v>30.557409937636397</v>
      </c>
      <c r="N64" s="36"/>
    </row>
    <row r="65" spans="2:14">
      <c r="B65" s="12"/>
      <c r="C65" s="79" t="s">
        <v>216</v>
      </c>
      <c r="D65" s="7"/>
      <c r="E65" s="68">
        <v>3400000</v>
      </c>
      <c r="F65" s="17">
        <v>0</v>
      </c>
      <c r="G65" s="16">
        <v>0</v>
      </c>
      <c r="H65" s="17">
        <v>0</v>
      </c>
      <c r="I65" s="16">
        <f t="shared" si="6"/>
        <v>3400000</v>
      </c>
      <c r="J65" s="17">
        <f>(I65/I$345)*100</f>
        <v>0.20669948642530653</v>
      </c>
      <c r="K65" s="9"/>
      <c r="L65" s="16">
        <v>6528000</v>
      </c>
      <c r="M65" s="17">
        <f t="shared" si="7"/>
        <v>52.083333333333336</v>
      </c>
      <c r="N65" s="9"/>
    </row>
    <row r="66" spans="2:14">
      <c r="B66" s="12"/>
      <c r="C66" s="79" t="s">
        <v>91</v>
      </c>
      <c r="D66" s="7"/>
      <c r="E66" s="68">
        <v>1294197</v>
      </c>
      <c r="F66" s="17">
        <f t="shared" si="8"/>
        <v>100</v>
      </c>
      <c r="G66" s="16">
        <v>0</v>
      </c>
      <c r="H66" s="17">
        <f t="shared" si="9"/>
        <v>0</v>
      </c>
      <c r="I66" s="16">
        <f t="shared" si="6"/>
        <v>1294197</v>
      </c>
      <c r="J66" s="17">
        <f>(I66/I$345)*100</f>
        <v>7.8679369186227199E-2</v>
      </c>
      <c r="K66" s="9"/>
      <c r="L66" s="16">
        <v>1822279</v>
      </c>
      <c r="M66" s="17">
        <f t="shared" si="7"/>
        <v>71.02079319357793</v>
      </c>
      <c r="N66" s="9"/>
    </row>
    <row r="67" spans="2:14">
      <c r="B67" s="12"/>
      <c r="C67" s="79" t="s">
        <v>22</v>
      </c>
      <c r="D67" s="7"/>
      <c r="E67" s="68">
        <v>2900000</v>
      </c>
      <c r="F67" s="17">
        <f t="shared" si="8"/>
        <v>100</v>
      </c>
      <c r="G67" s="16">
        <v>0</v>
      </c>
      <c r="H67" s="17">
        <f t="shared" si="9"/>
        <v>0</v>
      </c>
      <c r="I67" s="16">
        <f>G67+E67</f>
        <v>2900000</v>
      </c>
      <c r="J67" s="17">
        <f>(I67/I$345)*100</f>
        <v>0.17630250312746734</v>
      </c>
      <c r="K67" s="9"/>
      <c r="L67" s="16">
        <v>4310544</v>
      </c>
      <c r="M67" s="17">
        <f>(I67/$L67)*100</f>
        <v>67.276891269408225</v>
      </c>
      <c r="N67" s="9"/>
    </row>
    <row r="68" spans="2:14">
      <c r="B68" s="12"/>
      <c r="C68" s="79" t="s">
        <v>217</v>
      </c>
      <c r="D68" s="7"/>
      <c r="E68" s="68">
        <v>2721000</v>
      </c>
      <c r="F68" s="17">
        <f t="shared" si="8"/>
        <v>100</v>
      </c>
      <c r="G68" s="16">
        <v>0</v>
      </c>
      <c r="H68" s="17">
        <f t="shared" si="9"/>
        <v>0</v>
      </c>
      <c r="I68" s="16">
        <f t="shared" si="6"/>
        <v>2721000</v>
      </c>
      <c r="J68" s="17">
        <f>(I68/I$345)*100</f>
        <v>0.1654203831068409</v>
      </c>
      <c r="K68" s="9"/>
      <c r="L68" s="16">
        <v>3471967</v>
      </c>
      <c r="M68" s="17">
        <f t="shared" si="7"/>
        <v>78.370560549682651</v>
      </c>
      <c r="N68" s="9"/>
    </row>
    <row r="69" spans="2:14">
      <c r="B69" s="32"/>
      <c r="C69" s="83" t="s">
        <v>108</v>
      </c>
      <c r="D69" s="33"/>
      <c r="E69" s="69">
        <v>0</v>
      </c>
      <c r="F69" s="34">
        <v>0</v>
      </c>
      <c r="G69" s="35">
        <v>0</v>
      </c>
      <c r="H69" s="34">
        <v>0</v>
      </c>
      <c r="I69" s="35">
        <f>G69+E69</f>
        <v>0</v>
      </c>
      <c r="J69" s="34">
        <f>(I69/I$345)*100</f>
        <v>0</v>
      </c>
      <c r="K69" s="36"/>
      <c r="L69" s="35">
        <v>304165</v>
      </c>
      <c r="M69" s="34">
        <f>(I69/$L69)*100</f>
        <v>0</v>
      </c>
      <c r="N69" s="36"/>
    </row>
    <row r="70" spans="2:14">
      <c r="B70" s="12"/>
      <c r="C70" s="79" t="s">
        <v>218</v>
      </c>
      <c r="D70" s="7"/>
      <c r="E70" s="68">
        <v>252800</v>
      </c>
      <c r="F70" s="17">
        <v>0</v>
      </c>
      <c r="G70" s="16">
        <v>0</v>
      </c>
      <c r="H70" s="17">
        <v>0</v>
      </c>
      <c r="I70" s="16">
        <f t="shared" si="6"/>
        <v>252800</v>
      </c>
      <c r="J70" s="17">
        <f>(I70/I$345)*100</f>
        <v>1.5368714755387498E-2</v>
      </c>
      <c r="K70" s="9"/>
      <c r="L70" s="16">
        <v>27255000</v>
      </c>
      <c r="M70" s="17">
        <f t="shared" si="7"/>
        <v>0.92753623188405798</v>
      </c>
      <c r="N70" s="9"/>
    </row>
    <row r="71" spans="2:14">
      <c r="B71" s="12"/>
      <c r="C71" s="79" t="s">
        <v>78</v>
      </c>
      <c r="D71" s="7"/>
      <c r="E71" s="68">
        <v>9611021</v>
      </c>
      <c r="F71" s="17">
        <v>0</v>
      </c>
      <c r="G71" s="16">
        <v>0</v>
      </c>
      <c r="H71" s="17">
        <v>0</v>
      </c>
      <c r="I71" s="16">
        <f t="shared" si="6"/>
        <v>9611021</v>
      </c>
      <c r="J71" s="17">
        <f>(I71/I$345)*100</f>
        <v>0.58429208962436352</v>
      </c>
      <c r="K71" s="9"/>
      <c r="L71" s="16">
        <v>14054289</v>
      </c>
      <c r="M71" s="17">
        <f t="shared" si="7"/>
        <v>68.384967748991073</v>
      </c>
      <c r="N71" s="9"/>
    </row>
    <row r="72" spans="2:14">
      <c r="B72" s="12"/>
      <c r="C72" s="79" t="s">
        <v>77</v>
      </c>
      <c r="D72" s="7"/>
      <c r="E72" s="68">
        <v>0</v>
      </c>
      <c r="F72" s="17">
        <v>0</v>
      </c>
      <c r="G72" s="16">
        <v>0</v>
      </c>
      <c r="H72" s="17">
        <v>0</v>
      </c>
      <c r="I72" s="16">
        <f t="shared" si="6"/>
        <v>0</v>
      </c>
      <c r="J72" s="17">
        <f>(I72/I$345)*100</f>
        <v>0</v>
      </c>
      <c r="K72" s="9"/>
      <c r="L72" s="16">
        <v>5566626</v>
      </c>
      <c r="M72" s="17">
        <f t="shared" si="7"/>
        <v>0</v>
      </c>
      <c r="N72" s="9"/>
    </row>
    <row r="73" spans="2:14">
      <c r="B73" s="12"/>
      <c r="C73" s="79" t="s">
        <v>109</v>
      </c>
      <c r="D73" s="7"/>
      <c r="E73" s="68">
        <v>0</v>
      </c>
      <c r="F73" s="17">
        <v>0</v>
      </c>
      <c r="G73" s="16">
        <v>0</v>
      </c>
      <c r="H73" s="17">
        <v>0</v>
      </c>
      <c r="I73" s="16">
        <f t="shared" si="6"/>
        <v>0</v>
      </c>
      <c r="J73" s="17">
        <f>(I73/I$345)*100</f>
        <v>0</v>
      </c>
      <c r="K73" s="9"/>
      <c r="L73" s="16">
        <v>2483023</v>
      </c>
      <c r="M73" s="17">
        <f t="shared" si="7"/>
        <v>0</v>
      </c>
      <c r="N73" s="9"/>
    </row>
    <row r="74" spans="2:14">
      <c r="B74" s="32"/>
      <c r="C74" s="80" t="s">
        <v>110</v>
      </c>
      <c r="D74" s="33"/>
      <c r="E74" s="69">
        <v>3400442</v>
      </c>
      <c r="F74" s="34">
        <f t="shared" si="8"/>
        <v>100</v>
      </c>
      <c r="G74" s="35">
        <v>0</v>
      </c>
      <c r="H74" s="34">
        <f t="shared" si="9"/>
        <v>0</v>
      </c>
      <c r="I74" s="35">
        <f t="shared" si="6"/>
        <v>3400442</v>
      </c>
      <c r="J74" s="34">
        <f>(I74/I$345)*100</f>
        <v>0.20672635735854181</v>
      </c>
      <c r="K74" s="36"/>
      <c r="L74" s="35">
        <v>4769182</v>
      </c>
      <c r="M74" s="34">
        <f t="shared" si="7"/>
        <v>71.300319425847036</v>
      </c>
      <c r="N74" s="36"/>
    </row>
    <row r="75" spans="2:14">
      <c r="B75" s="12"/>
      <c r="C75" s="79" t="s">
        <v>111</v>
      </c>
      <c r="D75" s="7"/>
      <c r="E75" s="68">
        <v>0</v>
      </c>
      <c r="F75" s="17">
        <v>0</v>
      </c>
      <c r="G75" s="16">
        <v>0</v>
      </c>
      <c r="H75" s="17">
        <v>0</v>
      </c>
      <c r="I75" s="16">
        <f t="shared" si="6"/>
        <v>0</v>
      </c>
      <c r="J75" s="17">
        <f>(I75/I$345)*100</f>
        <v>0</v>
      </c>
      <c r="K75" s="9"/>
      <c r="L75" s="16">
        <v>320000</v>
      </c>
      <c r="M75" s="17">
        <f t="shared" si="7"/>
        <v>0</v>
      </c>
      <c r="N75" s="9"/>
    </row>
    <row r="76" spans="2:14">
      <c r="B76" s="12"/>
      <c r="C76" s="79" t="s">
        <v>23</v>
      </c>
      <c r="D76" s="7"/>
      <c r="E76" s="68">
        <v>577296</v>
      </c>
      <c r="F76" s="17">
        <f t="shared" si="8"/>
        <v>100</v>
      </c>
      <c r="G76" s="16">
        <v>0</v>
      </c>
      <c r="H76" s="17">
        <f t="shared" si="9"/>
        <v>0</v>
      </c>
      <c r="I76" s="16">
        <f t="shared" si="6"/>
        <v>577296</v>
      </c>
      <c r="J76" s="17">
        <f>(I76/I$345)*100</f>
        <v>3.5096113739818753E-2</v>
      </c>
      <c r="K76" s="9"/>
      <c r="L76" s="16">
        <v>6387885</v>
      </c>
      <c r="M76" s="17">
        <f t="shared" si="7"/>
        <v>9.0373574352074293</v>
      </c>
      <c r="N76" s="9"/>
    </row>
    <row r="77" spans="2:14">
      <c r="B77" s="12"/>
      <c r="C77" s="79" t="s">
        <v>219</v>
      </c>
      <c r="D77" s="7"/>
      <c r="E77" s="68">
        <v>3638851</v>
      </c>
      <c r="F77" s="17">
        <f t="shared" si="8"/>
        <v>100</v>
      </c>
      <c r="G77" s="16">
        <v>0</v>
      </c>
      <c r="H77" s="17">
        <f t="shared" si="9"/>
        <v>0</v>
      </c>
      <c r="I77" s="16">
        <f t="shared" si="6"/>
        <v>3638851</v>
      </c>
      <c r="J77" s="17">
        <f>(I77/I$345)*100</f>
        <v>0.22122018614065092</v>
      </c>
      <c r="K77" s="9"/>
      <c r="L77" s="16">
        <v>3838851</v>
      </c>
      <c r="M77" s="17">
        <f t="shared" si="7"/>
        <v>94.790107769225742</v>
      </c>
      <c r="N77" s="9"/>
    </row>
    <row r="78" spans="2:14">
      <c r="B78" s="12"/>
      <c r="C78" s="79" t="s">
        <v>55</v>
      </c>
      <c r="D78" s="7"/>
      <c r="E78" s="68">
        <v>657660</v>
      </c>
      <c r="F78" s="17">
        <f t="shared" si="8"/>
        <v>100</v>
      </c>
      <c r="G78" s="16">
        <v>0</v>
      </c>
      <c r="H78" s="17">
        <f t="shared" si="9"/>
        <v>0</v>
      </c>
      <c r="I78" s="16">
        <f t="shared" si="6"/>
        <v>657660</v>
      </c>
      <c r="J78" s="17">
        <f>(I78/I$345)*100</f>
        <v>3.9981760071313856E-2</v>
      </c>
      <c r="K78" s="9"/>
      <c r="L78" s="16">
        <v>1306540</v>
      </c>
      <c r="M78" s="17">
        <f t="shared" si="7"/>
        <v>50.336001959373611</v>
      </c>
      <c r="N78" s="9"/>
    </row>
    <row r="79" spans="2:14">
      <c r="B79" s="32"/>
      <c r="C79" s="80" t="s">
        <v>90</v>
      </c>
      <c r="D79" s="33"/>
      <c r="E79" s="69">
        <v>469224</v>
      </c>
      <c r="F79" s="34">
        <f t="shared" si="8"/>
        <v>100</v>
      </c>
      <c r="G79" s="35">
        <v>0</v>
      </c>
      <c r="H79" s="34">
        <f t="shared" si="9"/>
        <v>0</v>
      </c>
      <c r="I79" s="35">
        <f t="shared" si="6"/>
        <v>469224</v>
      </c>
      <c r="J79" s="34">
        <f>(I79/I$345)*100</f>
        <v>2.8525988181890598E-2</v>
      </c>
      <c r="K79" s="36"/>
      <c r="L79" s="35">
        <v>10503202</v>
      </c>
      <c r="M79" s="34">
        <f t="shared" si="7"/>
        <v>4.4674376442536285</v>
      </c>
      <c r="N79" s="36"/>
    </row>
    <row r="80" spans="2:14">
      <c r="B80" s="12"/>
      <c r="C80" s="79" t="s">
        <v>112</v>
      </c>
      <c r="D80" s="7"/>
      <c r="E80" s="68">
        <v>2379767</v>
      </c>
      <c r="F80" s="17">
        <f t="shared" si="8"/>
        <v>100</v>
      </c>
      <c r="G80" s="16">
        <v>0</v>
      </c>
      <c r="H80" s="17">
        <f t="shared" si="9"/>
        <v>0</v>
      </c>
      <c r="I80" s="16">
        <f t="shared" si="6"/>
        <v>2379767</v>
      </c>
      <c r="J80" s="17">
        <f>(I80/I$345)*100</f>
        <v>0.1446754755034978</v>
      </c>
      <c r="K80" s="9"/>
      <c r="L80" s="16">
        <v>3043954</v>
      </c>
      <c r="M80" s="17">
        <f t="shared" si="7"/>
        <v>78.180123615534271</v>
      </c>
      <c r="N80" s="9"/>
    </row>
    <row r="81" spans="2:14">
      <c r="B81" s="12"/>
      <c r="C81" s="79" t="s">
        <v>24</v>
      </c>
      <c r="D81" s="7"/>
      <c r="E81" s="68">
        <v>9285755</v>
      </c>
      <c r="F81" s="17">
        <v>0</v>
      </c>
      <c r="G81" s="16">
        <v>0</v>
      </c>
      <c r="H81" s="17">
        <v>0</v>
      </c>
      <c r="I81" s="16">
        <f t="shared" si="6"/>
        <v>9285755</v>
      </c>
      <c r="J81" s="17">
        <f>(I81/I$345)*100</f>
        <v>0.56451787928565367</v>
      </c>
      <c r="K81" s="9"/>
      <c r="L81" s="16">
        <v>18245977</v>
      </c>
      <c r="M81" s="17">
        <f t="shared" si="7"/>
        <v>50.89206787885351</v>
      </c>
      <c r="N81" s="9"/>
    </row>
    <row r="82" spans="2:14">
      <c r="B82" s="12"/>
      <c r="C82" s="79" t="s">
        <v>220</v>
      </c>
      <c r="D82" s="7"/>
      <c r="E82" s="68">
        <v>3204246</v>
      </c>
      <c r="F82" s="17">
        <f>(E82/$I82)*100</f>
        <v>100</v>
      </c>
      <c r="G82" s="16">
        <v>0</v>
      </c>
      <c r="H82" s="17">
        <f t="shared" si="9"/>
        <v>0</v>
      </c>
      <c r="I82" s="16">
        <f t="shared" si="6"/>
        <v>3204246</v>
      </c>
      <c r="J82" s="17">
        <f>(I82/I$345)*100</f>
        <v>0.19479882428833611</v>
      </c>
      <c r="K82" s="9"/>
      <c r="L82" s="16">
        <v>4570623</v>
      </c>
      <c r="M82" s="17">
        <f t="shared" si="7"/>
        <v>70.105235106898988</v>
      </c>
      <c r="N82" s="9"/>
    </row>
    <row r="83" spans="2:14">
      <c r="B83" s="12"/>
      <c r="C83" s="79" t="s">
        <v>25</v>
      </c>
      <c r="D83" s="7"/>
      <c r="E83" s="68">
        <v>3705000</v>
      </c>
      <c r="F83" s="17">
        <f t="shared" si="8"/>
        <v>100</v>
      </c>
      <c r="G83" s="16">
        <v>0</v>
      </c>
      <c r="H83" s="17">
        <f t="shared" si="9"/>
        <v>0</v>
      </c>
      <c r="I83" s="16">
        <f t="shared" si="6"/>
        <v>3705000</v>
      </c>
      <c r="J83" s="17">
        <f>(I83/I$345)*100</f>
        <v>0.22524164623698842</v>
      </c>
      <c r="K83" s="9"/>
      <c r="L83" s="16">
        <v>6482535</v>
      </c>
      <c r="M83" s="17">
        <f t="shared" si="7"/>
        <v>57.153567238742255</v>
      </c>
      <c r="N83" s="9"/>
    </row>
    <row r="84" spans="2:14">
      <c r="B84" s="32"/>
      <c r="C84" s="80" t="s">
        <v>26</v>
      </c>
      <c r="D84" s="33"/>
      <c r="E84" s="69">
        <v>4816301</v>
      </c>
      <c r="F84" s="34">
        <f t="shared" si="8"/>
        <v>100</v>
      </c>
      <c r="G84" s="35">
        <v>0</v>
      </c>
      <c r="H84" s="34">
        <f t="shared" si="9"/>
        <v>0</v>
      </c>
      <c r="I84" s="35">
        <f t="shared" si="6"/>
        <v>4816301</v>
      </c>
      <c r="J84" s="34">
        <f>(I84/I$345)*100</f>
        <v>0.2928020421087324</v>
      </c>
      <c r="K84" s="36"/>
      <c r="L84" s="35">
        <v>9497988</v>
      </c>
      <c r="M84" s="34">
        <f t="shared" si="7"/>
        <v>50.708644820355644</v>
      </c>
      <c r="N84" s="36"/>
    </row>
    <row r="85" spans="2:14">
      <c r="B85" s="12"/>
      <c r="C85" s="79" t="s">
        <v>221</v>
      </c>
      <c r="D85" s="7"/>
      <c r="E85" s="68">
        <v>19765950</v>
      </c>
      <c r="F85" s="17">
        <f t="shared" si="8"/>
        <v>100</v>
      </c>
      <c r="G85" s="16">
        <v>0</v>
      </c>
      <c r="H85" s="17">
        <f t="shared" si="9"/>
        <v>0</v>
      </c>
      <c r="I85" s="16">
        <f t="shared" si="6"/>
        <v>19765950</v>
      </c>
      <c r="J85" s="17">
        <f>(I85/I$345)*100</f>
        <v>1.2016505040318493</v>
      </c>
      <c r="K85" s="9"/>
      <c r="L85" s="16">
        <v>22059045</v>
      </c>
      <c r="M85" s="17">
        <f t="shared" si="7"/>
        <v>89.604740368406695</v>
      </c>
      <c r="N85" s="9"/>
    </row>
    <row r="86" spans="2:14">
      <c r="B86" s="12"/>
      <c r="C86" s="79" t="s">
        <v>133</v>
      </c>
      <c r="D86" s="7"/>
      <c r="E86" s="68">
        <v>1687500</v>
      </c>
      <c r="F86" s="17">
        <f t="shared" si="8"/>
        <v>100</v>
      </c>
      <c r="G86" s="16">
        <v>0</v>
      </c>
      <c r="H86" s="17">
        <f t="shared" si="9"/>
        <v>0</v>
      </c>
      <c r="I86" s="16">
        <f t="shared" si="6"/>
        <v>1687500</v>
      </c>
      <c r="J86" s="17">
        <f>(I86/I$345)*100</f>
        <v>0.10258981863020729</v>
      </c>
      <c r="K86" s="9"/>
      <c r="L86" s="16">
        <v>6059854</v>
      </c>
      <c r="M86" s="17">
        <f t="shared" si="7"/>
        <v>27.847205559737908</v>
      </c>
      <c r="N86" s="9"/>
    </row>
    <row r="87" spans="2:14">
      <c r="B87" s="12"/>
      <c r="C87" s="79" t="s">
        <v>76</v>
      </c>
      <c r="D87" s="7"/>
      <c r="E87" s="68">
        <v>753940</v>
      </c>
      <c r="F87" s="17">
        <f t="shared" ref="F87:F117" si="10">(E87/$I87)*100</f>
        <v>100</v>
      </c>
      <c r="G87" s="16">
        <v>0</v>
      </c>
      <c r="H87" s="17">
        <f t="shared" ref="H87:H117" si="11">(G87/$I87)*100</f>
        <v>0</v>
      </c>
      <c r="I87" s="16">
        <f t="shared" si="6"/>
        <v>753940</v>
      </c>
      <c r="J87" s="17">
        <f>(I87/I$345)*100</f>
        <v>4.5835003175145772E-2</v>
      </c>
      <c r="K87" s="9"/>
      <c r="L87" s="16">
        <v>1773740</v>
      </c>
      <c r="M87" s="17">
        <f t="shared" si="7"/>
        <v>42.50566599388862</v>
      </c>
      <c r="N87" s="9"/>
    </row>
    <row r="88" spans="2:14">
      <c r="B88" s="12"/>
      <c r="C88" s="79" t="s">
        <v>222</v>
      </c>
      <c r="D88" s="7"/>
      <c r="E88" s="68">
        <v>1059008</v>
      </c>
      <c r="F88" s="17">
        <f t="shared" si="10"/>
        <v>100</v>
      </c>
      <c r="G88" s="16">
        <v>0</v>
      </c>
      <c r="H88" s="17">
        <f t="shared" si="11"/>
        <v>0</v>
      </c>
      <c r="I88" s="16">
        <f t="shared" si="6"/>
        <v>1059008</v>
      </c>
      <c r="J88" s="17">
        <f>(I88/I$345)*100</f>
        <v>6.4381296976556174E-2</v>
      </c>
      <c r="K88" s="9"/>
      <c r="L88" s="16">
        <v>1922445</v>
      </c>
      <c r="M88" s="17">
        <f t="shared" si="7"/>
        <v>55.086517429627378</v>
      </c>
      <c r="N88" s="9"/>
    </row>
    <row r="89" spans="2:14">
      <c r="B89" s="12"/>
      <c r="C89" s="79" t="s">
        <v>27</v>
      </c>
      <c r="D89" s="7"/>
      <c r="E89" s="68">
        <v>2400000</v>
      </c>
      <c r="F89" s="17">
        <v>0</v>
      </c>
      <c r="G89" s="16">
        <v>0</v>
      </c>
      <c r="H89" s="17">
        <v>0</v>
      </c>
      <c r="I89" s="16">
        <f t="shared" si="6"/>
        <v>2400000</v>
      </c>
      <c r="J89" s="17">
        <f>(I89/I$345)*100</f>
        <v>0.14590551982962816</v>
      </c>
      <c r="K89" s="9"/>
      <c r="L89" s="16">
        <v>10560254</v>
      </c>
      <c r="M89" s="17">
        <f t="shared" si="7"/>
        <v>22.726726080641622</v>
      </c>
      <c r="N89" s="9"/>
    </row>
    <row r="90" spans="2:14">
      <c r="B90" s="32"/>
      <c r="C90" s="80" t="s">
        <v>223</v>
      </c>
      <c r="D90" s="33"/>
      <c r="E90" s="69">
        <v>1079939</v>
      </c>
      <c r="F90" s="34">
        <f t="shared" si="10"/>
        <v>100</v>
      </c>
      <c r="G90" s="35">
        <v>0</v>
      </c>
      <c r="H90" s="34">
        <f t="shared" si="11"/>
        <v>0</v>
      </c>
      <c r="I90" s="35">
        <f t="shared" si="6"/>
        <v>1079939</v>
      </c>
      <c r="J90" s="34">
        <f>(I90/I$345)*100</f>
        <v>6.5653775491370331E-2</v>
      </c>
      <c r="K90" s="36"/>
      <c r="L90" s="35">
        <v>1829497</v>
      </c>
      <c r="M90" s="34">
        <f t="shared" si="7"/>
        <v>59.029285098581738</v>
      </c>
      <c r="N90" s="36"/>
    </row>
    <row r="91" spans="2:14">
      <c r="B91" s="12"/>
      <c r="C91" s="79" t="s">
        <v>28</v>
      </c>
      <c r="D91" s="7"/>
      <c r="E91" s="68">
        <v>3115747</v>
      </c>
      <c r="F91" s="17">
        <f t="shared" si="10"/>
        <v>100</v>
      </c>
      <c r="G91" s="16">
        <v>0</v>
      </c>
      <c r="H91" s="17">
        <f t="shared" si="11"/>
        <v>0</v>
      </c>
      <c r="I91" s="16">
        <f>G91+E91</f>
        <v>3115747</v>
      </c>
      <c r="J91" s="17">
        <f>(I91/I$345)*100</f>
        <v>0.18941861903858515</v>
      </c>
      <c r="K91" s="9"/>
      <c r="L91" s="16">
        <v>4106147</v>
      </c>
      <c r="M91" s="17">
        <f>(I91/$L91)*100</f>
        <v>75.880064693251356</v>
      </c>
      <c r="N91" s="9"/>
    </row>
    <row r="92" spans="2:14">
      <c r="B92" s="12"/>
      <c r="C92" s="79" t="s">
        <v>113</v>
      </c>
      <c r="D92" s="7"/>
      <c r="E92" s="68">
        <v>4680800</v>
      </c>
      <c r="F92" s="17">
        <v>0</v>
      </c>
      <c r="G92" s="16">
        <v>0</v>
      </c>
      <c r="H92" s="17">
        <v>0</v>
      </c>
      <c r="I92" s="16">
        <f>G92+E92</f>
        <v>4680800</v>
      </c>
      <c r="J92" s="17">
        <f>(I92/I$345)*100</f>
        <v>0.28456439884105139</v>
      </c>
      <c r="K92" s="9"/>
      <c r="L92" s="16">
        <v>8752700</v>
      </c>
      <c r="M92" s="17">
        <f>(I92/$L92)*100</f>
        <v>53.478355250379884</v>
      </c>
      <c r="N92" s="9"/>
    </row>
    <row r="93" spans="2:14">
      <c r="B93" s="12"/>
      <c r="C93" s="79" t="s">
        <v>114</v>
      </c>
      <c r="D93" s="7"/>
      <c r="E93" s="68">
        <v>1300000</v>
      </c>
      <c r="F93" s="17">
        <f t="shared" si="10"/>
        <v>100</v>
      </c>
      <c r="G93" s="16">
        <v>0</v>
      </c>
      <c r="H93" s="17">
        <f t="shared" si="11"/>
        <v>0</v>
      </c>
      <c r="I93" s="16">
        <f t="shared" si="6"/>
        <v>1300000</v>
      </c>
      <c r="J93" s="17">
        <f>(I93/I$345)*100</f>
        <v>7.9032156574381909E-2</v>
      </c>
      <c r="K93" s="9"/>
      <c r="L93" s="16">
        <v>7442841</v>
      </c>
      <c r="M93" s="17">
        <f t="shared" si="7"/>
        <v>17.466448631644823</v>
      </c>
      <c r="N93" s="9"/>
    </row>
    <row r="94" spans="2:14">
      <c r="B94" s="12"/>
      <c r="C94" s="79" t="s">
        <v>115</v>
      </c>
      <c r="D94" s="7"/>
      <c r="E94" s="68">
        <v>0</v>
      </c>
      <c r="F94" s="17">
        <v>0</v>
      </c>
      <c r="G94" s="16">
        <v>0</v>
      </c>
      <c r="H94" s="17">
        <v>0</v>
      </c>
      <c r="I94" s="16">
        <f t="shared" si="6"/>
        <v>0</v>
      </c>
      <c r="J94" s="17">
        <f>(I94/I$345)*100</f>
        <v>0</v>
      </c>
      <c r="K94" s="9"/>
      <c r="L94" s="16">
        <v>9169041</v>
      </c>
      <c r="M94" s="17">
        <f t="shared" si="7"/>
        <v>0</v>
      </c>
      <c r="N94" s="9"/>
    </row>
    <row r="95" spans="2:14">
      <c r="B95" s="32"/>
      <c r="C95" s="80" t="s">
        <v>224</v>
      </c>
      <c r="D95" s="33"/>
      <c r="E95" s="69">
        <v>2151192.5</v>
      </c>
      <c r="F95" s="34">
        <f t="shared" si="10"/>
        <v>100</v>
      </c>
      <c r="G95" s="35">
        <v>0</v>
      </c>
      <c r="H95" s="34">
        <f t="shared" si="11"/>
        <v>0</v>
      </c>
      <c r="I95" s="35">
        <f>G95+E95</f>
        <v>2151192.5</v>
      </c>
      <c r="J95" s="34">
        <f>(I95/I$345)*100</f>
        <v>0.13077952498587389</v>
      </c>
      <c r="K95" s="36"/>
      <c r="L95" s="35">
        <v>5394682.9199999999</v>
      </c>
      <c r="M95" s="34">
        <f>(I95/$L95)*100</f>
        <v>39.876161989516895</v>
      </c>
      <c r="N95" s="36"/>
    </row>
    <row r="96" spans="2:14">
      <c r="B96" s="12"/>
      <c r="C96" s="79" t="s">
        <v>29</v>
      </c>
      <c r="D96" s="7"/>
      <c r="E96" s="68">
        <v>2496000</v>
      </c>
      <c r="F96" s="17">
        <f t="shared" si="10"/>
        <v>100</v>
      </c>
      <c r="G96" s="16">
        <v>0</v>
      </c>
      <c r="H96" s="17">
        <f t="shared" si="11"/>
        <v>0</v>
      </c>
      <c r="I96" s="16">
        <f t="shared" si="6"/>
        <v>2496000</v>
      </c>
      <c r="J96" s="17">
        <f>(I96/I$345)*100</f>
        <v>0.15174174062281326</v>
      </c>
      <c r="K96" s="9"/>
      <c r="L96" s="16">
        <v>7041898</v>
      </c>
      <c r="M96" s="17">
        <f t="shared" si="7"/>
        <v>35.44498940484511</v>
      </c>
      <c r="N96" s="9"/>
    </row>
    <row r="97" spans="2:14">
      <c r="B97" s="12"/>
      <c r="C97" s="79" t="s">
        <v>225</v>
      </c>
      <c r="D97" s="7"/>
      <c r="E97" s="68">
        <v>0</v>
      </c>
      <c r="F97" s="17">
        <v>0</v>
      </c>
      <c r="G97" s="16">
        <v>0</v>
      </c>
      <c r="H97" s="17">
        <v>0</v>
      </c>
      <c r="I97" s="16">
        <f t="shared" si="6"/>
        <v>0</v>
      </c>
      <c r="J97" s="17">
        <f>(I97/I$345)*100</f>
        <v>0</v>
      </c>
      <c r="K97" s="9"/>
      <c r="L97" s="16">
        <v>11605192</v>
      </c>
      <c r="M97" s="17">
        <f t="shared" si="7"/>
        <v>0</v>
      </c>
      <c r="N97" s="9"/>
    </row>
    <row r="98" spans="2:14">
      <c r="B98" s="32"/>
      <c r="C98" s="80" t="s">
        <v>30</v>
      </c>
      <c r="D98" s="33"/>
      <c r="E98" s="69">
        <v>21000000</v>
      </c>
      <c r="F98" s="34">
        <f t="shared" si="10"/>
        <v>100</v>
      </c>
      <c r="G98" s="35">
        <v>0</v>
      </c>
      <c r="H98" s="34">
        <f t="shared" si="11"/>
        <v>0</v>
      </c>
      <c r="I98" s="35">
        <f t="shared" si="6"/>
        <v>21000000</v>
      </c>
      <c r="J98" s="34">
        <f>(I98/I$345)*100</f>
        <v>1.2766732985092462</v>
      </c>
      <c r="K98" s="36"/>
      <c r="L98" s="35">
        <v>32139659</v>
      </c>
      <c r="M98" s="34">
        <f t="shared" si="7"/>
        <v>65.339834501666616</v>
      </c>
      <c r="N98" s="36"/>
    </row>
    <row r="99" spans="2:14">
      <c r="B99" s="12"/>
      <c r="C99" s="79" t="s">
        <v>134</v>
      </c>
      <c r="D99" s="7"/>
      <c r="E99" s="68">
        <v>449329</v>
      </c>
      <c r="F99" s="17">
        <v>0</v>
      </c>
      <c r="G99" s="16">
        <v>0</v>
      </c>
      <c r="H99" s="17">
        <v>0</v>
      </c>
      <c r="I99" s="16">
        <f t="shared" si="6"/>
        <v>449329</v>
      </c>
      <c r="J99" s="17">
        <f>(I99/I$345)*100</f>
        <v>2.731649221646958E-2</v>
      </c>
      <c r="K99" s="9"/>
      <c r="L99" s="16">
        <v>812678</v>
      </c>
      <c r="M99" s="17">
        <f t="shared" si="7"/>
        <v>55.289918024112872</v>
      </c>
      <c r="N99" s="9"/>
    </row>
    <row r="100" spans="2:14">
      <c r="B100" s="12"/>
      <c r="C100" s="79" t="s">
        <v>31</v>
      </c>
      <c r="D100" s="7"/>
      <c r="E100" s="68">
        <v>2927898</v>
      </c>
      <c r="F100" s="17">
        <f t="shared" si="10"/>
        <v>67.651733012192068</v>
      </c>
      <c r="G100" s="16">
        <v>1400000</v>
      </c>
      <c r="H100" s="17">
        <f t="shared" si="11"/>
        <v>32.348266987807939</v>
      </c>
      <c r="I100" s="16">
        <f t="shared" si="6"/>
        <v>4327898</v>
      </c>
      <c r="J100" s="17">
        <f>(I100/I$345)*100</f>
        <v>0.26311008644150335</v>
      </c>
      <c r="K100" s="9"/>
      <c r="L100" s="16">
        <v>11401762</v>
      </c>
      <c r="M100" s="17">
        <f t="shared" si="7"/>
        <v>37.958150678816132</v>
      </c>
      <c r="N100" s="9"/>
    </row>
    <row r="101" spans="2:14">
      <c r="B101" s="12"/>
      <c r="C101" s="79" t="s">
        <v>32</v>
      </c>
      <c r="D101" s="7"/>
      <c r="E101" s="68">
        <v>3039109</v>
      </c>
      <c r="F101" s="17">
        <f t="shared" si="10"/>
        <v>100</v>
      </c>
      <c r="G101" s="16">
        <v>0</v>
      </c>
      <c r="H101" s="17">
        <f t="shared" si="11"/>
        <v>0</v>
      </c>
      <c r="I101" s="16">
        <f t="shared" si="6"/>
        <v>3039109</v>
      </c>
      <c r="J101" s="17">
        <f>(I101/I$345)*100</f>
        <v>0.18475949102662559</v>
      </c>
      <c r="K101" s="9"/>
      <c r="L101" s="16">
        <v>6057143</v>
      </c>
      <c r="M101" s="17">
        <f t="shared" si="7"/>
        <v>50.173968156274341</v>
      </c>
      <c r="N101" s="9"/>
    </row>
    <row r="102" spans="2:14">
      <c r="B102" s="12"/>
      <c r="C102" s="79" t="s">
        <v>116</v>
      </c>
      <c r="D102" s="7"/>
      <c r="E102" s="68">
        <v>868000</v>
      </c>
      <c r="F102" s="17">
        <v>0</v>
      </c>
      <c r="G102" s="16">
        <v>0</v>
      </c>
      <c r="H102" s="17">
        <v>0</v>
      </c>
      <c r="I102" s="16">
        <f t="shared" si="6"/>
        <v>868000</v>
      </c>
      <c r="J102" s="17">
        <f>(I102/I$345)*100</f>
        <v>5.2769163005048837E-2</v>
      </c>
      <c r="K102" s="9"/>
      <c r="L102" s="16">
        <v>7368715</v>
      </c>
      <c r="M102" s="17">
        <f t="shared" si="7"/>
        <v>11.779530080889273</v>
      </c>
      <c r="N102" s="9"/>
    </row>
    <row r="103" spans="2:14">
      <c r="B103" s="32"/>
      <c r="C103" s="80" t="s">
        <v>226</v>
      </c>
      <c r="D103" s="33"/>
      <c r="E103" s="69">
        <v>6672000</v>
      </c>
      <c r="F103" s="34">
        <f t="shared" si="10"/>
        <v>100</v>
      </c>
      <c r="G103" s="35">
        <v>0</v>
      </c>
      <c r="H103" s="34">
        <f t="shared" si="11"/>
        <v>0</v>
      </c>
      <c r="I103" s="35">
        <f t="shared" si="6"/>
        <v>6672000</v>
      </c>
      <c r="J103" s="34">
        <f>(I103/I$345)*100</f>
        <v>0.40561734512636627</v>
      </c>
      <c r="K103" s="36"/>
      <c r="L103" s="35">
        <v>13559721</v>
      </c>
      <c r="M103" s="34">
        <f t="shared" si="7"/>
        <v>49.204552217556689</v>
      </c>
      <c r="N103" s="36"/>
    </row>
    <row r="104" spans="2:14">
      <c r="B104" s="12"/>
      <c r="C104" s="79" t="s">
        <v>75</v>
      </c>
      <c r="D104" s="7"/>
      <c r="E104" s="68">
        <v>612000</v>
      </c>
      <c r="F104" s="17">
        <v>0</v>
      </c>
      <c r="G104" s="16">
        <v>0</v>
      </c>
      <c r="H104" s="17">
        <v>0</v>
      </c>
      <c r="I104" s="16">
        <f t="shared" si="6"/>
        <v>612000</v>
      </c>
      <c r="J104" s="17">
        <f>(I104/I$345)*100</f>
        <v>3.7205907556555173E-2</v>
      </c>
      <c r="K104" s="9"/>
      <c r="L104" s="16">
        <v>5646629</v>
      </c>
      <c r="M104" s="17">
        <f t="shared" si="7"/>
        <v>10.83832495458795</v>
      </c>
      <c r="N104" s="9"/>
    </row>
    <row r="105" spans="2:14">
      <c r="B105" s="12"/>
      <c r="C105" s="79" t="s">
        <v>89</v>
      </c>
      <c r="D105" s="7"/>
      <c r="E105" s="68">
        <v>1350000</v>
      </c>
      <c r="F105" s="17">
        <f t="shared" si="10"/>
        <v>100</v>
      </c>
      <c r="G105" s="16">
        <v>0</v>
      </c>
      <c r="H105" s="17">
        <f t="shared" si="11"/>
        <v>0</v>
      </c>
      <c r="I105" s="16">
        <f>G105+E105</f>
        <v>1350000</v>
      </c>
      <c r="J105" s="17">
        <f>(I105/I$345)*100</f>
        <v>8.2071854904165825E-2</v>
      </c>
      <c r="K105" s="9"/>
      <c r="L105" s="16">
        <v>1750000</v>
      </c>
      <c r="M105" s="17">
        <f>(I105/$L105)*100</f>
        <v>77.142857142857153</v>
      </c>
      <c r="N105" s="9"/>
    </row>
    <row r="106" spans="2:14">
      <c r="B106" s="12"/>
      <c r="C106" s="79" t="s">
        <v>74</v>
      </c>
      <c r="D106" s="7"/>
      <c r="E106" s="68">
        <v>1300000</v>
      </c>
      <c r="F106" s="17">
        <f t="shared" si="10"/>
        <v>100</v>
      </c>
      <c r="G106" s="16">
        <v>0</v>
      </c>
      <c r="H106" s="17">
        <f t="shared" si="11"/>
        <v>0</v>
      </c>
      <c r="I106" s="16">
        <f t="shared" si="6"/>
        <v>1300000</v>
      </c>
      <c r="J106" s="17">
        <f>(I106/I$345)*100</f>
        <v>7.9032156574381909E-2</v>
      </c>
      <c r="K106" s="9"/>
      <c r="L106" s="16">
        <v>6333929</v>
      </c>
      <c r="M106" s="17">
        <f t="shared" si="7"/>
        <v>20.524385417013676</v>
      </c>
      <c r="N106" s="9"/>
    </row>
    <row r="107" spans="2:14">
      <c r="B107" s="12"/>
      <c r="C107" s="79" t="s">
        <v>57</v>
      </c>
      <c r="D107" s="7"/>
      <c r="E107" s="68">
        <v>7866038</v>
      </c>
      <c r="F107" s="17">
        <f t="shared" si="10"/>
        <v>100</v>
      </c>
      <c r="G107" s="16">
        <v>0</v>
      </c>
      <c r="H107" s="17">
        <f t="shared" si="11"/>
        <v>0</v>
      </c>
      <c r="I107" s="16">
        <f t="shared" si="6"/>
        <v>7866038</v>
      </c>
      <c r="J107" s="17">
        <f>(I107/I$345)*100</f>
        <v>0.47820765141233684</v>
      </c>
      <c r="K107" s="9"/>
      <c r="L107" s="16">
        <v>13332996</v>
      </c>
      <c r="M107" s="17">
        <f t="shared" si="7"/>
        <v>58.99677761847375</v>
      </c>
      <c r="N107" s="9"/>
    </row>
    <row r="108" spans="2:14">
      <c r="B108" s="32"/>
      <c r="C108" s="80" t="s">
        <v>227</v>
      </c>
      <c r="D108" s="33"/>
      <c r="E108" s="69">
        <v>3415513</v>
      </c>
      <c r="F108" s="34">
        <f t="shared" si="10"/>
        <v>100</v>
      </c>
      <c r="G108" s="35">
        <v>0</v>
      </c>
      <c r="H108" s="34">
        <f t="shared" si="11"/>
        <v>0</v>
      </c>
      <c r="I108" s="35">
        <f t="shared" si="6"/>
        <v>3415513</v>
      </c>
      <c r="J108" s="34">
        <f>(I108/I$345)*100</f>
        <v>0.20764258322910531</v>
      </c>
      <c r="K108" s="36"/>
      <c r="L108" s="35">
        <v>5271789</v>
      </c>
      <c r="M108" s="34">
        <f t="shared" si="7"/>
        <v>64.78849969147096</v>
      </c>
      <c r="N108" s="36"/>
    </row>
    <row r="109" spans="2:14">
      <c r="B109" s="12"/>
      <c r="C109" s="79" t="s">
        <v>53</v>
      </c>
      <c r="D109" s="7"/>
      <c r="E109" s="68">
        <v>4900228</v>
      </c>
      <c r="F109" s="17">
        <f t="shared" si="10"/>
        <v>100</v>
      </c>
      <c r="G109" s="16">
        <v>0</v>
      </c>
      <c r="H109" s="17">
        <f t="shared" si="11"/>
        <v>0</v>
      </c>
      <c r="I109" s="16">
        <f t="shared" si="6"/>
        <v>4900228</v>
      </c>
      <c r="J109" s="17">
        <f>(I109/I$345)*100</f>
        <v>0.29790429734320789</v>
      </c>
      <c r="K109" s="9"/>
      <c r="L109" s="16">
        <v>7025939</v>
      </c>
      <c r="M109" s="17">
        <f t="shared" si="7"/>
        <v>69.744812757412205</v>
      </c>
      <c r="N109" s="9"/>
    </row>
    <row r="110" spans="2:14">
      <c r="B110" s="12"/>
      <c r="C110" s="79" t="s">
        <v>228</v>
      </c>
      <c r="D110" s="7"/>
      <c r="E110" s="68">
        <v>1800000</v>
      </c>
      <c r="F110" s="17">
        <v>0</v>
      </c>
      <c r="G110" s="16">
        <v>0</v>
      </c>
      <c r="H110" s="17">
        <v>0</v>
      </c>
      <c r="I110" s="16">
        <f t="shared" si="6"/>
        <v>1800000</v>
      </c>
      <c r="J110" s="17">
        <f>(I110/I$345)*100</f>
        <v>0.10942913987222111</v>
      </c>
      <c r="K110" s="9"/>
      <c r="L110" s="16">
        <v>1962520</v>
      </c>
      <c r="M110" s="17">
        <f t="shared" si="7"/>
        <v>91.71881050893748</v>
      </c>
      <c r="N110" s="9"/>
    </row>
    <row r="111" spans="2:14">
      <c r="B111" s="12"/>
      <c r="C111" s="79" t="s">
        <v>117</v>
      </c>
      <c r="D111" s="7"/>
      <c r="E111" s="68">
        <v>8800000</v>
      </c>
      <c r="F111" s="17">
        <f t="shared" si="10"/>
        <v>100</v>
      </c>
      <c r="G111" s="16">
        <v>0</v>
      </c>
      <c r="H111" s="17">
        <f t="shared" si="11"/>
        <v>0</v>
      </c>
      <c r="I111" s="16">
        <f t="shared" si="6"/>
        <v>8800000</v>
      </c>
      <c r="J111" s="17">
        <f>(I111/I$345)*100</f>
        <v>0.53498690604196986</v>
      </c>
      <c r="K111" s="9"/>
      <c r="L111" s="16">
        <v>12818208</v>
      </c>
      <c r="M111" s="17">
        <f t="shared" si="7"/>
        <v>68.652342043443198</v>
      </c>
      <c r="N111" s="9"/>
    </row>
    <row r="112" spans="2:14">
      <c r="B112" s="12"/>
      <c r="C112" s="79" t="s">
        <v>229</v>
      </c>
      <c r="D112" s="7"/>
      <c r="E112" s="68">
        <v>6358</v>
      </c>
      <c r="F112" s="17">
        <f t="shared" si="10"/>
        <v>100</v>
      </c>
      <c r="G112" s="16">
        <v>0</v>
      </c>
      <c r="H112" s="17">
        <f t="shared" si="11"/>
        <v>0</v>
      </c>
      <c r="I112" s="16">
        <f t="shared" si="6"/>
        <v>6358</v>
      </c>
      <c r="J112" s="17">
        <f>(I112/I$345)*100</f>
        <v>3.865280396153232E-4</v>
      </c>
      <c r="K112" s="9"/>
      <c r="L112" s="16">
        <v>1017509</v>
      </c>
      <c r="M112" s="17">
        <f t="shared" si="7"/>
        <v>0.62485933785352266</v>
      </c>
      <c r="N112" s="9"/>
    </row>
    <row r="113" spans="2:14">
      <c r="B113" s="32"/>
      <c r="C113" s="80" t="s">
        <v>58</v>
      </c>
      <c r="D113" s="33"/>
      <c r="E113" s="69">
        <v>1411754</v>
      </c>
      <c r="F113" s="34">
        <f t="shared" si="10"/>
        <v>100</v>
      </c>
      <c r="G113" s="35">
        <v>0</v>
      </c>
      <c r="H113" s="34">
        <f t="shared" si="11"/>
        <v>0</v>
      </c>
      <c r="I113" s="35">
        <f t="shared" si="6"/>
        <v>1411754</v>
      </c>
      <c r="J113" s="34">
        <f>(I113/I$345)*100</f>
        <v>8.582612551731536E-2</v>
      </c>
      <c r="K113" s="36"/>
      <c r="L113" s="35">
        <v>2997877</v>
      </c>
      <c r="M113" s="34">
        <f t="shared" si="7"/>
        <v>47.09179195810902</v>
      </c>
      <c r="N113" s="36"/>
    </row>
    <row r="114" spans="2:14">
      <c r="B114" s="12"/>
      <c r="C114" s="79" t="s">
        <v>230</v>
      </c>
      <c r="D114" s="7"/>
      <c r="E114" s="68">
        <v>0</v>
      </c>
      <c r="F114" s="17">
        <v>0</v>
      </c>
      <c r="G114" s="16">
        <v>0</v>
      </c>
      <c r="H114" s="17">
        <v>0</v>
      </c>
      <c r="I114" s="16">
        <f t="shared" si="6"/>
        <v>0</v>
      </c>
      <c r="J114" s="17">
        <f>(I114/I$345)*100</f>
        <v>0</v>
      </c>
      <c r="K114" s="9"/>
      <c r="L114" s="16">
        <v>1685693</v>
      </c>
      <c r="M114" s="17">
        <f t="shared" si="7"/>
        <v>0</v>
      </c>
      <c r="N114" s="9"/>
    </row>
    <row r="115" spans="2:14">
      <c r="B115" s="12"/>
      <c r="C115" s="79" t="s">
        <v>73</v>
      </c>
      <c r="D115" s="7"/>
      <c r="E115" s="68">
        <v>5520000</v>
      </c>
      <c r="F115" s="17">
        <f t="shared" si="10"/>
        <v>100</v>
      </c>
      <c r="G115" s="16">
        <v>0</v>
      </c>
      <c r="H115" s="17">
        <f t="shared" si="11"/>
        <v>0</v>
      </c>
      <c r="I115" s="16">
        <f t="shared" si="6"/>
        <v>5520000</v>
      </c>
      <c r="J115" s="17">
        <f>(I115/I$345)*100</f>
        <v>0.33558269560814474</v>
      </c>
      <c r="K115" s="9"/>
      <c r="L115" s="16">
        <v>9695705</v>
      </c>
      <c r="M115" s="17">
        <f t="shared" si="7"/>
        <v>56.932425233647265</v>
      </c>
      <c r="N115" s="9"/>
    </row>
    <row r="116" spans="2:14">
      <c r="B116" s="12"/>
      <c r="C116" s="79" t="s">
        <v>231</v>
      </c>
      <c r="D116" s="7"/>
      <c r="E116" s="68">
        <v>0</v>
      </c>
      <c r="F116" s="17">
        <v>0</v>
      </c>
      <c r="G116" s="16">
        <v>0</v>
      </c>
      <c r="H116" s="17">
        <v>0</v>
      </c>
      <c r="I116" s="16">
        <f t="shared" si="6"/>
        <v>0</v>
      </c>
      <c r="J116" s="17">
        <f>(I116/I$345)*100</f>
        <v>0</v>
      </c>
      <c r="K116" s="9"/>
      <c r="L116" s="16">
        <v>14824051</v>
      </c>
      <c r="M116" s="17">
        <f t="shared" si="7"/>
        <v>0</v>
      </c>
      <c r="N116" s="9"/>
    </row>
    <row r="117" spans="2:14">
      <c r="B117" s="12"/>
      <c r="C117" s="79" t="s">
        <v>135</v>
      </c>
      <c r="D117" s="7"/>
      <c r="E117" s="68">
        <v>9928780</v>
      </c>
      <c r="F117" s="17">
        <f t="shared" si="10"/>
        <v>100</v>
      </c>
      <c r="G117" s="16">
        <v>0</v>
      </c>
      <c r="H117" s="17">
        <f t="shared" si="11"/>
        <v>0</v>
      </c>
      <c r="I117" s="16">
        <f>G117+E117</f>
        <v>9928780</v>
      </c>
      <c r="J117" s="17">
        <f>(I117/I$345)*100</f>
        <v>0.60360991965583966</v>
      </c>
      <c r="K117" s="9"/>
      <c r="L117" s="16">
        <v>9928780</v>
      </c>
      <c r="M117" s="17">
        <f>(I117/$L117)*100</f>
        <v>100</v>
      </c>
      <c r="N117" s="9"/>
    </row>
    <row r="118" spans="2:14">
      <c r="B118" s="32"/>
      <c r="C118" s="80" t="s">
        <v>136</v>
      </c>
      <c r="D118" s="33"/>
      <c r="E118" s="69">
        <v>5137531</v>
      </c>
      <c r="F118" s="34">
        <f>(E118/$I118)*100</f>
        <v>100</v>
      </c>
      <c r="G118" s="35">
        <v>0</v>
      </c>
      <c r="H118" s="34">
        <f>(G118/$I118)*100</f>
        <v>0</v>
      </c>
      <c r="I118" s="35">
        <f>G118+E118</f>
        <v>5137531</v>
      </c>
      <c r="J118" s="34">
        <f>(I118/I$345)*100</f>
        <v>0.3123308879982622</v>
      </c>
      <c r="K118" s="36"/>
      <c r="L118" s="35">
        <v>6984608</v>
      </c>
      <c r="M118" s="34">
        <f>(I118/$L118)*100</f>
        <v>73.555037018541341</v>
      </c>
      <c r="N118" s="36"/>
    </row>
    <row r="119" spans="2:14">
      <c r="B119" s="12"/>
      <c r="C119" s="79" t="s">
        <v>128</v>
      </c>
      <c r="D119" s="7"/>
      <c r="E119" s="68">
        <v>6015634</v>
      </c>
      <c r="F119" s="17">
        <v>0</v>
      </c>
      <c r="G119" s="16">
        <v>0</v>
      </c>
      <c r="H119" s="17">
        <v>0</v>
      </c>
      <c r="I119" s="16">
        <f>G119+E119</f>
        <v>6015634</v>
      </c>
      <c r="J119" s="17">
        <f>(I119/I$345)*100</f>
        <v>0.36571425244782718</v>
      </c>
      <c r="K119" s="9"/>
      <c r="L119" s="16">
        <v>7300480</v>
      </c>
      <c r="M119" s="17">
        <f>(I119/$L119)*100</f>
        <v>82.400527088629786</v>
      </c>
      <c r="N119" s="9"/>
    </row>
    <row r="120" spans="2:14">
      <c r="B120" s="12"/>
      <c r="C120" s="79" t="s">
        <v>72</v>
      </c>
      <c r="D120" s="7"/>
      <c r="E120" s="68">
        <v>1730411</v>
      </c>
      <c r="F120" s="17">
        <f>(E120/$I120)*100</f>
        <v>100</v>
      </c>
      <c r="G120" s="16">
        <v>0</v>
      </c>
      <c r="H120" s="17">
        <f>(G120/$I120)*100</f>
        <v>0</v>
      </c>
      <c r="I120" s="16">
        <f t="shared" si="6"/>
        <v>1730411</v>
      </c>
      <c r="J120" s="17">
        <f>(I120/I$345)*100</f>
        <v>0.10519854853079445</v>
      </c>
      <c r="K120" s="9"/>
      <c r="L120" s="16">
        <v>5773899</v>
      </c>
      <c r="M120" s="17">
        <f t="shared" si="7"/>
        <v>29.969540513264953</v>
      </c>
      <c r="N120" s="9"/>
    </row>
    <row r="121" spans="2:14">
      <c r="B121" s="12"/>
      <c r="C121" s="79" t="s">
        <v>118</v>
      </c>
      <c r="D121" s="7"/>
      <c r="E121" s="68">
        <v>1168585</v>
      </c>
      <c r="F121" s="17">
        <f>(E121/$I121)*100</f>
        <v>100</v>
      </c>
      <c r="G121" s="16">
        <v>0</v>
      </c>
      <c r="H121" s="17">
        <f>(G121/$I121)*100</f>
        <v>0</v>
      </c>
      <c r="I121" s="16">
        <f t="shared" si="6"/>
        <v>1168585</v>
      </c>
      <c r="J121" s="17">
        <f>(I121/I$345)*100</f>
        <v>7.1042917454210833E-2</v>
      </c>
      <c r="K121" s="9"/>
      <c r="L121" s="16">
        <v>2692705</v>
      </c>
      <c r="M121" s="17">
        <f t="shared" si="7"/>
        <v>43.398181382661669</v>
      </c>
      <c r="N121" s="9"/>
    </row>
    <row r="122" spans="2:14">
      <c r="B122" s="12"/>
      <c r="C122" s="79" t="s">
        <v>88</v>
      </c>
      <c r="D122" s="7"/>
      <c r="E122" s="68">
        <v>933339</v>
      </c>
      <c r="F122" s="17">
        <f>(E122/$I122)*100</f>
        <v>100</v>
      </c>
      <c r="G122" s="16">
        <v>0</v>
      </c>
      <c r="H122" s="17">
        <f>(G122/$I122)*100</f>
        <v>0</v>
      </c>
      <c r="I122" s="16">
        <f t="shared" si="6"/>
        <v>933339</v>
      </c>
      <c r="J122" s="17">
        <f>(I122/I$345)*100</f>
        <v>5.6741379988443877E-2</v>
      </c>
      <c r="K122" s="9"/>
      <c r="L122" s="16">
        <v>3029266</v>
      </c>
      <c r="M122" s="17">
        <f t="shared" si="7"/>
        <v>30.810731048379374</v>
      </c>
      <c r="N122" s="9"/>
    </row>
    <row r="123" spans="2:14" ht="13.5" customHeight="1">
      <c r="B123" s="32"/>
      <c r="C123" s="80" t="s">
        <v>129</v>
      </c>
      <c r="D123" s="33"/>
      <c r="E123" s="69">
        <v>1063697</v>
      </c>
      <c r="F123" s="34">
        <v>0</v>
      </c>
      <c r="G123" s="35">
        <v>0</v>
      </c>
      <c r="H123" s="34">
        <v>0</v>
      </c>
      <c r="I123" s="35">
        <f t="shared" si="6"/>
        <v>1063697</v>
      </c>
      <c r="J123" s="34">
        <f>(I123/I$345)*100</f>
        <v>6.4666359885923314E-2</v>
      </c>
      <c r="K123" s="36"/>
      <c r="L123" s="35">
        <v>2911697</v>
      </c>
      <c r="M123" s="34">
        <f t="shared" si="7"/>
        <v>36.531857538748028</v>
      </c>
      <c r="N123" s="36"/>
    </row>
    <row r="124" spans="2:14" ht="13.5" customHeight="1">
      <c r="B124" s="12"/>
      <c r="C124" s="79" t="s">
        <v>71</v>
      </c>
      <c r="D124" s="7"/>
      <c r="E124" s="68">
        <v>510000</v>
      </c>
      <c r="F124" s="17">
        <v>0</v>
      </c>
      <c r="G124" s="16">
        <v>0</v>
      </c>
      <c r="H124" s="17">
        <v>0</v>
      </c>
      <c r="I124" s="16">
        <f t="shared" ref="I124:I136" si="12">G124+E124</f>
        <v>510000</v>
      </c>
      <c r="J124" s="17">
        <f>(I124/I$345)*100</f>
        <v>3.1004922963795981E-2</v>
      </c>
      <c r="K124" s="9"/>
      <c r="L124" s="16">
        <v>1220657</v>
      </c>
      <c r="M124" s="17">
        <f t="shared" ref="M124:M136" si="13">(I124/$L124)*100</f>
        <v>41.780778711792095</v>
      </c>
      <c r="N124" s="9"/>
    </row>
    <row r="125" spans="2:14" ht="13.5" customHeight="1">
      <c r="B125" s="12"/>
      <c r="C125" s="79" t="s">
        <v>87</v>
      </c>
      <c r="D125" s="7"/>
      <c r="E125" s="68">
        <v>1692107</v>
      </c>
      <c r="F125" s="17">
        <v>0</v>
      </c>
      <c r="G125" s="16">
        <v>0</v>
      </c>
      <c r="H125" s="17">
        <v>0</v>
      </c>
      <c r="I125" s="16">
        <f t="shared" si="12"/>
        <v>1692107</v>
      </c>
      <c r="J125" s="17">
        <f>(I125/I$345)*100</f>
        <v>0.10286989643431357</v>
      </c>
      <c r="K125" s="9"/>
      <c r="L125" s="16">
        <v>15118719</v>
      </c>
      <c r="M125" s="17">
        <f t="shared" si="13"/>
        <v>11.192132084735485</v>
      </c>
      <c r="N125" s="9"/>
    </row>
    <row r="126" spans="2:14" ht="13.5" customHeight="1">
      <c r="B126" s="12"/>
      <c r="C126" s="79" t="s">
        <v>137</v>
      </c>
      <c r="D126" s="7"/>
      <c r="E126" s="68">
        <v>425000</v>
      </c>
      <c r="F126" s="17">
        <f t="shared" ref="F126:F134" si="14">(E126/$I126)*100</f>
        <v>100</v>
      </c>
      <c r="G126" s="16">
        <v>0</v>
      </c>
      <c r="H126" s="17">
        <f t="shared" ref="H126:H134" si="15">(G126/$I126)*100</f>
        <v>0</v>
      </c>
      <c r="I126" s="16">
        <f t="shared" si="12"/>
        <v>425000</v>
      </c>
      <c r="J126" s="17">
        <f>(I126/I$345)*100</f>
        <v>2.5837435803163316E-2</v>
      </c>
      <c r="K126" s="9"/>
      <c r="L126" s="16">
        <v>2352831</v>
      </c>
      <c r="M126" s="17">
        <f t="shared" si="13"/>
        <v>18.063345816167843</v>
      </c>
      <c r="N126" s="9"/>
    </row>
    <row r="127" spans="2:14" ht="13.5" customHeight="1">
      <c r="B127" s="12"/>
      <c r="C127" s="79" t="s">
        <v>34</v>
      </c>
      <c r="D127" s="7"/>
      <c r="E127" s="68">
        <v>4082760</v>
      </c>
      <c r="F127" s="17">
        <f t="shared" si="14"/>
        <v>100</v>
      </c>
      <c r="G127" s="16">
        <v>0</v>
      </c>
      <c r="H127" s="17">
        <f t="shared" si="15"/>
        <v>0</v>
      </c>
      <c r="I127" s="16">
        <f t="shared" si="12"/>
        <v>4082760</v>
      </c>
      <c r="J127" s="17">
        <f>(I127/I$345)*100</f>
        <v>0.24820717505817194</v>
      </c>
      <c r="K127" s="9"/>
      <c r="L127" s="16">
        <v>6434010</v>
      </c>
      <c r="M127" s="17">
        <f t="shared" si="13"/>
        <v>63.455916294814585</v>
      </c>
      <c r="N127" s="9"/>
    </row>
    <row r="128" spans="2:14" ht="13.5" customHeight="1">
      <c r="B128" s="12"/>
      <c r="C128" s="80" t="s">
        <v>119</v>
      </c>
      <c r="D128" s="33"/>
      <c r="E128" s="69">
        <v>2226500</v>
      </c>
      <c r="F128" s="34">
        <f t="shared" si="14"/>
        <v>100</v>
      </c>
      <c r="G128" s="35">
        <v>0</v>
      </c>
      <c r="H128" s="34">
        <f t="shared" si="15"/>
        <v>0</v>
      </c>
      <c r="I128" s="35">
        <f t="shared" si="12"/>
        <v>2226500</v>
      </c>
      <c r="J128" s="34">
        <f>(I128/I$345)*100</f>
        <v>0.13535776662527793</v>
      </c>
      <c r="K128" s="36"/>
      <c r="L128" s="35">
        <v>3975424</v>
      </c>
      <c r="M128" s="34">
        <f t="shared" si="13"/>
        <v>56.006604578530492</v>
      </c>
      <c r="N128" s="9"/>
    </row>
    <row r="129" spans="2:14">
      <c r="B129" s="12"/>
      <c r="C129" s="79" t="s">
        <v>35</v>
      </c>
      <c r="D129" s="7"/>
      <c r="E129" s="68">
        <v>4804238</v>
      </c>
      <c r="F129" s="17">
        <f t="shared" si="14"/>
        <v>100</v>
      </c>
      <c r="G129" s="16">
        <v>0</v>
      </c>
      <c r="H129" s="17">
        <f t="shared" si="15"/>
        <v>0</v>
      </c>
      <c r="I129" s="16">
        <f t="shared" si="12"/>
        <v>4804238</v>
      </c>
      <c r="J129" s="17">
        <f>(I129/I$345)*100</f>
        <v>0.29206868448968876</v>
      </c>
      <c r="K129" s="9"/>
      <c r="L129" s="16">
        <v>10598020</v>
      </c>
      <c r="M129" s="17">
        <f t="shared" si="13"/>
        <v>45.331467576018916</v>
      </c>
      <c r="N129" s="9"/>
    </row>
    <row r="130" spans="2:14">
      <c r="B130" s="12"/>
      <c r="C130" s="79" t="s">
        <v>36</v>
      </c>
      <c r="D130" s="7"/>
      <c r="E130" s="68">
        <v>5008769</v>
      </c>
      <c r="F130" s="17">
        <f t="shared" si="14"/>
        <v>100</v>
      </c>
      <c r="G130" s="16">
        <v>0</v>
      </c>
      <c r="H130" s="17">
        <f t="shared" si="15"/>
        <v>0</v>
      </c>
      <c r="I130" s="16">
        <f t="shared" si="12"/>
        <v>5008769</v>
      </c>
      <c r="J130" s="17">
        <f>(I130/I$345)*100</f>
        <v>0.30450293527146943</v>
      </c>
      <c r="K130" s="9"/>
      <c r="L130" s="16">
        <v>12216937</v>
      </c>
      <c r="M130" s="17">
        <f t="shared" si="13"/>
        <v>40.998566170882278</v>
      </c>
      <c r="N130" s="9"/>
    </row>
    <row r="131" spans="2:14">
      <c r="B131" s="12"/>
      <c r="C131" s="79" t="s">
        <v>130</v>
      </c>
      <c r="D131" s="7"/>
      <c r="E131" s="68">
        <v>3293250</v>
      </c>
      <c r="F131" s="17">
        <f t="shared" si="14"/>
        <v>100</v>
      </c>
      <c r="G131" s="16">
        <v>0</v>
      </c>
      <c r="H131" s="17">
        <f t="shared" si="15"/>
        <v>0</v>
      </c>
      <c r="I131" s="16">
        <f t="shared" si="12"/>
        <v>3293250</v>
      </c>
      <c r="J131" s="17">
        <f>(I131/I$345)*100</f>
        <v>0.20020973049121787</v>
      </c>
      <c r="K131" s="9"/>
      <c r="L131" s="16">
        <v>11859060</v>
      </c>
      <c r="M131" s="17">
        <f t="shared" si="13"/>
        <v>27.76990756434321</v>
      </c>
      <c r="N131" s="9"/>
    </row>
    <row r="132" spans="2:14">
      <c r="B132" s="12"/>
      <c r="C132" s="79" t="s">
        <v>37</v>
      </c>
      <c r="D132" s="7"/>
      <c r="E132" s="68">
        <v>697695</v>
      </c>
      <c r="F132" s="17">
        <f t="shared" si="14"/>
        <v>100</v>
      </c>
      <c r="G132" s="16">
        <v>0</v>
      </c>
      <c r="H132" s="17">
        <f t="shared" si="15"/>
        <v>0</v>
      </c>
      <c r="I132" s="16">
        <f t="shared" si="12"/>
        <v>697695</v>
      </c>
      <c r="J132" s="17">
        <f>(I132/I$345)*100</f>
        <v>4.2415646523971832E-2</v>
      </c>
      <c r="K132" s="9"/>
      <c r="L132" s="16">
        <v>1162695</v>
      </c>
      <c r="M132" s="17">
        <f t="shared" si="13"/>
        <v>60.006708552113842</v>
      </c>
      <c r="N132" s="9"/>
    </row>
    <row r="133" spans="2:14">
      <c r="B133" s="12"/>
      <c r="C133" s="80" t="s">
        <v>232</v>
      </c>
      <c r="D133" s="33"/>
      <c r="E133" s="69">
        <v>0</v>
      </c>
      <c r="F133" s="34">
        <v>0</v>
      </c>
      <c r="G133" s="35">
        <v>0</v>
      </c>
      <c r="H133" s="34">
        <v>0</v>
      </c>
      <c r="I133" s="35">
        <f t="shared" si="12"/>
        <v>0</v>
      </c>
      <c r="J133" s="34">
        <f>(I133/I$345)*100</f>
        <v>0</v>
      </c>
      <c r="K133" s="36"/>
      <c r="L133" s="35">
        <v>1775729</v>
      </c>
      <c r="M133" s="34">
        <f t="shared" si="13"/>
        <v>0</v>
      </c>
      <c r="N133" s="9"/>
    </row>
    <row r="134" spans="2:14">
      <c r="B134" s="12"/>
      <c r="C134" s="79" t="s">
        <v>70</v>
      </c>
      <c r="D134" s="7"/>
      <c r="E134" s="68">
        <v>3308842</v>
      </c>
      <c r="F134" s="17">
        <f t="shared" si="14"/>
        <v>100</v>
      </c>
      <c r="G134" s="16">
        <v>0</v>
      </c>
      <c r="H134" s="17">
        <f t="shared" si="15"/>
        <v>0</v>
      </c>
      <c r="I134" s="16">
        <f t="shared" si="12"/>
        <v>3308842</v>
      </c>
      <c r="J134" s="17">
        <f>(I134/I$345)*100</f>
        <v>0.20115763001837769</v>
      </c>
      <c r="K134" s="9"/>
      <c r="L134" s="16">
        <v>3845735</v>
      </c>
      <c r="M134" s="17">
        <f t="shared" si="13"/>
        <v>86.039261675596464</v>
      </c>
      <c r="N134" s="9"/>
    </row>
    <row r="135" spans="2:14">
      <c r="B135" s="12"/>
      <c r="C135" s="79" t="s">
        <v>38</v>
      </c>
      <c r="D135" s="7"/>
      <c r="E135" s="68">
        <v>19646220</v>
      </c>
      <c r="F135" s="17">
        <f>(E135/$I135)*100</f>
        <v>63.615085057590662</v>
      </c>
      <c r="G135" s="16">
        <v>11236738</v>
      </c>
      <c r="H135" s="17">
        <f>(G135/$I135)*100</f>
        <v>36.384914942409338</v>
      </c>
      <c r="I135" s="16">
        <f t="shared" si="12"/>
        <v>30882958</v>
      </c>
      <c r="J135" s="17">
        <f>(I135/I$345)*100</f>
        <v>1.8774975170277388</v>
      </c>
      <c r="K135" s="9"/>
      <c r="L135" s="16">
        <v>33080773</v>
      </c>
      <c r="M135" s="17">
        <f t="shared" si="13"/>
        <v>93.356216313324964</v>
      </c>
      <c r="N135" s="9"/>
    </row>
    <row r="136" spans="2:14">
      <c r="B136" s="12"/>
      <c r="C136" s="81" t="s">
        <v>86</v>
      </c>
      <c r="D136" s="7"/>
      <c r="E136" s="68">
        <v>2724883</v>
      </c>
      <c r="F136" s="17">
        <f>(E136/$I136)*100</f>
        <v>100</v>
      </c>
      <c r="G136" s="16">
        <v>0</v>
      </c>
      <c r="H136" s="17">
        <f>(G136/$I136)*100</f>
        <v>0</v>
      </c>
      <c r="I136" s="16">
        <f t="shared" si="12"/>
        <v>2724883</v>
      </c>
      <c r="J136" s="17">
        <f>(I136/I$345)*100</f>
        <v>0.16565644607913194</v>
      </c>
      <c r="K136" s="9"/>
      <c r="L136" s="16">
        <v>19062802</v>
      </c>
      <c r="M136" s="17">
        <f t="shared" si="13"/>
        <v>14.294241738439082</v>
      </c>
      <c r="N136" s="9"/>
    </row>
    <row r="137" spans="2:14">
      <c r="B137" s="12"/>
      <c r="C137" s="79" t="s">
        <v>120</v>
      </c>
      <c r="D137" s="7"/>
      <c r="E137" s="68">
        <v>1500000</v>
      </c>
      <c r="F137" s="17">
        <f>(E137/$I137)*100</f>
        <v>100</v>
      </c>
      <c r="G137" s="16">
        <v>0</v>
      </c>
      <c r="H137" s="17">
        <f>(G137/$I137)*100</f>
        <v>0</v>
      </c>
      <c r="I137" s="16">
        <f t="shared" si="6"/>
        <v>1500000</v>
      </c>
      <c r="J137" s="17">
        <f>(I137/I$345)*100</f>
        <v>9.1190949893517587E-2</v>
      </c>
      <c r="K137" s="9"/>
      <c r="L137" s="16">
        <v>3478875</v>
      </c>
      <c r="M137" s="17">
        <f t="shared" si="7"/>
        <v>43.117387086342568</v>
      </c>
      <c r="N137" s="9"/>
    </row>
    <row r="138" spans="2:14">
      <c r="B138" s="12"/>
      <c r="C138" s="80" t="s">
        <v>233</v>
      </c>
      <c r="D138" s="33"/>
      <c r="E138" s="69">
        <v>960000</v>
      </c>
      <c r="F138" s="34">
        <f>(E138/$I138)*100</f>
        <v>100</v>
      </c>
      <c r="G138" s="35">
        <v>0</v>
      </c>
      <c r="H138" s="34">
        <f>(G138/$I138)*100</f>
        <v>0</v>
      </c>
      <c r="I138" s="35">
        <f t="shared" si="6"/>
        <v>960000</v>
      </c>
      <c r="J138" s="34">
        <f>(I138/I$345)*100</f>
        <v>5.8362207931851262E-2</v>
      </c>
      <c r="K138" s="36"/>
      <c r="L138" s="35">
        <v>2877433</v>
      </c>
      <c r="M138" s="34">
        <f t="shared" si="7"/>
        <v>33.363070486784572</v>
      </c>
      <c r="N138" s="9"/>
    </row>
    <row r="139" spans="2:14">
      <c r="B139" s="12"/>
      <c r="C139" s="84" t="s">
        <v>69</v>
      </c>
      <c r="D139" s="7"/>
      <c r="E139" s="68">
        <v>1916000</v>
      </c>
      <c r="F139" s="17">
        <v>0</v>
      </c>
      <c r="G139" s="16">
        <v>0</v>
      </c>
      <c r="H139" s="17">
        <v>0</v>
      </c>
      <c r="I139" s="16">
        <f t="shared" si="6"/>
        <v>1916000</v>
      </c>
      <c r="J139" s="17">
        <f>(I139/I$345)*100</f>
        <v>0.11648123999731981</v>
      </c>
      <c r="K139" s="9"/>
      <c r="L139" s="16">
        <v>3802068</v>
      </c>
      <c r="M139" s="17">
        <f t="shared" si="7"/>
        <v>50.393627888822614</v>
      </c>
      <c r="N139" s="9"/>
    </row>
    <row r="140" spans="2:14">
      <c r="B140" s="12"/>
      <c r="C140" s="84" t="s">
        <v>61</v>
      </c>
      <c r="D140" s="7"/>
      <c r="E140" s="68">
        <v>3045346</v>
      </c>
      <c r="F140" s="17">
        <v>0</v>
      </c>
      <c r="G140" s="16">
        <v>0</v>
      </c>
      <c r="H140" s="17">
        <v>0</v>
      </c>
      <c r="I140" s="16">
        <f t="shared" si="6"/>
        <v>3045346</v>
      </c>
      <c r="J140" s="17">
        <f>(I140/I$345)*100</f>
        <v>0.18513866299628282</v>
      </c>
      <c r="K140" s="9"/>
      <c r="L140" s="16">
        <v>6943340</v>
      </c>
      <c r="M140" s="17">
        <f t="shared" si="7"/>
        <v>43.859957887702464</v>
      </c>
      <c r="N140" s="9"/>
    </row>
    <row r="141" spans="2:14">
      <c r="B141" s="12"/>
      <c r="C141" s="84" t="s">
        <v>68</v>
      </c>
      <c r="D141" s="7"/>
      <c r="E141" s="68">
        <v>1970000</v>
      </c>
      <c r="F141" s="17">
        <v>0</v>
      </c>
      <c r="G141" s="16">
        <v>1123486</v>
      </c>
      <c r="H141" s="17">
        <v>0</v>
      </c>
      <c r="I141" s="16">
        <f t="shared" ref="I141:I157" si="16">G141+E141</f>
        <v>3093486</v>
      </c>
      <c r="J141" s="17">
        <f>(I141/I$345)*100</f>
        <v>0.18806528454819876</v>
      </c>
      <c r="K141" s="9"/>
      <c r="L141" s="16">
        <v>3860904</v>
      </c>
      <c r="M141" s="17">
        <f t="shared" ref="M141:M157" si="17">(I141/$L141)*100</f>
        <v>80.123359710575556</v>
      </c>
      <c r="N141" s="9"/>
    </row>
    <row r="142" spans="2:14">
      <c r="B142" s="12"/>
      <c r="C142" s="84" t="s">
        <v>138</v>
      </c>
      <c r="D142" s="7"/>
      <c r="E142" s="68">
        <v>7922287</v>
      </c>
      <c r="F142" s="17">
        <v>0</v>
      </c>
      <c r="G142" s="16">
        <v>0</v>
      </c>
      <c r="H142" s="17">
        <v>0</v>
      </c>
      <c r="I142" s="16">
        <f t="shared" si="16"/>
        <v>7922287</v>
      </c>
      <c r="J142" s="17">
        <f>(I142/I$345)*100</f>
        <v>0.48162725123937722</v>
      </c>
      <c r="K142" s="9"/>
      <c r="L142" s="16">
        <v>8002310</v>
      </c>
      <c r="M142" s="17">
        <f t="shared" si="17"/>
        <v>99.000001249639169</v>
      </c>
      <c r="N142" s="9"/>
    </row>
    <row r="143" spans="2:14">
      <c r="B143" s="12"/>
      <c r="C143" s="111" t="s">
        <v>59</v>
      </c>
      <c r="D143" s="33"/>
      <c r="E143" s="69">
        <v>4481510</v>
      </c>
      <c r="F143" s="34">
        <v>0</v>
      </c>
      <c r="G143" s="35">
        <v>0</v>
      </c>
      <c r="H143" s="34">
        <v>0</v>
      </c>
      <c r="I143" s="35">
        <f t="shared" si="16"/>
        <v>4481510</v>
      </c>
      <c r="J143" s="34">
        <f>(I143/I$345)*100</f>
        <v>0.27244876923819866</v>
      </c>
      <c r="K143" s="36"/>
      <c r="L143" s="35">
        <v>5761929</v>
      </c>
      <c r="M143" s="17">
        <f t="shared" si="17"/>
        <v>77.77794554566708</v>
      </c>
      <c r="N143" s="9"/>
    </row>
    <row r="144" spans="2:14">
      <c r="B144" s="12"/>
      <c r="C144" s="84" t="s">
        <v>121</v>
      </c>
      <c r="D144" s="7"/>
      <c r="E144" s="68">
        <v>945880</v>
      </c>
      <c r="F144" s="17">
        <v>0</v>
      </c>
      <c r="G144" s="16">
        <v>0</v>
      </c>
      <c r="H144" s="17">
        <v>0</v>
      </c>
      <c r="I144" s="16">
        <f t="shared" si="16"/>
        <v>945880</v>
      </c>
      <c r="J144" s="17">
        <f>(I144/I$345)*100</f>
        <v>5.7503797123520273E-2</v>
      </c>
      <c r="K144" s="9"/>
      <c r="L144" s="16">
        <v>1219824</v>
      </c>
      <c r="M144" s="17">
        <f t="shared" si="17"/>
        <v>77.542333976049008</v>
      </c>
      <c r="N144" s="9"/>
    </row>
    <row r="145" spans="2:14">
      <c r="B145" s="12"/>
      <c r="C145" s="84" t="s">
        <v>52</v>
      </c>
      <c r="D145" s="7"/>
      <c r="E145" s="68">
        <v>3892732</v>
      </c>
      <c r="F145" s="17">
        <v>0</v>
      </c>
      <c r="G145" s="16">
        <v>0</v>
      </c>
      <c r="H145" s="17">
        <v>0</v>
      </c>
      <c r="I145" s="16">
        <f t="shared" si="16"/>
        <v>3892732</v>
      </c>
      <c r="J145" s="17">
        <f>(I145/I$345)*100</f>
        <v>0.23665461917392835</v>
      </c>
      <c r="K145" s="9"/>
      <c r="L145" s="16">
        <v>8561661</v>
      </c>
      <c r="M145" s="17">
        <f t="shared" si="17"/>
        <v>45.467018607721094</v>
      </c>
      <c r="N145" s="9"/>
    </row>
    <row r="146" spans="2:14">
      <c r="B146" s="12"/>
      <c r="C146" s="84" t="s">
        <v>234</v>
      </c>
      <c r="D146" s="7"/>
      <c r="E146" s="68">
        <v>13384120</v>
      </c>
      <c r="F146" s="17">
        <v>0</v>
      </c>
      <c r="G146" s="16">
        <v>0</v>
      </c>
      <c r="H146" s="17">
        <v>0</v>
      </c>
      <c r="I146" s="16">
        <f t="shared" si="16"/>
        <v>13384120</v>
      </c>
      <c r="J146" s="17">
        <f>(I146/I$345)*100</f>
        <v>0.81367374419255112</v>
      </c>
      <c r="K146" s="9"/>
      <c r="L146" s="16">
        <v>18598520</v>
      </c>
      <c r="M146" s="17">
        <f t="shared" si="17"/>
        <v>71.963360525461155</v>
      </c>
      <c r="N146" s="9"/>
    </row>
    <row r="147" spans="2:14">
      <c r="B147" s="12"/>
      <c r="C147" s="84" t="s">
        <v>126</v>
      </c>
      <c r="D147" s="7"/>
      <c r="E147" s="68">
        <v>62001</v>
      </c>
      <c r="F147" s="17">
        <v>0</v>
      </c>
      <c r="G147" s="16">
        <v>0</v>
      </c>
      <c r="H147" s="17">
        <v>0</v>
      </c>
      <c r="I147" s="16">
        <f t="shared" si="16"/>
        <v>62001</v>
      </c>
      <c r="J147" s="17">
        <f>(I147/I$345)*100</f>
        <v>3.7692867228986556E-3</v>
      </c>
      <c r="K147" s="9"/>
      <c r="L147" s="16">
        <v>2274853</v>
      </c>
      <c r="M147" s="17">
        <f t="shared" si="17"/>
        <v>2.7254947902128182</v>
      </c>
      <c r="N147" s="9"/>
    </row>
    <row r="148" spans="2:14">
      <c r="B148" s="12"/>
      <c r="C148" s="111" t="s">
        <v>122</v>
      </c>
      <c r="D148" s="33"/>
      <c r="E148" s="69">
        <v>404500</v>
      </c>
      <c r="F148" s="34">
        <v>0</v>
      </c>
      <c r="G148" s="35">
        <v>0</v>
      </c>
      <c r="H148" s="34">
        <v>0</v>
      </c>
      <c r="I148" s="35">
        <f t="shared" si="16"/>
        <v>404500</v>
      </c>
      <c r="J148" s="34">
        <f>(I148/I$345)*100</f>
        <v>2.4591159487951909E-2</v>
      </c>
      <c r="K148" s="36"/>
      <c r="L148" s="35">
        <v>3069617</v>
      </c>
      <c r="M148" s="17">
        <f t="shared" si="17"/>
        <v>13.177539738670982</v>
      </c>
      <c r="N148" s="9"/>
    </row>
    <row r="149" spans="2:14">
      <c r="B149" s="12"/>
      <c r="C149" s="84" t="s">
        <v>56</v>
      </c>
      <c r="D149" s="7"/>
      <c r="E149" s="68">
        <v>4924760</v>
      </c>
      <c r="F149" s="17">
        <v>0</v>
      </c>
      <c r="G149" s="16">
        <v>0</v>
      </c>
      <c r="H149" s="17">
        <v>0</v>
      </c>
      <c r="I149" s="16">
        <f t="shared" si="16"/>
        <v>4924760</v>
      </c>
      <c r="J149" s="17">
        <f>(I149/I$345)*100</f>
        <v>0.29939569493173313</v>
      </c>
      <c r="K149" s="9"/>
      <c r="L149" s="16">
        <v>9697220</v>
      </c>
      <c r="M149" s="17">
        <f t="shared" si="17"/>
        <v>50.785276605047635</v>
      </c>
      <c r="N149" s="9"/>
    </row>
    <row r="150" spans="2:14">
      <c r="B150" s="12"/>
      <c r="C150" s="84" t="s">
        <v>123</v>
      </c>
      <c r="D150" s="7"/>
      <c r="E150" s="68">
        <v>9862642</v>
      </c>
      <c r="F150" s="17">
        <v>0</v>
      </c>
      <c r="G150" s="16">
        <v>0</v>
      </c>
      <c r="H150" s="17">
        <v>0</v>
      </c>
      <c r="I150" s="16">
        <f t="shared" si="16"/>
        <v>9862642</v>
      </c>
      <c r="J150" s="17">
        <f>(I150/I$345)*100</f>
        <v>0.59958912829313471</v>
      </c>
      <c r="K150" s="9"/>
      <c r="L150" s="16">
        <v>11649969</v>
      </c>
      <c r="M150" s="17">
        <f t="shared" si="17"/>
        <v>84.658096515106607</v>
      </c>
      <c r="N150" s="9"/>
    </row>
    <row r="151" spans="2:14">
      <c r="B151" s="12"/>
      <c r="C151" s="84" t="s">
        <v>85</v>
      </c>
      <c r="D151" s="7"/>
      <c r="E151" s="68">
        <v>6664000</v>
      </c>
      <c r="F151" s="17">
        <v>0</v>
      </c>
      <c r="G151" s="16">
        <v>0</v>
      </c>
      <c r="H151" s="17">
        <v>0</v>
      </c>
      <c r="I151" s="16">
        <f t="shared" si="16"/>
        <v>6664000</v>
      </c>
      <c r="J151" s="17">
        <f>(I151/I$345)*100</f>
        <v>0.40513099339360081</v>
      </c>
      <c r="K151" s="9"/>
      <c r="L151" s="16">
        <v>15101359</v>
      </c>
      <c r="M151" s="17">
        <f t="shared" si="17"/>
        <v>44.128478768036707</v>
      </c>
      <c r="N151" s="9"/>
    </row>
    <row r="152" spans="2:14">
      <c r="B152" s="12"/>
      <c r="C152" s="84" t="s">
        <v>39</v>
      </c>
      <c r="D152" s="7"/>
      <c r="E152" s="68">
        <v>2536787</v>
      </c>
      <c r="F152" s="17">
        <v>0</v>
      </c>
      <c r="G152" s="16">
        <v>0</v>
      </c>
      <c r="H152" s="17">
        <v>0</v>
      </c>
      <c r="I152" s="16">
        <f t="shared" si="16"/>
        <v>2536787</v>
      </c>
      <c r="J152" s="17">
        <f>(I152/I$345)*100</f>
        <v>0.1542213441383512</v>
      </c>
      <c r="K152" s="9"/>
      <c r="L152" s="16">
        <v>4775926</v>
      </c>
      <c r="M152" s="17">
        <f t="shared" si="17"/>
        <v>53.116128683735887</v>
      </c>
      <c r="N152" s="9"/>
    </row>
    <row r="153" spans="2:14" ht="24">
      <c r="B153" s="12"/>
      <c r="C153" s="111" t="s">
        <v>235</v>
      </c>
      <c r="D153" s="33"/>
      <c r="E153" s="69">
        <v>1042</v>
      </c>
      <c r="F153" s="34">
        <v>0</v>
      </c>
      <c r="G153" s="35">
        <v>0</v>
      </c>
      <c r="H153" s="34">
        <v>0</v>
      </c>
      <c r="I153" s="35">
        <f t="shared" si="16"/>
        <v>1042</v>
      </c>
      <c r="J153" s="34">
        <f>(I153/I$345)*100</f>
        <v>6.3347313192696876E-5</v>
      </c>
      <c r="K153" s="36"/>
      <c r="L153" s="35">
        <v>7177417</v>
      </c>
      <c r="M153" s="17">
        <f t="shared" si="17"/>
        <v>1.4517757572118215E-2</v>
      </c>
      <c r="N153" s="9"/>
    </row>
    <row r="154" spans="2:14">
      <c r="B154" s="12"/>
      <c r="C154" s="84" t="s">
        <v>40</v>
      </c>
      <c r="D154" s="7"/>
      <c r="E154" s="68">
        <v>1581771</v>
      </c>
      <c r="F154" s="17">
        <v>0</v>
      </c>
      <c r="G154" s="16">
        <v>0</v>
      </c>
      <c r="H154" s="17">
        <v>0</v>
      </c>
      <c r="I154" s="16">
        <f t="shared" si="16"/>
        <v>1581771</v>
      </c>
      <c r="J154" s="17">
        <f>(I154/I$345)*100</f>
        <v>9.6162133336012812E-2</v>
      </c>
      <c r="K154" s="9"/>
      <c r="L154" s="16">
        <v>3382406</v>
      </c>
      <c r="M154" s="17">
        <f t="shared" si="17"/>
        <v>46.764669882917666</v>
      </c>
      <c r="N154" s="9"/>
    </row>
    <row r="155" spans="2:14">
      <c r="B155" s="12"/>
      <c r="C155" s="84" t="s">
        <v>236</v>
      </c>
      <c r="D155" s="7"/>
      <c r="E155" s="68">
        <v>0</v>
      </c>
      <c r="F155" s="17">
        <v>0</v>
      </c>
      <c r="G155" s="16">
        <v>0</v>
      </c>
      <c r="H155" s="17">
        <v>0</v>
      </c>
      <c r="I155" s="16">
        <f t="shared" si="16"/>
        <v>0</v>
      </c>
      <c r="J155" s="17">
        <f>(I155/I$345)*100</f>
        <v>0</v>
      </c>
      <c r="K155" s="9"/>
      <c r="L155" s="16">
        <v>1291862</v>
      </c>
      <c r="M155" s="17">
        <f t="shared" si="17"/>
        <v>0</v>
      </c>
      <c r="N155" s="9"/>
    </row>
    <row r="156" spans="2:14">
      <c r="B156" s="12"/>
      <c r="C156" s="84" t="s">
        <v>124</v>
      </c>
      <c r="D156" s="7"/>
      <c r="E156" s="68">
        <v>4152376</v>
      </c>
      <c r="F156" s="17">
        <v>0</v>
      </c>
      <c r="G156" s="16">
        <v>0</v>
      </c>
      <c r="H156" s="17">
        <v>0</v>
      </c>
      <c r="I156" s="16">
        <f t="shared" si="16"/>
        <v>4152376</v>
      </c>
      <c r="J156" s="17">
        <f>(I156/I$345)*100</f>
        <v>0.25243940783669666</v>
      </c>
      <c r="K156" s="9"/>
      <c r="L156" s="16">
        <v>6069912</v>
      </c>
      <c r="M156" s="17">
        <f t="shared" si="17"/>
        <v>68.409163098245912</v>
      </c>
      <c r="N156" s="9"/>
    </row>
    <row r="157" spans="2:14">
      <c r="B157" s="12"/>
      <c r="C157" s="84" t="s">
        <v>237</v>
      </c>
      <c r="D157" s="7"/>
      <c r="E157" s="68">
        <v>2199896</v>
      </c>
      <c r="F157" s="17">
        <v>0</v>
      </c>
      <c r="G157" s="16">
        <v>0</v>
      </c>
      <c r="H157" s="17">
        <v>0</v>
      </c>
      <c r="I157" s="16">
        <f t="shared" si="16"/>
        <v>2199896</v>
      </c>
      <c r="J157" s="17">
        <f>(I157/I$345)*100</f>
        <v>0.13374040393796652</v>
      </c>
      <c r="K157" s="9"/>
      <c r="L157" s="16">
        <v>7269335</v>
      </c>
      <c r="M157" s="17">
        <f t="shared" si="17"/>
        <v>30.262685651438542</v>
      </c>
      <c r="N157" s="9"/>
    </row>
    <row r="158" spans="2:14">
      <c r="B158" s="12"/>
      <c r="C158" s="84"/>
      <c r="D158" s="7"/>
      <c r="E158" s="68"/>
      <c r="F158" s="17"/>
      <c r="G158" s="16"/>
      <c r="H158" s="17"/>
      <c r="I158" s="16"/>
      <c r="J158" s="17"/>
      <c r="K158" s="9"/>
      <c r="L158" s="16"/>
      <c r="M158" s="17"/>
      <c r="N158" s="9"/>
    </row>
    <row r="159" spans="2:14">
      <c r="B159" s="12"/>
      <c r="C159" s="82" t="s">
        <v>20</v>
      </c>
      <c r="E159" s="67">
        <f>SUM(E55:E158)</f>
        <v>346145978.5</v>
      </c>
      <c r="F159" s="17">
        <f>(E159/$I159)*100</f>
        <v>95.121310751880955</v>
      </c>
      <c r="G159" s="37">
        <f>SUM(G55:G158)</f>
        <v>17753526</v>
      </c>
      <c r="H159" s="17">
        <f>(G159/$I159)*100</f>
        <v>4.8786892481190502</v>
      </c>
      <c r="I159" s="37">
        <f>SUM(I55:I158)</f>
        <v>363899504.5</v>
      </c>
      <c r="J159" s="17">
        <f>(I159/I$345)*100</f>
        <v>22.12289432075692</v>
      </c>
      <c r="K159" s="9"/>
      <c r="L159" s="38">
        <f>SUM(L55:L158)</f>
        <v>779770138.92000008</v>
      </c>
      <c r="M159" s="28">
        <f>(I159/$L159)*100</f>
        <v>46.667535256480761</v>
      </c>
      <c r="N159" s="9"/>
    </row>
    <row r="160" spans="2:14">
      <c r="B160" s="12"/>
      <c r="C160" s="29"/>
      <c r="E160" s="68"/>
      <c r="F160" s="17"/>
      <c r="G160" s="16"/>
      <c r="H160" s="17"/>
      <c r="I160" s="16"/>
      <c r="J160" s="17"/>
      <c r="K160" s="9"/>
      <c r="L160" s="38"/>
      <c r="M160" s="28"/>
      <c r="N160" s="9"/>
    </row>
    <row r="161" spans="2:14">
      <c r="B161" s="87"/>
      <c r="C161" s="88"/>
      <c r="D161" s="89"/>
      <c r="E161" s="90"/>
      <c r="F161" s="89"/>
      <c r="G161" s="91"/>
      <c r="H161" s="89"/>
      <c r="I161" s="89"/>
      <c r="J161" s="89"/>
      <c r="K161" s="92"/>
      <c r="L161" s="91"/>
      <c r="M161" s="89"/>
      <c r="N161" s="92"/>
    </row>
    <row r="162" spans="2:14">
      <c r="B162" s="12"/>
      <c r="C162" s="31" t="s">
        <v>41</v>
      </c>
      <c r="E162" s="68"/>
      <c r="F162" s="7"/>
      <c r="G162" s="16"/>
      <c r="H162" s="7"/>
      <c r="I162" s="7"/>
      <c r="J162" s="7"/>
      <c r="K162" s="9"/>
      <c r="L162" s="11"/>
      <c r="N162" s="9"/>
    </row>
    <row r="163" spans="2:14" ht="5.25" customHeight="1">
      <c r="B163" s="12"/>
      <c r="E163" s="68"/>
      <c r="F163" s="7"/>
      <c r="G163" s="16"/>
      <c r="H163" s="7"/>
      <c r="I163" s="7"/>
      <c r="J163" s="7"/>
      <c r="K163" s="9"/>
      <c r="L163" s="11"/>
      <c r="N163" s="9"/>
    </row>
    <row r="164" spans="2:14">
      <c r="B164" s="12"/>
      <c r="C164" s="82" t="s">
        <v>139</v>
      </c>
      <c r="E164" s="67">
        <v>0</v>
      </c>
      <c r="F164" s="17">
        <v>0</v>
      </c>
      <c r="G164" s="37">
        <v>0</v>
      </c>
      <c r="H164" s="17">
        <v>0</v>
      </c>
      <c r="I164" s="37">
        <f t="shared" ref="I164:I264" si="18">G164+E164</f>
        <v>0</v>
      </c>
      <c r="J164" s="17">
        <f>(I164/I$345)*100</f>
        <v>0</v>
      </c>
      <c r="K164" s="9"/>
      <c r="L164" s="38">
        <v>21378</v>
      </c>
      <c r="M164" s="28">
        <f t="shared" ref="M164:M191" si="19">(I164/$L164)*100</f>
        <v>0</v>
      </c>
      <c r="N164" s="9"/>
    </row>
    <row r="165" spans="2:14">
      <c r="B165" s="12"/>
      <c r="C165" s="82" t="s">
        <v>238</v>
      </c>
      <c r="E165" s="68">
        <v>0</v>
      </c>
      <c r="F165" s="17">
        <v>0</v>
      </c>
      <c r="G165" s="16">
        <v>0</v>
      </c>
      <c r="H165" s="17">
        <v>0</v>
      </c>
      <c r="I165" s="37">
        <f t="shared" si="18"/>
        <v>0</v>
      </c>
      <c r="J165" s="17">
        <f>(I165/I$345)*100</f>
        <v>0</v>
      </c>
      <c r="K165" s="9"/>
      <c r="L165" s="11">
        <v>886103</v>
      </c>
      <c r="M165" s="28">
        <f t="shared" si="19"/>
        <v>0</v>
      </c>
      <c r="N165" s="9"/>
    </row>
    <row r="166" spans="2:14">
      <c r="B166" s="12"/>
      <c r="C166" s="82" t="s">
        <v>140</v>
      </c>
      <c r="E166" s="68">
        <v>0</v>
      </c>
      <c r="F166" s="17">
        <v>0</v>
      </c>
      <c r="G166" s="16">
        <v>0</v>
      </c>
      <c r="H166" s="17">
        <v>0</v>
      </c>
      <c r="I166" s="37">
        <f t="shared" si="18"/>
        <v>0</v>
      </c>
      <c r="J166" s="17">
        <f>(I166/I$345)*100</f>
        <v>0</v>
      </c>
      <c r="K166" s="9"/>
      <c r="L166" s="11">
        <v>612759</v>
      </c>
      <c r="M166" s="28">
        <f t="shared" si="19"/>
        <v>0</v>
      </c>
      <c r="N166" s="9"/>
    </row>
    <row r="167" spans="2:14">
      <c r="B167" s="12"/>
      <c r="C167" s="82" t="s">
        <v>239</v>
      </c>
      <c r="E167" s="68">
        <v>0</v>
      </c>
      <c r="F167" s="17">
        <v>0</v>
      </c>
      <c r="G167" s="16">
        <v>0</v>
      </c>
      <c r="H167" s="17">
        <v>0</v>
      </c>
      <c r="I167" s="37">
        <f t="shared" si="18"/>
        <v>0</v>
      </c>
      <c r="J167" s="17">
        <f>(I167/I$345)*100</f>
        <v>0</v>
      </c>
      <c r="K167" s="9"/>
      <c r="L167" s="11">
        <v>1105701</v>
      </c>
      <c r="M167" s="28">
        <f t="shared" si="19"/>
        <v>0</v>
      </c>
      <c r="N167" s="9"/>
    </row>
    <row r="168" spans="2:14">
      <c r="B168" s="12"/>
      <c r="C168" s="79" t="s">
        <v>240</v>
      </c>
      <c r="D168" s="7"/>
      <c r="E168" s="68">
        <v>51120</v>
      </c>
      <c r="F168" s="17">
        <f t="shared" ref="F168:F222" si="20">(E168/$I168)*100</f>
        <v>100</v>
      </c>
      <c r="G168" s="16">
        <v>0</v>
      </c>
      <c r="H168" s="17">
        <v>0</v>
      </c>
      <c r="I168" s="37">
        <f t="shared" si="18"/>
        <v>51120</v>
      </c>
      <c r="J168" s="17">
        <f>(I168/I$345)*100</f>
        <v>3.1077875723710792E-3</v>
      </c>
      <c r="K168" s="9"/>
      <c r="L168" s="16">
        <v>199120</v>
      </c>
      <c r="M168" s="17">
        <f t="shared" si="19"/>
        <v>25.672961028525513</v>
      </c>
      <c r="N168" s="9"/>
    </row>
    <row r="169" spans="2:14">
      <c r="B169" s="101"/>
      <c r="C169" s="102" t="s">
        <v>241</v>
      </c>
      <c r="D169" s="103"/>
      <c r="E169" s="104">
        <v>0</v>
      </c>
      <c r="F169" s="105">
        <v>0</v>
      </c>
      <c r="G169" s="106">
        <v>0</v>
      </c>
      <c r="H169" s="105">
        <v>0</v>
      </c>
      <c r="I169" s="107">
        <f t="shared" si="18"/>
        <v>0</v>
      </c>
      <c r="J169" s="105">
        <f>(I169/I$345)*100</f>
        <v>0</v>
      </c>
      <c r="K169" s="108"/>
      <c r="L169" s="106">
        <v>1570286</v>
      </c>
      <c r="M169" s="105">
        <f t="shared" si="19"/>
        <v>0</v>
      </c>
      <c r="N169" s="108"/>
    </row>
    <row r="170" spans="2:14">
      <c r="B170" s="12"/>
      <c r="C170" s="79" t="s">
        <v>242</v>
      </c>
      <c r="D170" s="7"/>
      <c r="E170" s="68">
        <v>638500</v>
      </c>
      <c r="F170" s="17">
        <f t="shared" si="20"/>
        <v>100</v>
      </c>
      <c r="G170" s="16">
        <v>0</v>
      </c>
      <c r="H170" s="17">
        <v>0</v>
      </c>
      <c r="I170" s="37">
        <f t="shared" si="18"/>
        <v>638500</v>
      </c>
      <c r="J170" s="17">
        <f>(I170/I$345)*100</f>
        <v>3.8816947671340654E-2</v>
      </c>
      <c r="K170" s="9"/>
      <c r="L170" s="16">
        <v>1024470</v>
      </c>
      <c r="M170" s="17">
        <f>(I170/$L170)*100</f>
        <v>62.324909465382092</v>
      </c>
      <c r="N170" s="9"/>
    </row>
    <row r="171" spans="2:14">
      <c r="B171" s="12"/>
      <c r="C171" s="79" t="s">
        <v>243</v>
      </c>
      <c r="D171" s="7"/>
      <c r="E171" s="68">
        <v>0</v>
      </c>
      <c r="F171" s="17">
        <v>0</v>
      </c>
      <c r="G171" s="16">
        <v>0</v>
      </c>
      <c r="H171" s="17">
        <v>0</v>
      </c>
      <c r="I171" s="37">
        <f t="shared" si="18"/>
        <v>0</v>
      </c>
      <c r="J171" s="17">
        <f>(I171/I$345)*100</f>
        <v>0</v>
      </c>
      <c r="K171" s="9"/>
      <c r="L171" s="16">
        <v>145000</v>
      </c>
      <c r="M171" s="17">
        <f t="shared" si="19"/>
        <v>0</v>
      </c>
      <c r="N171" s="9"/>
    </row>
    <row r="172" spans="2:14">
      <c r="B172" s="12"/>
      <c r="C172" s="79" t="s">
        <v>141</v>
      </c>
      <c r="D172" s="7"/>
      <c r="E172" s="68">
        <v>1500000</v>
      </c>
      <c r="F172" s="17">
        <f t="shared" si="20"/>
        <v>100</v>
      </c>
      <c r="G172" s="16">
        <v>0</v>
      </c>
      <c r="H172" s="17">
        <f t="shared" ref="H172:H222" si="21">(G172/$I172)*100</f>
        <v>0</v>
      </c>
      <c r="I172" s="37">
        <f t="shared" si="18"/>
        <v>1500000</v>
      </c>
      <c r="J172" s="17">
        <f>(I172/I$345)*100</f>
        <v>9.1190949893517587E-2</v>
      </c>
      <c r="K172" s="9"/>
      <c r="L172" s="16">
        <v>1694405</v>
      </c>
      <c r="M172" s="17">
        <f t="shared" si="19"/>
        <v>88.526650948267971</v>
      </c>
      <c r="N172" s="9"/>
    </row>
    <row r="173" spans="2:14">
      <c r="B173" s="32"/>
      <c r="C173" s="80" t="s">
        <v>142</v>
      </c>
      <c r="D173" s="33"/>
      <c r="E173" s="109">
        <v>198000</v>
      </c>
      <c r="F173" s="34">
        <f t="shared" si="20"/>
        <v>100</v>
      </c>
      <c r="G173" s="35">
        <v>0</v>
      </c>
      <c r="H173" s="34">
        <f t="shared" si="21"/>
        <v>0</v>
      </c>
      <c r="I173" s="64">
        <f t="shared" si="18"/>
        <v>198000</v>
      </c>
      <c r="J173" s="34">
        <f>(I173/I$345)*100</f>
        <v>1.2037205385944322E-2</v>
      </c>
      <c r="K173" s="36"/>
      <c r="L173" s="35">
        <v>198000</v>
      </c>
      <c r="M173" s="34">
        <f t="shared" si="19"/>
        <v>100</v>
      </c>
      <c r="N173" s="36"/>
    </row>
    <row r="174" spans="2:14">
      <c r="B174" s="12"/>
      <c r="C174" s="79" t="s">
        <v>244</v>
      </c>
      <c r="D174" s="7"/>
      <c r="E174" s="99">
        <v>0</v>
      </c>
      <c r="F174" s="17">
        <v>0</v>
      </c>
      <c r="G174" s="16">
        <v>0</v>
      </c>
      <c r="H174" s="17">
        <v>0</v>
      </c>
      <c r="I174" s="37">
        <f t="shared" si="18"/>
        <v>0</v>
      </c>
      <c r="J174" s="17">
        <f>(I174/I$345)*100</f>
        <v>0</v>
      </c>
      <c r="K174" s="9"/>
      <c r="L174" s="16">
        <v>1782912</v>
      </c>
      <c r="M174" s="17">
        <f t="shared" si="19"/>
        <v>0</v>
      </c>
      <c r="N174" s="9"/>
    </row>
    <row r="175" spans="2:14">
      <c r="B175" s="12"/>
      <c r="C175" s="79" t="s">
        <v>245</v>
      </c>
      <c r="D175" s="7"/>
      <c r="E175" s="99">
        <v>0</v>
      </c>
      <c r="F175" s="17">
        <v>0</v>
      </c>
      <c r="G175" s="16">
        <v>0</v>
      </c>
      <c r="H175" s="17">
        <v>0</v>
      </c>
      <c r="I175" s="37">
        <f t="shared" si="18"/>
        <v>0</v>
      </c>
      <c r="J175" s="17">
        <f>(I175/I$345)*100</f>
        <v>0</v>
      </c>
      <c r="K175" s="9"/>
      <c r="L175" s="16">
        <v>442342</v>
      </c>
      <c r="M175" s="17">
        <f t="shared" si="19"/>
        <v>0</v>
      </c>
      <c r="N175" s="9"/>
    </row>
    <row r="176" spans="2:14">
      <c r="B176" s="12"/>
      <c r="C176" s="79" t="s">
        <v>246</v>
      </c>
      <c r="D176" s="7"/>
      <c r="E176" s="68">
        <v>0</v>
      </c>
      <c r="F176" s="17">
        <v>0</v>
      </c>
      <c r="G176" s="16">
        <v>0</v>
      </c>
      <c r="H176" s="17">
        <v>0</v>
      </c>
      <c r="I176" s="37">
        <f t="shared" si="18"/>
        <v>0</v>
      </c>
      <c r="J176" s="17">
        <f>(I176/I$345)*100</f>
        <v>0</v>
      </c>
      <c r="K176" s="9"/>
      <c r="L176" s="16">
        <v>682500</v>
      </c>
      <c r="M176" s="17">
        <f t="shared" si="19"/>
        <v>0</v>
      </c>
      <c r="N176" s="9"/>
    </row>
    <row r="177" spans="2:16">
      <c r="B177" s="12"/>
      <c r="C177" s="79" t="s">
        <v>143</v>
      </c>
      <c r="D177" s="7"/>
      <c r="E177" s="68">
        <v>2644833</v>
      </c>
      <c r="F177" s="17">
        <f t="shared" si="20"/>
        <v>100</v>
      </c>
      <c r="G177" s="16">
        <v>0</v>
      </c>
      <c r="H177" s="17">
        <f t="shared" si="21"/>
        <v>0</v>
      </c>
      <c r="I177" s="37">
        <f t="shared" si="18"/>
        <v>2644833</v>
      </c>
      <c r="J177" s="17">
        <f>(I177/I$345)*100</f>
        <v>0.16078988905314787</v>
      </c>
      <c r="K177" s="9"/>
      <c r="L177" s="16">
        <v>10196833</v>
      </c>
      <c r="M177" s="17">
        <f t="shared" si="19"/>
        <v>25.937788723224166</v>
      </c>
      <c r="N177" s="9"/>
    </row>
    <row r="178" spans="2:16">
      <c r="B178" s="12"/>
      <c r="C178" s="79" t="s">
        <v>144</v>
      </c>
      <c r="D178" s="7"/>
      <c r="E178" s="68">
        <v>0</v>
      </c>
      <c r="F178" s="17">
        <v>0</v>
      </c>
      <c r="G178" s="16">
        <v>0</v>
      </c>
      <c r="H178" s="17">
        <v>0</v>
      </c>
      <c r="I178" s="37">
        <f t="shared" si="18"/>
        <v>0</v>
      </c>
      <c r="J178" s="17">
        <f>(I178/I$345)*100</f>
        <v>0</v>
      </c>
      <c r="K178" s="9"/>
      <c r="L178" s="16">
        <v>1194594</v>
      </c>
      <c r="M178" s="17">
        <f t="shared" si="19"/>
        <v>0</v>
      </c>
      <c r="N178" s="9"/>
    </row>
    <row r="179" spans="2:16">
      <c r="B179" s="101"/>
      <c r="C179" s="102" t="s">
        <v>247</v>
      </c>
      <c r="D179" s="103"/>
      <c r="E179" s="104">
        <v>0</v>
      </c>
      <c r="F179" s="105">
        <v>0</v>
      </c>
      <c r="G179" s="106">
        <v>0</v>
      </c>
      <c r="H179" s="105">
        <v>0</v>
      </c>
      <c r="I179" s="107">
        <f t="shared" si="18"/>
        <v>0</v>
      </c>
      <c r="J179" s="105">
        <f>(I179/I$345)*100</f>
        <v>0</v>
      </c>
      <c r="K179" s="108"/>
      <c r="L179" s="106">
        <v>3127958</v>
      </c>
      <c r="M179" s="105">
        <f t="shared" si="19"/>
        <v>0</v>
      </c>
      <c r="N179" s="108"/>
      <c r="P179" s="100"/>
    </row>
    <row r="180" spans="2:16">
      <c r="B180" s="12"/>
      <c r="C180" s="81" t="s">
        <v>248</v>
      </c>
      <c r="D180" s="7"/>
      <c r="E180" s="68">
        <v>20000</v>
      </c>
      <c r="F180" s="17">
        <f t="shared" si="20"/>
        <v>100</v>
      </c>
      <c r="G180" s="16">
        <v>0</v>
      </c>
      <c r="H180" s="17">
        <v>0</v>
      </c>
      <c r="I180" s="37">
        <f t="shared" si="18"/>
        <v>20000</v>
      </c>
      <c r="J180" s="17">
        <f>(I180/I$345)*100</f>
        <v>1.2158793319135678E-3</v>
      </c>
      <c r="K180" s="9"/>
      <c r="L180" s="16">
        <v>60000</v>
      </c>
      <c r="M180" s="17">
        <f>(I180/$L180)*100</f>
        <v>33.333333333333329</v>
      </c>
      <c r="N180" s="9"/>
    </row>
    <row r="181" spans="2:16">
      <c r="B181" s="12"/>
      <c r="C181" s="81" t="s">
        <v>249</v>
      </c>
      <c r="D181" s="7"/>
      <c r="E181" s="16">
        <v>1600000</v>
      </c>
      <c r="F181" s="17">
        <f t="shared" si="20"/>
        <v>100</v>
      </c>
      <c r="G181" s="16">
        <v>0</v>
      </c>
      <c r="H181" s="17">
        <v>0</v>
      </c>
      <c r="I181" s="37">
        <f>G181+E181</f>
        <v>1600000</v>
      </c>
      <c r="J181" s="17">
        <f>(I181/I$345)*100</f>
        <v>9.7270346553085432E-2</v>
      </c>
      <c r="K181" s="9"/>
      <c r="L181" s="16">
        <v>4174478</v>
      </c>
      <c r="M181" s="17">
        <v>0</v>
      </c>
      <c r="N181" s="9"/>
    </row>
    <row r="182" spans="2:16">
      <c r="B182" s="12"/>
      <c r="C182" s="79" t="s">
        <v>145</v>
      </c>
      <c r="D182" s="7"/>
      <c r="E182" s="68">
        <v>1500565</v>
      </c>
      <c r="F182" s="17">
        <f t="shared" si="20"/>
        <v>100</v>
      </c>
      <c r="G182" s="16">
        <v>0</v>
      </c>
      <c r="H182" s="17">
        <f t="shared" si="21"/>
        <v>0</v>
      </c>
      <c r="I182" s="37">
        <f t="shared" si="18"/>
        <v>1500565</v>
      </c>
      <c r="J182" s="17">
        <f>(I182/I$345)*100</f>
        <v>9.1225298484644154E-2</v>
      </c>
      <c r="K182" s="9"/>
      <c r="L182" s="16">
        <v>1586565</v>
      </c>
      <c r="M182" s="17">
        <f t="shared" si="19"/>
        <v>94.579484609833202</v>
      </c>
      <c r="N182" s="9"/>
    </row>
    <row r="183" spans="2:16">
      <c r="B183" s="32"/>
      <c r="C183" s="80" t="s">
        <v>250</v>
      </c>
      <c r="D183" s="33"/>
      <c r="E183" s="69">
        <v>0</v>
      </c>
      <c r="F183" s="34">
        <v>0</v>
      </c>
      <c r="G183" s="35">
        <v>0</v>
      </c>
      <c r="H183" s="34">
        <v>0</v>
      </c>
      <c r="I183" s="64">
        <f t="shared" si="18"/>
        <v>0</v>
      </c>
      <c r="J183" s="34">
        <f>(I183/I$345)*100</f>
        <v>0</v>
      </c>
      <c r="K183" s="36"/>
      <c r="L183" s="35">
        <v>437563</v>
      </c>
      <c r="M183" s="34">
        <f t="shared" si="19"/>
        <v>0</v>
      </c>
      <c r="N183" s="36"/>
    </row>
    <row r="184" spans="2:16">
      <c r="B184" s="12"/>
      <c r="C184" s="79" t="s">
        <v>251</v>
      </c>
      <c r="D184" s="7"/>
      <c r="E184" s="68">
        <v>90000</v>
      </c>
      <c r="F184" s="17">
        <f t="shared" si="20"/>
        <v>100</v>
      </c>
      <c r="G184" s="16">
        <v>0</v>
      </c>
      <c r="H184" s="17">
        <f t="shared" si="21"/>
        <v>0</v>
      </c>
      <c r="I184" s="37">
        <f t="shared" si="18"/>
        <v>90000</v>
      </c>
      <c r="J184" s="17">
        <f>(I184/I$345)*100</f>
        <v>5.471456993611055E-3</v>
      </c>
      <c r="K184" s="9"/>
      <c r="L184" s="16">
        <v>201858</v>
      </c>
      <c r="M184" s="17">
        <f t="shared" si="19"/>
        <v>44.585797937163754</v>
      </c>
      <c r="N184" s="9"/>
    </row>
    <row r="185" spans="2:16">
      <c r="B185" s="12"/>
      <c r="C185" s="79" t="s">
        <v>146</v>
      </c>
      <c r="D185" s="7"/>
      <c r="E185" s="68">
        <v>101600</v>
      </c>
      <c r="F185" s="17">
        <f t="shared" si="20"/>
        <v>100</v>
      </c>
      <c r="G185" s="16">
        <v>0</v>
      </c>
      <c r="H185" s="17">
        <f t="shared" si="21"/>
        <v>0</v>
      </c>
      <c r="I185" s="37">
        <f t="shared" si="18"/>
        <v>101600</v>
      </c>
      <c r="J185" s="17">
        <f>(I185/I$345)*100</f>
        <v>6.1766670061209243E-3</v>
      </c>
      <c r="K185" s="9"/>
      <c r="L185" s="16">
        <v>109760</v>
      </c>
      <c r="M185" s="17">
        <f t="shared" si="19"/>
        <v>92.565597667638485</v>
      </c>
      <c r="N185" s="9"/>
    </row>
    <row r="186" spans="2:16">
      <c r="B186" s="12"/>
      <c r="C186" s="79" t="s">
        <v>252</v>
      </c>
      <c r="D186" s="7"/>
      <c r="E186" s="68">
        <v>0</v>
      </c>
      <c r="F186" s="17">
        <v>0</v>
      </c>
      <c r="G186" s="16">
        <v>0</v>
      </c>
      <c r="H186" s="17">
        <v>0</v>
      </c>
      <c r="I186" s="37">
        <f t="shared" si="18"/>
        <v>0</v>
      </c>
      <c r="J186" s="17">
        <f>(I186/I$345)*100</f>
        <v>0</v>
      </c>
      <c r="K186" s="9"/>
      <c r="L186" s="16">
        <v>78600</v>
      </c>
      <c r="M186" s="17">
        <f t="shared" si="19"/>
        <v>0</v>
      </c>
      <c r="N186" s="9"/>
    </row>
    <row r="187" spans="2:16">
      <c r="B187" s="12"/>
      <c r="C187" s="81" t="s">
        <v>253</v>
      </c>
      <c r="D187" s="7"/>
      <c r="E187" s="68">
        <v>0</v>
      </c>
      <c r="F187" s="17">
        <v>0</v>
      </c>
      <c r="G187" s="16">
        <v>0</v>
      </c>
      <c r="H187" s="17">
        <v>0</v>
      </c>
      <c r="I187" s="37">
        <f t="shared" si="18"/>
        <v>0</v>
      </c>
      <c r="J187" s="17">
        <f>(I187/I$345)*100</f>
        <v>0</v>
      </c>
      <c r="K187" s="9"/>
      <c r="L187" s="16">
        <v>8837164</v>
      </c>
      <c r="M187" s="17">
        <f t="shared" si="19"/>
        <v>0</v>
      </c>
      <c r="N187" s="9"/>
    </row>
    <row r="188" spans="2:16">
      <c r="B188" s="12"/>
      <c r="C188" s="81" t="s">
        <v>147</v>
      </c>
      <c r="D188" s="7"/>
      <c r="E188" s="68">
        <v>521271</v>
      </c>
      <c r="F188" s="17">
        <f t="shared" si="20"/>
        <v>100</v>
      </c>
      <c r="G188" s="16">
        <v>0</v>
      </c>
      <c r="H188" s="17">
        <f t="shared" si="21"/>
        <v>0</v>
      </c>
      <c r="I188" s="37">
        <f t="shared" si="18"/>
        <v>521271</v>
      </c>
      <c r="J188" s="17">
        <f>(I188/I$345)*100</f>
        <v>3.1690131761295877E-2</v>
      </c>
      <c r="K188" s="9"/>
      <c r="L188" s="16">
        <v>1334250</v>
      </c>
      <c r="M188" s="17">
        <f t="shared" si="19"/>
        <v>39.068465430016865</v>
      </c>
      <c r="N188" s="9"/>
    </row>
    <row r="189" spans="2:16">
      <c r="B189" s="101"/>
      <c r="C189" s="110" t="s">
        <v>148</v>
      </c>
      <c r="D189" s="103"/>
      <c r="E189" s="104">
        <v>110560</v>
      </c>
      <c r="F189" s="105">
        <f t="shared" si="20"/>
        <v>100</v>
      </c>
      <c r="G189" s="106">
        <v>0</v>
      </c>
      <c r="H189" s="105">
        <f t="shared" si="21"/>
        <v>0</v>
      </c>
      <c r="I189" s="107">
        <f t="shared" si="18"/>
        <v>110560</v>
      </c>
      <c r="J189" s="105">
        <f>(I189/I$345)*100</f>
        <v>6.7213809468182027E-3</v>
      </c>
      <c r="K189" s="108"/>
      <c r="L189" s="106">
        <v>600938</v>
      </c>
      <c r="M189" s="105">
        <f t="shared" si="19"/>
        <v>18.397904609127728</v>
      </c>
      <c r="N189" s="108"/>
    </row>
    <row r="190" spans="2:16">
      <c r="B190" s="12"/>
      <c r="C190" s="81" t="s">
        <v>149</v>
      </c>
      <c r="D190" s="7"/>
      <c r="E190" s="68">
        <v>0</v>
      </c>
      <c r="F190" s="17">
        <v>0</v>
      </c>
      <c r="G190" s="16">
        <v>0</v>
      </c>
      <c r="H190" s="17">
        <v>0</v>
      </c>
      <c r="I190" s="37">
        <f t="shared" si="18"/>
        <v>0</v>
      </c>
      <c r="J190" s="17">
        <f>(I190/I$345)*100</f>
        <v>0</v>
      </c>
      <c r="K190" s="9"/>
      <c r="L190" s="16">
        <v>1550000</v>
      </c>
      <c r="M190" s="17">
        <f t="shared" si="19"/>
        <v>0</v>
      </c>
      <c r="N190" s="9"/>
    </row>
    <row r="191" spans="2:16">
      <c r="B191" s="12"/>
      <c r="C191" s="79" t="s">
        <v>254</v>
      </c>
      <c r="D191" s="7"/>
      <c r="E191" s="68">
        <v>0</v>
      </c>
      <c r="F191" s="17">
        <v>0</v>
      </c>
      <c r="G191" s="16">
        <v>0</v>
      </c>
      <c r="H191" s="17">
        <v>0</v>
      </c>
      <c r="I191" s="37">
        <f t="shared" si="18"/>
        <v>0</v>
      </c>
      <c r="J191" s="17">
        <f>(I191/I$345)*100</f>
        <v>0</v>
      </c>
      <c r="K191" s="9"/>
      <c r="L191" s="16">
        <v>10280</v>
      </c>
      <c r="M191" s="17">
        <f t="shared" si="19"/>
        <v>0</v>
      </c>
      <c r="N191" s="9"/>
    </row>
    <row r="192" spans="2:16">
      <c r="B192" s="12"/>
      <c r="C192" s="81" t="s">
        <v>150</v>
      </c>
      <c r="D192" s="7"/>
      <c r="E192" s="68">
        <v>129849</v>
      </c>
      <c r="F192" s="17">
        <f t="shared" si="20"/>
        <v>100</v>
      </c>
      <c r="G192" s="16">
        <v>0</v>
      </c>
      <c r="H192" s="17">
        <f t="shared" si="21"/>
        <v>0</v>
      </c>
      <c r="I192" s="37">
        <f t="shared" si="18"/>
        <v>129849</v>
      </c>
      <c r="J192" s="17">
        <f>(I192/I$345)*100</f>
        <v>7.8940357684822438E-3</v>
      </c>
      <c r="K192" s="9"/>
      <c r="L192" s="16">
        <v>148555</v>
      </c>
      <c r="M192" s="17">
        <f t="shared" ref="M192:M250" si="22">(I192/$L192)*100</f>
        <v>87.408030695701939</v>
      </c>
      <c r="N192" s="9"/>
    </row>
    <row r="193" spans="2:14">
      <c r="B193" s="32"/>
      <c r="C193" s="83" t="s">
        <v>255</v>
      </c>
      <c r="D193" s="33"/>
      <c r="E193" s="69">
        <v>0</v>
      </c>
      <c r="F193" s="34">
        <v>0</v>
      </c>
      <c r="G193" s="35">
        <v>0</v>
      </c>
      <c r="H193" s="34">
        <v>0</v>
      </c>
      <c r="I193" s="64">
        <f t="shared" si="18"/>
        <v>0</v>
      </c>
      <c r="J193" s="34">
        <f>(I193/I$345)*100</f>
        <v>0</v>
      </c>
      <c r="K193" s="36"/>
      <c r="L193" s="35">
        <v>12812627</v>
      </c>
      <c r="M193" s="34">
        <f t="shared" si="22"/>
        <v>0</v>
      </c>
      <c r="N193" s="36"/>
    </row>
    <row r="194" spans="2:14">
      <c r="B194" s="12"/>
      <c r="C194" s="81" t="s">
        <v>256</v>
      </c>
      <c r="D194" s="7"/>
      <c r="E194" s="68">
        <v>0</v>
      </c>
      <c r="F194" s="17">
        <v>0</v>
      </c>
      <c r="G194" s="16">
        <v>0</v>
      </c>
      <c r="H194" s="17">
        <v>0</v>
      </c>
      <c r="I194" s="37">
        <f t="shared" si="18"/>
        <v>0</v>
      </c>
      <c r="J194" s="17">
        <f>(I194/I$345)*100</f>
        <v>0</v>
      </c>
      <c r="K194" s="9"/>
      <c r="L194" s="16">
        <v>410000</v>
      </c>
      <c r="M194" s="17">
        <f t="shared" si="22"/>
        <v>0</v>
      </c>
      <c r="N194" s="9"/>
    </row>
    <row r="195" spans="2:14">
      <c r="B195" s="12"/>
      <c r="C195" s="81" t="s">
        <v>151</v>
      </c>
      <c r="D195" s="7"/>
      <c r="E195" s="68">
        <v>0</v>
      </c>
      <c r="F195" s="17">
        <v>0</v>
      </c>
      <c r="G195" s="16">
        <v>0</v>
      </c>
      <c r="H195" s="17">
        <v>0</v>
      </c>
      <c r="I195" s="37">
        <f t="shared" si="18"/>
        <v>0</v>
      </c>
      <c r="J195" s="17">
        <f>(I195/I$345)*100</f>
        <v>0</v>
      </c>
      <c r="K195" s="9"/>
      <c r="L195" s="16">
        <v>64000</v>
      </c>
      <c r="M195" s="17">
        <f t="shared" si="22"/>
        <v>0</v>
      </c>
      <c r="N195" s="9"/>
    </row>
    <row r="196" spans="2:14">
      <c r="B196" s="12"/>
      <c r="C196" s="81" t="s">
        <v>257</v>
      </c>
      <c r="D196" s="7"/>
      <c r="E196" s="68">
        <v>0</v>
      </c>
      <c r="F196" s="17">
        <v>0</v>
      </c>
      <c r="G196" s="16">
        <v>0</v>
      </c>
      <c r="H196" s="17">
        <v>0</v>
      </c>
      <c r="I196" s="37">
        <f t="shared" si="18"/>
        <v>0</v>
      </c>
      <c r="J196" s="17">
        <f>(I196/I$345)*100</f>
        <v>0</v>
      </c>
      <c r="K196" s="9"/>
      <c r="L196" s="16">
        <v>231718</v>
      </c>
      <c r="M196" s="17">
        <f t="shared" si="22"/>
        <v>0</v>
      </c>
      <c r="N196" s="9"/>
    </row>
    <row r="197" spans="2:14">
      <c r="B197" s="12"/>
      <c r="C197" s="79" t="s">
        <v>258</v>
      </c>
      <c r="D197" s="7"/>
      <c r="E197" s="68">
        <v>0</v>
      </c>
      <c r="F197" s="17">
        <v>0</v>
      </c>
      <c r="G197" s="16">
        <v>0</v>
      </c>
      <c r="H197" s="17">
        <v>0</v>
      </c>
      <c r="I197" s="37">
        <f t="shared" si="18"/>
        <v>0</v>
      </c>
      <c r="J197" s="17">
        <f>(I197/I$345)*100</f>
        <v>0</v>
      </c>
      <c r="K197" s="9"/>
      <c r="L197" s="16">
        <v>1661978</v>
      </c>
      <c r="M197" s="17">
        <f t="shared" si="22"/>
        <v>0</v>
      </c>
      <c r="N197" s="9"/>
    </row>
    <row r="198" spans="2:14">
      <c r="B198" s="12"/>
      <c r="C198" s="81" t="s">
        <v>259</v>
      </c>
      <c r="D198" s="7"/>
      <c r="E198" s="68">
        <v>95400</v>
      </c>
      <c r="F198" s="17">
        <f t="shared" si="20"/>
        <v>100</v>
      </c>
      <c r="G198" s="16">
        <v>0</v>
      </c>
      <c r="H198" s="17">
        <f t="shared" si="21"/>
        <v>0</v>
      </c>
      <c r="I198" s="37">
        <f t="shared" si="18"/>
        <v>95400</v>
      </c>
      <c r="J198" s="17">
        <f>(I198/I$345)*100</f>
        <v>5.7997444132277184E-3</v>
      </c>
      <c r="K198" s="9"/>
      <c r="L198" s="16">
        <v>8486956</v>
      </c>
      <c r="M198" s="17">
        <f t="shared" si="22"/>
        <v>1.124077937955611</v>
      </c>
      <c r="N198" s="9"/>
    </row>
    <row r="199" spans="2:14">
      <c r="B199" s="101"/>
      <c r="C199" s="110" t="s">
        <v>152</v>
      </c>
      <c r="D199" s="103"/>
      <c r="E199" s="104">
        <v>129316</v>
      </c>
      <c r="F199" s="105">
        <f t="shared" si="20"/>
        <v>100</v>
      </c>
      <c r="G199" s="106">
        <v>0</v>
      </c>
      <c r="H199" s="105">
        <f t="shared" si="21"/>
        <v>0</v>
      </c>
      <c r="I199" s="107">
        <f t="shared" si="18"/>
        <v>129316</v>
      </c>
      <c r="J199" s="105">
        <f>(I199/I$345)*100</f>
        <v>7.8616325842867461E-3</v>
      </c>
      <c r="K199" s="108"/>
      <c r="L199" s="106">
        <v>265278</v>
      </c>
      <c r="M199" s="105">
        <f t="shared" si="22"/>
        <v>48.747351834679094</v>
      </c>
      <c r="N199" s="108"/>
    </row>
    <row r="200" spans="2:14">
      <c r="B200" s="12"/>
      <c r="C200" s="81" t="s">
        <v>260</v>
      </c>
      <c r="D200" s="7"/>
      <c r="E200" s="68">
        <v>0</v>
      </c>
      <c r="F200" s="17">
        <v>0</v>
      </c>
      <c r="G200" s="16">
        <v>0</v>
      </c>
      <c r="H200" s="17">
        <v>0</v>
      </c>
      <c r="I200" s="37">
        <f t="shared" si="18"/>
        <v>0</v>
      </c>
      <c r="J200" s="17">
        <f>(I200/I$345)*100</f>
        <v>0</v>
      </c>
      <c r="K200" s="9"/>
      <c r="L200" s="16">
        <v>886581</v>
      </c>
      <c r="M200" s="17">
        <f t="shared" si="22"/>
        <v>0</v>
      </c>
      <c r="N200" s="9"/>
    </row>
    <row r="201" spans="2:14">
      <c r="B201" s="12"/>
      <c r="C201" s="81" t="s">
        <v>261</v>
      </c>
      <c r="D201" s="7"/>
      <c r="E201" s="68">
        <v>0</v>
      </c>
      <c r="F201" s="17">
        <v>0</v>
      </c>
      <c r="G201" s="16">
        <v>0</v>
      </c>
      <c r="H201" s="17">
        <v>0</v>
      </c>
      <c r="I201" s="37">
        <f t="shared" si="18"/>
        <v>0</v>
      </c>
      <c r="J201" s="17">
        <f>(I201/I$345)*100</f>
        <v>0</v>
      </c>
      <c r="K201" s="9"/>
      <c r="L201" s="16">
        <v>717847</v>
      </c>
      <c r="M201" s="17">
        <f t="shared" si="22"/>
        <v>0</v>
      </c>
      <c r="N201" s="9"/>
    </row>
    <row r="202" spans="2:14">
      <c r="B202" s="32"/>
      <c r="C202" s="83" t="s">
        <v>153</v>
      </c>
      <c r="D202" s="33"/>
      <c r="E202" s="69">
        <v>114943</v>
      </c>
      <c r="F202" s="34">
        <f t="shared" si="20"/>
        <v>100</v>
      </c>
      <c r="G202" s="35">
        <v>0</v>
      </c>
      <c r="H202" s="34">
        <f t="shared" si="21"/>
        <v>0</v>
      </c>
      <c r="I202" s="64">
        <f t="shared" si="18"/>
        <v>114943</v>
      </c>
      <c r="J202" s="34">
        <f>(I202/I$345)*100</f>
        <v>6.9878409024070618E-3</v>
      </c>
      <c r="K202" s="36"/>
      <c r="L202" s="35">
        <v>634151</v>
      </c>
      <c r="M202" s="34">
        <f t="shared" si="22"/>
        <v>18.125493770411147</v>
      </c>
      <c r="N202" s="36"/>
    </row>
    <row r="203" spans="2:14">
      <c r="B203" s="12"/>
      <c r="C203" s="81" t="s">
        <v>262</v>
      </c>
      <c r="D203" s="7"/>
      <c r="E203" s="68">
        <v>0</v>
      </c>
      <c r="F203" s="17">
        <v>0</v>
      </c>
      <c r="G203" s="16">
        <v>0</v>
      </c>
      <c r="H203" s="17">
        <v>0</v>
      </c>
      <c r="I203" s="37">
        <f t="shared" si="18"/>
        <v>0</v>
      </c>
      <c r="J203" s="17">
        <f>(I203/I$345)*100</f>
        <v>0</v>
      </c>
      <c r="K203" s="9"/>
      <c r="L203" s="16">
        <v>250000</v>
      </c>
      <c r="M203" s="17">
        <f t="shared" si="22"/>
        <v>0</v>
      </c>
      <c r="N203" s="9"/>
    </row>
    <row r="204" spans="2:14">
      <c r="B204" s="12"/>
      <c r="C204" s="81" t="s">
        <v>154</v>
      </c>
      <c r="D204" s="7"/>
      <c r="E204" s="68">
        <v>647732</v>
      </c>
      <c r="F204" s="17">
        <f t="shared" si="20"/>
        <v>100</v>
      </c>
      <c r="G204" s="16">
        <v>0</v>
      </c>
      <c r="H204" s="17">
        <f t="shared" si="21"/>
        <v>0</v>
      </c>
      <c r="I204" s="37">
        <f t="shared" si="18"/>
        <v>647732</v>
      </c>
      <c r="J204" s="17">
        <f>(I204/I$345)*100</f>
        <v>3.9378197570951956E-2</v>
      </c>
      <c r="K204" s="9"/>
      <c r="L204" s="16">
        <v>888267</v>
      </c>
      <c r="M204" s="17">
        <f t="shared" si="22"/>
        <v>72.920867261758005</v>
      </c>
      <c r="N204" s="9"/>
    </row>
    <row r="205" spans="2:14">
      <c r="B205" s="12"/>
      <c r="C205" s="81" t="s">
        <v>155</v>
      </c>
      <c r="D205" s="7"/>
      <c r="E205" s="68">
        <v>593177</v>
      </c>
      <c r="F205" s="17">
        <f t="shared" si="20"/>
        <v>100</v>
      </c>
      <c r="G205" s="16">
        <v>0</v>
      </c>
      <c r="H205" s="17">
        <f t="shared" si="21"/>
        <v>0</v>
      </c>
      <c r="I205" s="37">
        <f t="shared" si="18"/>
        <v>593177</v>
      </c>
      <c r="J205" s="17">
        <f>(I205/I$345)*100</f>
        <v>3.6061582723324721E-2</v>
      </c>
      <c r="K205" s="9"/>
      <c r="L205" s="16">
        <v>709085</v>
      </c>
      <c r="M205" s="17">
        <f t="shared" si="22"/>
        <v>83.653863782198187</v>
      </c>
      <c r="N205" s="9"/>
    </row>
    <row r="206" spans="2:14">
      <c r="B206" s="12"/>
      <c r="C206" s="81" t="s">
        <v>263</v>
      </c>
      <c r="D206" s="7"/>
      <c r="E206" s="68">
        <v>0</v>
      </c>
      <c r="F206" s="17">
        <v>0</v>
      </c>
      <c r="G206" s="16">
        <v>0</v>
      </c>
      <c r="H206" s="17">
        <v>0</v>
      </c>
      <c r="I206" s="37">
        <f t="shared" si="18"/>
        <v>0</v>
      </c>
      <c r="J206" s="17">
        <f>(I206/I$345)*100</f>
        <v>0</v>
      </c>
      <c r="K206" s="9"/>
      <c r="L206" s="16">
        <v>321986</v>
      </c>
      <c r="M206" s="17">
        <f t="shared" si="22"/>
        <v>0</v>
      </c>
      <c r="N206" s="9"/>
    </row>
    <row r="207" spans="2:14">
      <c r="B207" s="12"/>
      <c r="C207" s="81" t="s">
        <v>264</v>
      </c>
      <c r="D207" s="7"/>
      <c r="E207" s="68">
        <v>96000</v>
      </c>
      <c r="F207" s="17">
        <f t="shared" si="20"/>
        <v>100</v>
      </c>
      <c r="G207" s="16">
        <v>0</v>
      </c>
      <c r="H207" s="17">
        <f t="shared" si="21"/>
        <v>0</v>
      </c>
      <c r="I207" s="37">
        <f t="shared" si="18"/>
        <v>96000</v>
      </c>
      <c r="J207" s="17">
        <f>(I207/I$345)*100</f>
        <v>5.8362207931851257E-3</v>
      </c>
      <c r="K207" s="9"/>
      <c r="L207" s="16">
        <v>741077</v>
      </c>
      <c r="M207" s="17">
        <f t="shared" si="22"/>
        <v>12.954119477463205</v>
      </c>
      <c r="N207" s="9"/>
    </row>
    <row r="208" spans="2:14">
      <c r="B208" s="101"/>
      <c r="C208" s="110" t="s">
        <v>265</v>
      </c>
      <c r="D208" s="103"/>
      <c r="E208" s="104">
        <v>73326</v>
      </c>
      <c r="F208" s="105">
        <f t="shared" si="20"/>
        <v>100</v>
      </c>
      <c r="G208" s="106">
        <v>0</v>
      </c>
      <c r="H208" s="105">
        <f t="shared" si="21"/>
        <v>0</v>
      </c>
      <c r="I208" s="107">
        <f t="shared" si="18"/>
        <v>73326</v>
      </c>
      <c r="J208" s="105">
        <f>(I208/I$345)*100</f>
        <v>4.4577783945947136E-3</v>
      </c>
      <c r="K208" s="108"/>
      <c r="L208" s="106">
        <v>313864</v>
      </c>
      <c r="M208" s="105">
        <f t="shared" si="22"/>
        <v>23.362348023347693</v>
      </c>
      <c r="N208" s="108"/>
    </row>
    <row r="209" spans="2:14">
      <c r="B209" s="12"/>
      <c r="C209" s="81" t="s">
        <v>156</v>
      </c>
      <c r="D209" s="7"/>
      <c r="E209" s="68">
        <v>243695</v>
      </c>
      <c r="F209" s="17">
        <f t="shared" si="20"/>
        <v>100</v>
      </c>
      <c r="G209" s="16">
        <v>0</v>
      </c>
      <c r="H209" s="17">
        <f t="shared" si="21"/>
        <v>0</v>
      </c>
      <c r="I209" s="37">
        <f t="shared" si="18"/>
        <v>243695</v>
      </c>
      <c r="J209" s="17">
        <f>(I209/I$345)*100</f>
        <v>1.4815185689533846E-2</v>
      </c>
      <c r="K209" s="9"/>
      <c r="L209" s="16">
        <v>413342</v>
      </c>
      <c r="M209" s="17">
        <f t="shared" si="22"/>
        <v>58.957231541919285</v>
      </c>
      <c r="N209" s="9"/>
    </row>
    <row r="210" spans="2:14">
      <c r="B210" s="12"/>
      <c r="C210" s="81" t="s">
        <v>157</v>
      </c>
      <c r="D210" s="7"/>
      <c r="E210" s="68">
        <v>400000</v>
      </c>
      <c r="F210" s="17">
        <f t="shared" si="20"/>
        <v>100</v>
      </c>
      <c r="G210" s="16">
        <v>0</v>
      </c>
      <c r="H210" s="17">
        <f t="shared" si="21"/>
        <v>0</v>
      </c>
      <c r="I210" s="37">
        <f t="shared" si="18"/>
        <v>400000</v>
      </c>
      <c r="J210" s="17">
        <f>(I210/I$345)*100</f>
        <v>2.4317586638271358E-2</v>
      </c>
      <c r="K210" s="9"/>
      <c r="L210" s="16">
        <v>2583500</v>
      </c>
      <c r="M210" s="17">
        <f t="shared" si="22"/>
        <v>15.482872072769499</v>
      </c>
      <c r="N210" s="9"/>
    </row>
    <row r="211" spans="2:14">
      <c r="B211" s="12"/>
      <c r="C211" s="81" t="s">
        <v>266</v>
      </c>
      <c r="D211" s="7"/>
      <c r="E211" s="68">
        <v>40000</v>
      </c>
      <c r="F211" s="17">
        <f t="shared" si="20"/>
        <v>100</v>
      </c>
      <c r="G211" s="16">
        <v>0</v>
      </c>
      <c r="H211" s="17">
        <f t="shared" si="21"/>
        <v>0</v>
      </c>
      <c r="I211" s="37">
        <f t="shared" si="18"/>
        <v>40000</v>
      </c>
      <c r="J211" s="17">
        <f>(I211/I$345)*100</f>
        <v>2.4317586638271356E-3</v>
      </c>
      <c r="K211" s="9"/>
      <c r="L211" s="16">
        <v>216000</v>
      </c>
      <c r="M211" s="17">
        <f t="shared" si="22"/>
        <v>18.518518518518519</v>
      </c>
      <c r="N211" s="9"/>
    </row>
    <row r="212" spans="2:14">
      <c r="B212" s="32"/>
      <c r="C212" s="83" t="s">
        <v>158</v>
      </c>
      <c r="D212" s="33"/>
      <c r="E212" s="69">
        <v>0</v>
      </c>
      <c r="F212" s="34">
        <v>0</v>
      </c>
      <c r="G212" s="35">
        <v>0</v>
      </c>
      <c r="H212" s="34">
        <v>0</v>
      </c>
      <c r="I212" s="64">
        <f t="shared" si="18"/>
        <v>0</v>
      </c>
      <c r="J212" s="34">
        <f>(I212/I$345)*100</f>
        <v>0</v>
      </c>
      <c r="K212" s="36"/>
      <c r="L212" s="35">
        <v>542349</v>
      </c>
      <c r="M212" s="34">
        <f t="shared" si="22"/>
        <v>0</v>
      </c>
      <c r="N212" s="36"/>
    </row>
    <row r="213" spans="2:14">
      <c r="B213" s="12"/>
      <c r="C213" s="81" t="s">
        <v>159</v>
      </c>
      <c r="D213" s="7"/>
      <c r="E213" s="68">
        <v>53000</v>
      </c>
      <c r="F213" s="17">
        <f t="shared" si="20"/>
        <v>100</v>
      </c>
      <c r="G213" s="16">
        <v>0</v>
      </c>
      <c r="H213" s="17">
        <f t="shared" si="21"/>
        <v>0</v>
      </c>
      <c r="I213" s="37">
        <f t="shared" si="18"/>
        <v>53000</v>
      </c>
      <c r="J213" s="17">
        <f>(I213/I$345)*100</f>
        <v>3.2220802295709551E-3</v>
      </c>
      <c r="K213" s="9"/>
      <c r="L213" s="16">
        <v>271295</v>
      </c>
      <c r="M213" s="17">
        <f t="shared" si="22"/>
        <v>19.53592952321274</v>
      </c>
      <c r="N213" s="9"/>
    </row>
    <row r="214" spans="2:14">
      <c r="B214" s="12"/>
      <c r="C214" s="81" t="s">
        <v>267</v>
      </c>
      <c r="D214" s="7"/>
      <c r="E214" s="68">
        <v>800000</v>
      </c>
      <c r="F214" s="17">
        <f t="shared" si="20"/>
        <v>100</v>
      </c>
      <c r="G214" s="16">
        <v>0</v>
      </c>
      <c r="H214" s="17">
        <f t="shared" si="21"/>
        <v>0</v>
      </c>
      <c r="I214" s="37">
        <f t="shared" si="18"/>
        <v>800000</v>
      </c>
      <c r="J214" s="17">
        <f>(I214/I$345)*100</f>
        <v>4.8635173276542716E-2</v>
      </c>
      <c r="K214" s="9"/>
      <c r="L214" s="16">
        <v>3371723</v>
      </c>
      <c r="M214" s="17">
        <f t="shared" si="22"/>
        <v>23.726741490923185</v>
      </c>
      <c r="N214" s="9"/>
    </row>
    <row r="215" spans="2:14">
      <c r="B215" s="12"/>
      <c r="C215" s="81" t="s">
        <v>160</v>
      </c>
      <c r="D215" s="7"/>
      <c r="E215" s="68">
        <v>273440</v>
      </c>
      <c r="F215" s="17">
        <f t="shared" si="20"/>
        <v>100</v>
      </c>
      <c r="G215" s="16">
        <v>0</v>
      </c>
      <c r="H215" s="17">
        <f t="shared" si="21"/>
        <v>0</v>
      </c>
      <c r="I215" s="37">
        <f t="shared" si="18"/>
        <v>273440</v>
      </c>
      <c r="J215" s="17">
        <f>(I215/I$345)*100</f>
        <v>1.66235022259223E-2</v>
      </c>
      <c r="K215" s="9"/>
      <c r="L215" s="16">
        <v>3873440</v>
      </c>
      <c r="M215" s="17">
        <f t="shared" si="22"/>
        <v>7.0593580899665413</v>
      </c>
      <c r="N215" s="9"/>
    </row>
    <row r="216" spans="2:14">
      <c r="B216" s="12"/>
      <c r="C216" s="81" t="s">
        <v>161</v>
      </c>
      <c r="D216" s="7"/>
      <c r="E216" s="68">
        <v>308000</v>
      </c>
      <c r="F216" s="17">
        <f t="shared" si="20"/>
        <v>100</v>
      </c>
      <c r="G216" s="16">
        <v>0</v>
      </c>
      <c r="H216" s="17">
        <f t="shared" si="21"/>
        <v>0</v>
      </c>
      <c r="I216" s="37">
        <f t="shared" si="18"/>
        <v>308000</v>
      </c>
      <c r="J216" s="17">
        <f>(I216/I$345)*100</f>
        <v>1.8724541711468944E-2</v>
      </c>
      <c r="K216" s="9"/>
      <c r="L216" s="16">
        <v>605158</v>
      </c>
      <c r="M216" s="17">
        <f t="shared" si="22"/>
        <v>50.895799113619908</v>
      </c>
      <c r="N216" s="9"/>
    </row>
    <row r="217" spans="2:14">
      <c r="B217" s="101"/>
      <c r="C217" s="110" t="s">
        <v>268</v>
      </c>
      <c r="D217" s="103"/>
      <c r="E217" s="104">
        <v>85840</v>
      </c>
      <c r="F217" s="105">
        <f t="shared" si="20"/>
        <v>100</v>
      </c>
      <c r="G217" s="106">
        <v>0</v>
      </c>
      <c r="H217" s="105">
        <f t="shared" si="21"/>
        <v>0</v>
      </c>
      <c r="I217" s="107">
        <f t="shared" si="18"/>
        <v>85840</v>
      </c>
      <c r="J217" s="105">
        <f>(I217/I$345)*100</f>
        <v>5.2185540925730328E-3</v>
      </c>
      <c r="K217" s="108"/>
      <c r="L217" s="106">
        <v>123776</v>
      </c>
      <c r="M217" s="105">
        <f t="shared" si="22"/>
        <v>69.351085832471554</v>
      </c>
      <c r="N217" s="108"/>
    </row>
    <row r="218" spans="2:14">
      <c r="B218" s="12"/>
      <c r="C218" s="81" t="s">
        <v>162</v>
      </c>
      <c r="D218" s="7"/>
      <c r="E218" s="68">
        <v>361926</v>
      </c>
      <c r="F218" s="17">
        <f t="shared" si="20"/>
        <v>100</v>
      </c>
      <c r="G218" s="16">
        <v>0</v>
      </c>
      <c r="H218" s="17">
        <f t="shared" si="21"/>
        <v>0</v>
      </c>
      <c r="I218" s="37">
        <f t="shared" si="18"/>
        <v>361926</v>
      </c>
      <c r="J218" s="17">
        <f>(I218/I$345)*100</f>
        <v>2.2002917154107498E-2</v>
      </c>
      <c r="K218" s="9"/>
      <c r="L218" s="16">
        <v>511366</v>
      </c>
      <c r="M218" s="17">
        <f t="shared" si="22"/>
        <v>70.776312856153908</v>
      </c>
      <c r="N218" s="9"/>
    </row>
    <row r="219" spans="2:14">
      <c r="B219" s="12"/>
      <c r="C219" s="81" t="s">
        <v>163</v>
      </c>
      <c r="D219" s="7"/>
      <c r="E219" s="68">
        <v>8000</v>
      </c>
      <c r="F219" s="17">
        <f t="shared" si="20"/>
        <v>100</v>
      </c>
      <c r="G219" s="16">
        <v>0</v>
      </c>
      <c r="H219" s="17">
        <f t="shared" si="21"/>
        <v>0</v>
      </c>
      <c r="I219" s="37">
        <f t="shared" si="18"/>
        <v>8000</v>
      </c>
      <c r="J219" s="17">
        <f>(I219/I$345)*100</f>
        <v>4.863517327654271E-4</v>
      </c>
      <c r="K219" s="9"/>
      <c r="L219" s="16">
        <v>59890</v>
      </c>
      <c r="M219" s="17">
        <f t="shared" si="22"/>
        <v>13.357822674903991</v>
      </c>
      <c r="N219" s="9"/>
    </row>
    <row r="220" spans="2:14">
      <c r="B220" s="12"/>
      <c r="C220" s="81" t="s">
        <v>269</v>
      </c>
      <c r="D220" s="7"/>
      <c r="E220" s="68">
        <v>0</v>
      </c>
      <c r="F220" s="17">
        <v>0</v>
      </c>
      <c r="G220" s="16">
        <v>0</v>
      </c>
      <c r="H220" s="17">
        <v>0</v>
      </c>
      <c r="I220" s="37">
        <f t="shared" si="18"/>
        <v>0</v>
      </c>
      <c r="J220" s="17">
        <f>(I220/I$345)*100</f>
        <v>0</v>
      </c>
      <c r="K220" s="9"/>
      <c r="L220" s="16">
        <v>1382000</v>
      </c>
      <c r="M220" s="17">
        <f t="shared" si="22"/>
        <v>0</v>
      </c>
      <c r="N220" s="9"/>
    </row>
    <row r="221" spans="2:14">
      <c r="B221" s="32"/>
      <c r="C221" s="83" t="s">
        <v>270</v>
      </c>
      <c r="D221" s="33"/>
      <c r="E221" s="69">
        <v>0</v>
      </c>
      <c r="F221" s="34">
        <v>0</v>
      </c>
      <c r="G221" s="35">
        <v>0</v>
      </c>
      <c r="H221" s="34">
        <v>0</v>
      </c>
      <c r="I221" s="64">
        <f t="shared" si="18"/>
        <v>0</v>
      </c>
      <c r="J221" s="34">
        <f>(I221/I$345)*100</f>
        <v>0</v>
      </c>
      <c r="K221" s="36"/>
      <c r="L221" s="35">
        <v>181200</v>
      </c>
      <c r="M221" s="34">
        <f t="shared" si="22"/>
        <v>0</v>
      </c>
      <c r="N221" s="36"/>
    </row>
    <row r="222" spans="2:14">
      <c r="B222" s="12"/>
      <c r="C222" s="81" t="s">
        <v>271</v>
      </c>
      <c r="D222" s="7"/>
      <c r="E222" s="68">
        <v>1195390</v>
      </c>
      <c r="F222" s="17">
        <f t="shared" si="20"/>
        <v>100</v>
      </c>
      <c r="G222" s="16">
        <v>0</v>
      </c>
      <c r="H222" s="17">
        <f t="shared" si="21"/>
        <v>0</v>
      </c>
      <c r="I222" s="37">
        <f t="shared" si="18"/>
        <v>1195390</v>
      </c>
      <c r="J222" s="17">
        <f>(I222/I$345)*100</f>
        <v>7.2672499728807988E-2</v>
      </c>
      <c r="K222" s="9"/>
      <c r="L222" s="16">
        <v>1545390</v>
      </c>
      <c r="M222" s="17">
        <f t="shared" si="22"/>
        <v>77.351995289215026</v>
      </c>
      <c r="N222" s="9"/>
    </row>
    <row r="223" spans="2:14">
      <c r="B223" s="12"/>
      <c r="C223" s="81" t="s">
        <v>272</v>
      </c>
      <c r="D223" s="7"/>
      <c r="E223" s="68">
        <v>0</v>
      </c>
      <c r="F223" s="17">
        <v>0</v>
      </c>
      <c r="G223" s="16">
        <v>0</v>
      </c>
      <c r="H223" s="17">
        <v>0</v>
      </c>
      <c r="I223" s="37">
        <f t="shared" si="18"/>
        <v>0</v>
      </c>
      <c r="J223" s="17">
        <f>(I223/I$345)*100</f>
        <v>0</v>
      </c>
      <c r="K223" s="9"/>
      <c r="L223" s="16">
        <v>450000</v>
      </c>
      <c r="M223" s="17">
        <f t="shared" si="22"/>
        <v>0</v>
      </c>
      <c r="N223" s="9"/>
    </row>
    <row r="224" spans="2:14">
      <c r="B224" s="12"/>
      <c r="C224" s="81" t="s">
        <v>164</v>
      </c>
      <c r="D224" s="7"/>
      <c r="E224" s="68">
        <v>204240</v>
      </c>
      <c r="F224" s="17">
        <f t="shared" ref="F224:F284" si="23">(E224/$I224)*100</f>
        <v>100</v>
      </c>
      <c r="G224" s="16">
        <v>0</v>
      </c>
      <c r="H224" s="17">
        <f t="shared" ref="H224:H254" si="24">(G224/$I224)*100</f>
        <v>0</v>
      </c>
      <c r="I224" s="37">
        <f t="shared" si="18"/>
        <v>204240</v>
      </c>
      <c r="J224" s="17">
        <f>(I224/I$345)*100</f>
        <v>1.2416559737501356E-2</v>
      </c>
      <c r="K224" s="9"/>
      <c r="L224" s="16">
        <v>204240</v>
      </c>
      <c r="M224" s="17">
        <f t="shared" si="22"/>
        <v>100</v>
      </c>
      <c r="N224" s="9"/>
    </row>
    <row r="225" spans="2:14">
      <c r="B225" s="12"/>
      <c r="C225" s="81" t="s">
        <v>165</v>
      </c>
      <c r="D225" s="7"/>
      <c r="E225" s="68">
        <v>522259</v>
      </c>
      <c r="F225" s="17">
        <f t="shared" si="23"/>
        <v>100</v>
      </c>
      <c r="G225" s="16">
        <v>0</v>
      </c>
      <c r="H225" s="17">
        <f t="shared" si="24"/>
        <v>0</v>
      </c>
      <c r="I225" s="37">
        <f t="shared" si="18"/>
        <v>522259</v>
      </c>
      <c r="J225" s="17">
        <f>(I225/I$345)*100</f>
        <v>3.1750196200292402E-2</v>
      </c>
      <c r="K225" s="9"/>
      <c r="L225" s="16">
        <v>1115998</v>
      </c>
      <c r="M225" s="17">
        <f t="shared" si="22"/>
        <v>46.797485300152871</v>
      </c>
      <c r="N225" s="9"/>
    </row>
    <row r="226" spans="2:14">
      <c r="B226" s="101"/>
      <c r="C226" s="110" t="s">
        <v>166</v>
      </c>
      <c r="D226" s="103"/>
      <c r="E226" s="104">
        <v>62231</v>
      </c>
      <c r="F226" s="105">
        <f t="shared" si="23"/>
        <v>100</v>
      </c>
      <c r="G226" s="106">
        <v>0</v>
      </c>
      <c r="H226" s="105">
        <f t="shared" si="24"/>
        <v>0</v>
      </c>
      <c r="I226" s="107">
        <f t="shared" si="18"/>
        <v>62231</v>
      </c>
      <c r="J226" s="105">
        <f>(I226/I$345)*100</f>
        <v>3.7832693352156618E-3</v>
      </c>
      <c r="K226" s="108"/>
      <c r="L226" s="106">
        <v>375651</v>
      </c>
      <c r="M226" s="105">
        <f t="shared" si="22"/>
        <v>16.566174454480358</v>
      </c>
      <c r="N226" s="108"/>
    </row>
    <row r="227" spans="2:14">
      <c r="B227" s="12"/>
      <c r="C227" s="81" t="s">
        <v>167</v>
      </c>
      <c r="D227" s="7"/>
      <c r="E227" s="68">
        <v>40000</v>
      </c>
      <c r="F227" s="17">
        <f t="shared" si="23"/>
        <v>100</v>
      </c>
      <c r="G227" s="16">
        <v>0</v>
      </c>
      <c r="H227" s="17">
        <f t="shared" si="24"/>
        <v>0</v>
      </c>
      <c r="I227" s="37">
        <f t="shared" si="18"/>
        <v>40000</v>
      </c>
      <c r="J227" s="17">
        <f>(I227/I$345)*100</f>
        <v>2.4317586638271356E-3</v>
      </c>
      <c r="K227" s="9"/>
      <c r="L227" s="16">
        <v>220000</v>
      </c>
      <c r="M227" s="17">
        <f t="shared" si="22"/>
        <v>18.181818181818183</v>
      </c>
      <c r="N227" s="9"/>
    </row>
    <row r="228" spans="2:14">
      <c r="B228" s="12"/>
      <c r="C228" s="81" t="s">
        <v>168</v>
      </c>
      <c r="D228" s="7"/>
      <c r="E228" s="68">
        <v>1782139</v>
      </c>
      <c r="F228" s="17">
        <f t="shared" si="23"/>
        <v>100</v>
      </c>
      <c r="G228" s="16">
        <v>0</v>
      </c>
      <c r="H228" s="17">
        <f t="shared" si="24"/>
        <v>0</v>
      </c>
      <c r="I228" s="37">
        <f t="shared" si="18"/>
        <v>1782139</v>
      </c>
      <c r="J228" s="17">
        <f>(I228/I$345)*100</f>
        <v>0.10834329883485569</v>
      </c>
      <c r="K228" s="9"/>
      <c r="L228" s="16">
        <v>4436459</v>
      </c>
      <c r="M228" s="17">
        <f t="shared" si="22"/>
        <v>40.17030248673548</v>
      </c>
      <c r="N228" s="9"/>
    </row>
    <row r="229" spans="2:14">
      <c r="B229" s="12"/>
      <c r="C229" s="81" t="s">
        <v>273</v>
      </c>
      <c r="D229" s="7"/>
      <c r="E229" s="68">
        <v>0</v>
      </c>
      <c r="F229" s="17">
        <v>0</v>
      </c>
      <c r="G229" s="16">
        <v>0</v>
      </c>
      <c r="H229" s="17">
        <v>0</v>
      </c>
      <c r="I229" s="37">
        <f t="shared" si="18"/>
        <v>0</v>
      </c>
      <c r="J229" s="17">
        <f>(I229/I$345)*100</f>
        <v>0</v>
      </c>
      <c r="K229" s="9"/>
      <c r="L229" s="16">
        <v>131000</v>
      </c>
      <c r="M229" s="17">
        <f t="shared" si="22"/>
        <v>0</v>
      </c>
      <c r="N229" s="9"/>
    </row>
    <row r="230" spans="2:14">
      <c r="B230" s="32"/>
      <c r="C230" s="83" t="s">
        <v>274</v>
      </c>
      <c r="D230" s="33"/>
      <c r="E230" s="69">
        <v>91584</v>
      </c>
      <c r="F230" s="34">
        <f t="shared" si="23"/>
        <v>100</v>
      </c>
      <c r="G230" s="35">
        <v>0</v>
      </c>
      <c r="H230" s="34">
        <f t="shared" si="24"/>
        <v>0</v>
      </c>
      <c r="I230" s="64">
        <f t="shared" si="18"/>
        <v>91584</v>
      </c>
      <c r="J230" s="34">
        <f>(I230/I$345)*100</f>
        <v>5.5677546366986099E-3</v>
      </c>
      <c r="K230" s="36"/>
      <c r="L230" s="35">
        <v>829584</v>
      </c>
      <c r="M230" s="34">
        <f t="shared" si="22"/>
        <v>11.039750043395244</v>
      </c>
      <c r="N230" s="36"/>
    </row>
    <row r="231" spans="2:14">
      <c r="B231" s="12"/>
      <c r="C231" s="81" t="s">
        <v>169</v>
      </c>
      <c r="D231" s="7"/>
      <c r="E231" s="68">
        <v>148774</v>
      </c>
      <c r="F231" s="17">
        <f t="shared" si="23"/>
        <v>100</v>
      </c>
      <c r="G231" s="16">
        <v>0</v>
      </c>
      <c r="H231" s="17">
        <f t="shared" si="24"/>
        <v>0</v>
      </c>
      <c r="I231" s="37">
        <f t="shared" si="18"/>
        <v>148774</v>
      </c>
      <c r="J231" s="17">
        <f>(I231/I$345)*100</f>
        <v>9.0445615863054569E-3</v>
      </c>
      <c r="K231" s="9"/>
      <c r="L231" s="16">
        <v>211055</v>
      </c>
      <c r="M231" s="17">
        <f t="shared" si="22"/>
        <v>70.490630404396953</v>
      </c>
      <c r="N231" s="9"/>
    </row>
    <row r="232" spans="2:14">
      <c r="B232" s="12"/>
      <c r="C232" s="81" t="s">
        <v>275</v>
      </c>
      <c r="D232" s="7"/>
      <c r="E232" s="68">
        <v>0</v>
      </c>
      <c r="F232" s="17">
        <v>0</v>
      </c>
      <c r="G232" s="16">
        <v>0</v>
      </c>
      <c r="H232" s="17">
        <v>0</v>
      </c>
      <c r="I232" s="37">
        <f t="shared" si="18"/>
        <v>0</v>
      </c>
      <c r="J232" s="17">
        <f>(I232/I$345)*100</f>
        <v>0</v>
      </c>
      <c r="K232" s="9"/>
      <c r="L232" s="16">
        <v>12763</v>
      </c>
      <c r="M232" s="17">
        <f t="shared" si="22"/>
        <v>0</v>
      </c>
      <c r="N232" s="9"/>
    </row>
    <row r="233" spans="2:14">
      <c r="B233" s="12"/>
      <c r="C233" s="81" t="s">
        <v>170</v>
      </c>
      <c r="D233" s="7"/>
      <c r="E233" s="68">
        <v>0</v>
      </c>
      <c r="F233" s="17">
        <v>0</v>
      </c>
      <c r="G233" s="16">
        <v>0</v>
      </c>
      <c r="H233" s="17">
        <v>0</v>
      </c>
      <c r="I233" s="37">
        <f t="shared" si="18"/>
        <v>0</v>
      </c>
      <c r="J233" s="17">
        <f>(I233/I$345)*100</f>
        <v>0</v>
      </c>
      <c r="K233" s="9"/>
      <c r="L233" s="16">
        <v>5445989</v>
      </c>
      <c r="M233" s="17">
        <f t="shared" si="22"/>
        <v>0</v>
      </c>
      <c r="N233" s="9"/>
    </row>
    <row r="234" spans="2:14">
      <c r="B234" s="12"/>
      <c r="C234" s="81" t="s">
        <v>276</v>
      </c>
      <c r="D234" s="7"/>
      <c r="E234" s="68">
        <v>0</v>
      </c>
      <c r="F234" s="17">
        <v>0</v>
      </c>
      <c r="G234" s="16">
        <v>0</v>
      </c>
      <c r="H234" s="17">
        <v>0</v>
      </c>
      <c r="I234" s="37">
        <f t="shared" si="18"/>
        <v>0</v>
      </c>
      <c r="J234" s="17">
        <f>(I234/I$345)*100</f>
        <v>0</v>
      </c>
      <c r="K234" s="9"/>
      <c r="L234" s="16">
        <v>133374</v>
      </c>
      <c r="M234" s="17">
        <f t="shared" si="22"/>
        <v>0</v>
      </c>
      <c r="N234" s="9"/>
    </row>
    <row r="235" spans="2:14">
      <c r="B235" s="101"/>
      <c r="C235" s="110" t="s">
        <v>277</v>
      </c>
      <c r="D235" s="103"/>
      <c r="E235" s="104">
        <v>0</v>
      </c>
      <c r="F235" s="105">
        <v>0</v>
      </c>
      <c r="G235" s="106">
        <v>0</v>
      </c>
      <c r="H235" s="105">
        <v>0</v>
      </c>
      <c r="I235" s="107">
        <f t="shared" si="18"/>
        <v>0</v>
      </c>
      <c r="J235" s="105">
        <f>(I235/I$345)*100</f>
        <v>0</v>
      </c>
      <c r="K235" s="108"/>
      <c r="L235" s="106">
        <v>1782312</v>
      </c>
      <c r="M235" s="105">
        <f t="shared" si="22"/>
        <v>0</v>
      </c>
      <c r="N235" s="108"/>
    </row>
    <row r="236" spans="2:14">
      <c r="B236" s="12"/>
      <c r="C236" s="81" t="s">
        <v>171</v>
      </c>
      <c r="D236" s="7"/>
      <c r="E236" s="68">
        <v>356643</v>
      </c>
      <c r="F236" s="17">
        <f t="shared" si="23"/>
        <v>100</v>
      </c>
      <c r="G236" s="16">
        <v>0</v>
      </c>
      <c r="H236" s="17">
        <f t="shared" si="24"/>
        <v>0</v>
      </c>
      <c r="I236" s="37">
        <f t="shared" si="18"/>
        <v>356643</v>
      </c>
      <c r="J236" s="17">
        <f>(I236/I$345)*100</f>
        <v>2.1681742628582527E-2</v>
      </c>
      <c r="K236" s="9"/>
      <c r="L236" s="16">
        <v>1674000</v>
      </c>
      <c r="M236" s="17">
        <f t="shared" si="22"/>
        <v>21.304838709677419</v>
      </c>
      <c r="N236" s="9"/>
    </row>
    <row r="237" spans="2:14">
      <c r="B237" s="12"/>
      <c r="C237" s="81" t="s">
        <v>172</v>
      </c>
      <c r="D237" s="7"/>
      <c r="E237" s="68">
        <v>337578</v>
      </c>
      <c r="F237" s="17">
        <f t="shared" si="23"/>
        <v>100</v>
      </c>
      <c r="G237" s="16">
        <v>0</v>
      </c>
      <c r="H237" s="17">
        <f t="shared" si="24"/>
        <v>0</v>
      </c>
      <c r="I237" s="37">
        <f t="shared" si="18"/>
        <v>337578</v>
      </c>
      <c r="J237" s="17">
        <f>(I237/I$345)*100</f>
        <v>2.052270565543592E-2</v>
      </c>
      <c r="K237" s="9"/>
      <c r="L237" s="16">
        <v>337578</v>
      </c>
      <c r="M237" s="17">
        <f t="shared" si="22"/>
        <v>100</v>
      </c>
      <c r="N237" s="9"/>
    </row>
    <row r="238" spans="2:14">
      <c r="B238" s="12"/>
      <c r="C238" s="81" t="s">
        <v>278</v>
      </c>
      <c r="D238" s="7"/>
      <c r="E238" s="68">
        <v>0</v>
      </c>
      <c r="F238" s="17">
        <v>0</v>
      </c>
      <c r="G238" s="16">
        <v>0</v>
      </c>
      <c r="H238" s="17">
        <v>0</v>
      </c>
      <c r="I238" s="37">
        <f t="shared" si="18"/>
        <v>0</v>
      </c>
      <c r="J238" s="17">
        <f>(I238/I$345)*100</f>
        <v>0</v>
      </c>
      <c r="K238" s="9"/>
      <c r="L238" s="16">
        <v>921979</v>
      </c>
      <c r="M238" s="17">
        <f t="shared" si="22"/>
        <v>0</v>
      </c>
      <c r="N238" s="9"/>
    </row>
    <row r="239" spans="2:14">
      <c r="B239" s="32"/>
      <c r="C239" s="83" t="s">
        <v>279</v>
      </c>
      <c r="D239" s="33"/>
      <c r="E239" s="69">
        <v>0</v>
      </c>
      <c r="F239" s="34">
        <v>0</v>
      </c>
      <c r="G239" s="35">
        <v>0</v>
      </c>
      <c r="H239" s="34">
        <v>0</v>
      </c>
      <c r="I239" s="64">
        <f t="shared" si="18"/>
        <v>0</v>
      </c>
      <c r="J239" s="34">
        <f>(I239/I$345)*100</f>
        <v>0</v>
      </c>
      <c r="K239" s="36"/>
      <c r="L239" s="35">
        <v>288080</v>
      </c>
      <c r="M239" s="34">
        <f t="shared" si="22"/>
        <v>0</v>
      </c>
      <c r="N239" s="36"/>
    </row>
    <row r="240" spans="2:14">
      <c r="B240" s="12"/>
      <c r="C240" s="81" t="s">
        <v>280</v>
      </c>
      <c r="D240" s="7"/>
      <c r="E240" s="68">
        <v>0</v>
      </c>
      <c r="F240" s="17">
        <v>0</v>
      </c>
      <c r="G240" s="16">
        <v>0</v>
      </c>
      <c r="H240" s="17">
        <v>0</v>
      </c>
      <c r="I240" s="37">
        <f t="shared" si="18"/>
        <v>0</v>
      </c>
      <c r="J240" s="17">
        <f>(I240/I$345)*100</f>
        <v>0</v>
      </c>
      <c r="K240" s="9"/>
      <c r="L240" s="16">
        <v>1820072</v>
      </c>
      <c r="M240" s="17">
        <f t="shared" si="22"/>
        <v>0</v>
      </c>
      <c r="N240" s="9"/>
    </row>
    <row r="241" spans="2:14">
      <c r="B241" s="12"/>
      <c r="C241" s="81" t="s">
        <v>281</v>
      </c>
      <c r="D241" s="7"/>
      <c r="E241" s="68">
        <v>4</v>
      </c>
      <c r="F241" s="17">
        <f t="shared" si="23"/>
        <v>100</v>
      </c>
      <c r="G241" s="16">
        <v>0</v>
      </c>
      <c r="H241" s="17">
        <f t="shared" si="24"/>
        <v>0</v>
      </c>
      <c r="I241" s="37">
        <f t="shared" si="18"/>
        <v>4</v>
      </c>
      <c r="J241" s="17">
        <f>(I241/I$345)*100</f>
        <v>2.4317586638271354E-7</v>
      </c>
      <c r="K241" s="9"/>
      <c r="L241" s="16">
        <v>575075</v>
      </c>
      <c r="M241" s="17">
        <f t="shared" si="22"/>
        <v>6.955614485067165E-4</v>
      </c>
      <c r="N241" s="9"/>
    </row>
    <row r="242" spans="2:14">
      <c r="B242" s="12"/>
      <c r="C242" s="81" t="s">
        <v>173</v>
      </c>
      <c r="D242" s="7"/>
      <c r="E242" s="68">
        <v>962352</v>
      </c>
      <c r="F242" s="17">
        <f t="shared" si="23"/>
        <v>100</v>
      </c>
      <c r="G242" s="16">
        <v>0</v>
      </c>
      <c r="H242" s="17">
        <f t="shared" si="24"/>
        <v>0</v>
      </c>
      <c r="I242" s="37">
        <f t="shared" si="18"/>
        <v>962352</v>
      </c>
      <c r="J242" s="17">
        <f>(I242/I$345)*100</f>
        <v>5.8505195341284288E-2</v>
      </c>
      <c r="K242" s="9"/>
      <c r="L242" s="16">
        <v>962352</v>
      </c>
      <c r="M242" s="17">
        <f t="shared" si="22"/>
        <v>100</v>
      </c>
      <c r="N242" s="9"/>
    </row>
    <row r="243" spans="2:14">
      <c r="B243" s="12"/>
      <c r="C243" s="81" t="s">
        <v>174</v>
      </c>
      <c r="D243" s="7"/>
      <c r="E243" s="68">
        <v>425000</v>
      </c>
      <c r="F243" s="17">
        <f t="shared" si="23"/>
        <v>100</v>
      </c>
      <c r="G243" s="16">
        <v>0</v>
      </c>
      <c r="H243" s="17">
        <f t="shared" si="24"/>
        <v>0</v>
      </c>
      <c r="I243" s="37">
        <f t="shared" si="18"/>
        <v>425000</v>
      </c>
      <c r="J243" s="17">
        <f>(I243/I$345)*100</f>
        <v>2.5837435803163316E-2</v>
      </c>
      <c r="K243" s="9"/>
      <c r="L243" s="16">
        <v>425000</v>
      </c>
      <c r="M243" s="17">
        <f t="shared" si="22"/>
        <v>100</v>
      </c>
      <c r="N243" s="9"/>
    </row>
    <row r="244" spans="2:14">
      <c r="B244" s="12"/>
      <c r="C244" s="81" t="s">
        <v>175</v>
      </c>
      <c r="D244" s="7"/>
      <c r="E244" s="68">
        <v>301700</v>
      </c>
      <c r="F244" s="17">
        <f t="shared" si="23"/>
        <v>100</v>
      </c>
      <c r="G244" s="16">
        <v>0</v>
      </c>
      <c r="H244" s="17">
        <f t="shared" si="24"/>
        <v>0</v>
      </c>
      <c r="I244" s="37">
        <f t="shared" si="18"/>
        <v>301700</v>
      </c>
      <c r="J244" s="17">
        <f>(I244/I$345)*100</f>
        <v>1.834153972191617E-2</v>
      </c>
      <c r="K244" s="9"/>
      <c r="L244" s="16">
        <v>581948</v>
      </c>
      <c r="M244" s="17">
        <f t="shared" si="22"/>
        <v>51.843120003849144</v>
      </c>
      <c r="N244" s="9"/>
    </row>
    <row r="245" spans="2:14">
      <c r="B245" s="101"/>
      <c r="C245" s="110" t="s">
        <v>282</v>
      </c>
      <c r="D245" s="103"/>
      <c r="E245" s="104">
        <v>0</v>
      </c>
      <c r="F245" s="105">
        <v>0</v>
      </c>
      <c r="G245" s="106">
        <v>0</v>
      </c>
      <c r="H245" s="105">
        <v>0</v>
      </c>
      <c r="I245" s="107">
        <f t="shared" si="18"/>
        <v>0</v>
      </c>
      <c r="J245" s="105">
        <f>(I245/I$345)*100</f>
        <v>0</v>
      </c>
      <c r="K245" s="108"/>
      <c r="L245" s="106">
        <v>1655720</v>
      </c>
      <c r="M245" s="105">
        <f t="shared" si="22"/>
        <v>0</v>
      </c>
      <c r="N245" s="108"/>
    </row>
    <row r="246" spans="2:14">
      <c r="B246" s="12"/>
      <c r="C246" s="81" t="s">
        <v>176</v>
      </c>
      <c r="D246" s="7"/>
      <c r="E246" s="68">
        <v>714301</v>
      </c>
      <c r="F246" s="17">
        <f t="shared" si="23"/>
        <v>100</v>
      </c>
      <c r="G246" s="16">
        <v>0</v>
      </c>
      <c r="H246" s="17">
        <f t="shared" si="24"/>
        <v>0</v>
      </c>
      <c r="I246" s="37">
        <f t="shared" si="18"/>
        <v>714301</v>
      </c>
      <c r="J246" s="17">
        <f>(I246/I$345)*100</f>
        <v>4.3425191133259669E-2</v>
      </c>
      <c r="K246" s="9"/>
      <c r="L246" s="16">
        <v>714301</v>
      </c>
      <c r="M246" s="17">
        <f t="shared" si="22"/>
        <v>100</v>
      </c>
      <c r="N246" s="9"/>
    </row>
    <row r="247" spans="2:14">
      <c r="B247" s="12"/>
      <c r="C247" s="81" t="s">
        <v>283</v>
      </c>
      <c r="D247" s="7"/>
      <c r="E247" s="68">
        <v>0</v>
      </c>
      <c r="F247" s="17">
        <v>0</v>
      </c>
      <c r="G247" s="16">
        <v>0</v>
      </c>
      <c r="H247" s="17">
        <v>0</v>
      </c>
      <c r="I247" s="37">
        <f t="shared" si="18"/>
        <v>0</v>
      </c>
      <c r="J247" s="17">
        <f>(I247/I$345)*100</f>
        <v>0</v>
      </c>
      <c r="K247" s="9"/>
      <c r="L247" s="16">
        <v>586703</v>
      </c>
      <c r="M247" s="17">
        <f t="shared" si="22"/>
        <v>0</v>
      </c>
      <c r="N247" s="9"/>
    </row>
    <row r="248" spans="2:14">
      <c r="B248" s="12"/>
      <c r="C248" s="81" t="s">
        <v>284</v>
      </c>
      <c r="D248" s="7"/>
      <c r="E248" s="68">
        <v>0</v>
      </c>
      <c r="F248" s="17">
        <v>0</v>
      </c>
      <c r="G248" s="16">
        <v>0</v>
      </c>
      <c r="H248" s="17">
        <v>0</v>
      </c>
      <c r="I248" s="37">
        <f t="shared" si="18"/>
        <v>0</v>
      </c>
      <c r="J248" s="17">
        <f>(I248/I$345)*100</f>
        <v>0</v>
      </c>
      <c r="K248" s="9"/>
      <c r="L248" s="16">
        <v>95560</v>
      </c>
      <c r="M248" s="17">
        <f t="shared" si="22"/>
        <v>0</v>
      </c>
      <c r="N248" s="9"/>
    </row>
    <row r="249" spans="2:14">
      <c r="B249" s="32"/>
      <c r="C249" s="83" t="s">
        <v>285</v>
      </c>
      <c r="D249" s="33"/>
      <c r="E249" s="69">
        <v>541421</v>
      </c>
      <c r="F249" s="34">
        <f t="shared" si="23"/>
        <v>100</v>
      </c>
      <c r="G249" s="35">
        <v>0</v>
      </c>
      <c r="H249" s="34">
        <f t="shared" si="24"/>
        <v>0</v>
      </c>
      <c r="I249" s="64">
        <f t="shared" si="18"/>
        <v>541421</v>
      </c>
      <c r="J249" s="34">
        <f>(I249/I$345)*100</f>
        <v>3.2915130188198791E-2</v>
      </c>
      <c r="K249" s="36"/>
      <c r="L249" s="35">
        <v>741083</v>
      </c>
      <c r="M249" s="34">
        <f t="shared" si="22"/>
        <v>73.058078514822228</v>
      </c>
      <c r="N249" s="36"/>
    </row>
    <row r="250" spans="2:14">
      <c r="B250" s="12"/>
      <c r="C250" s="81" t="s">
        <v>286</v>
      </c>
      <c r="D250" s="7"/>
      <c r="E250" s="68">
        <v>214810</v>
      </c>
      <c r="F250" s="17">
        <f t="shared" si="23"/>
        <v>100</v>
      </c>
      <c r="G250" s="16">
        <v>0</v>
      </c>
      <c r="H250" s="17">
        <f t="shared" si="24"/>
        <v>0</v>
      </c>
      <c r="I250" s="37">
        <f t="shared" si="18"/>
        <v>214810</v>
      </c>
      <c r="J250" s="17">
        <f>(I250/I$345)*100</f>
        <v>1.3059151964417676E-2</v>
      </c>
      <c r="K250" s="9"/>
      <c r="L250" s="16">
        <v>290889</v>
      </c>
      <c r="M250" s="17">
        <f t="shared" si="22"/>
        <v>73.846037491964296</v>
      </c>
      <c r="N250" s="9"/>
    </row>
    <row r="251" spans="2:14">
      <c r="B251" s="12"/>
      <c r="C251" s="81" t="s">
        <v>177</v>
      </c>
      <c r="D251" s="7"/>
      <c r="E251" s="68">
        <v>724195</v>
      </c>
      <c r="F251" s="17">
        <f t="shared" si="23"/>
        <v>100</v>
      </c>
      <c r="G251" s="16">
        <v>0</v>
      </c>
      <c r="H251" s="17">
        <f t="shared" si="24"/>
        <v>0</v>
      </c>
      <c r="I251" s="37">
        <f t="shared" si="18"/>
        <v>724195</v>
      </c>
      <c r="J251" s="17">
        <f>(I251/I$345)*100</f>
        <v>4.4026686638757313E-2</v>
      </c>
      <c r="K251" s="9"/>
      <c r="L251" s="16">
        <v>1217767</v>
      </c>
      <c r="M251" s="17">
        <f t="shared" ref="M251:M314" si="25">(I251/$L251)*100</f>
        <v>59.469093841432716</v>
      </c>
      <c r="N251" s="9"/>
    </row>
    <row r="252" spans="2:14">
      <c r="B252" s="12"/>
      <c r="C252" s="81" t="s">
        <v>178</v>
      </c>
      <c r="D252" s="7"/>
      <c r="E252" s="68">
        <v>608029</v>
      </c>
      <c r="F252" s="17">
        <f t="shared" si="23"/>
        <v>100</v>
      </c>
      <c r="G252" s="16">
        <v>0</v>
      </c>
      <c r="H252" s="17">
        <f t="shared" si="24"/>
        <v>0</v>
      </c>
      <c r="I252" s="37">
        <f t="shared" si="18"/>
        <v>608029</v>
      </c>
      <c r="J252" s="17">
        <f>(I252/I$345)*100</f>
        <v>3.6964494715203737E-2</v>
      </c>
      <c r="K252" s="9"/>
      <c r="L252" s="16">
        <v>708029</v>
      </c>
      <c r="M252" s="17">
        <f t="shared" si="25"/>
        <v>85.876284728450386</v>
      </c>
      <c r="N252" s="9"/>
    </row>
    <row r="253" spans="2:14">
      <c r="B253" s="12"/>
      <c r="C253" s="81" t="s">
        <v>179</v>
      </c>
      <c r="D253" s="7"/>
      <c r="E253" s="68">
        <v>1733712</v>
      </c>
      <c r="F253" s="17">
        <f t="shared" si="23"/>
        <v>100</v>
      </c>
      <c r="G253" s="16">
        <v>0</v>
      </c>
      <c r="H253" s="17">
        <f t="shared" si="24"/>
        <v>0</v>
      </c>
      <c r="I253" s="37">
        <f t="shared" si="18"/>
        <v>1733712</v>
      </c>
      <c r="J253" s="17">
        <f>(I253/I$345)*100</f>
        <v>0.10539922941452677</v>
      </c>
      <c r="K253" s="9"/>
      <c r="L253" s="16">
        <v>1733712</v>
      </c>
      <c r="M253" s="17">
        <f t="shared" si="25"/>
        <v>100</v>
      </c>
      <c r="N253" s="9"/>
    </row>
    <row r="254" spans="2:14">
      <c r="B254" s="12"/>
      <c r="C254" s="81" t="s">
        <v>180</v>
      </c>
      <c r="D254" s="7"/>
      <c r="E254" s="68">
        <v>262470</v>
      </c>
      <c r="F254" s="17">
        <f t="shared" si="23"/>
        <v>100</v>
      </c>
      <c r="G254" s="16">
        <v>0</v>
      </c>
      <c r="H254" s="17">
        <f t="shared" si="24"/>
        <v>0</v>
      </c>
      <c r="I254" s="37">
        <f t="shared" si="18"/>
        <v>262470</v>
      </c>
      <c r="J254" s="17">
        <f>(I254/I$345)*100</f>
        <v>1.5956592412367708E-2</v>
      </c>
      <c r="K254" s="9"/>
      <c r="L254" s="16">
        <v>407176</v>
      </c>
      <c r="M254" s="17">
        <f t="shared" si="25"/>
        <v>64.461068432324112</v>
      </c>
      <c r="N254" s="9"/>
    </row>
    <row r="255" spans="2:14">
      <c r="B255" s="101"/>
      <c r="C255" s="110" t="s">
        <v>287</v>
      </c>
      <c r="D255" s="103"/>
      <c r="E255" s="104">
        <v>0</v>
      </c>
      <c r="F255" s="105">
        <v>0</v>
      </c>
      <c r="G255" s="106">
        <v>0</v>
      </c>
      <c r="H255" s="105">
        <v>0</v>
      </c>
      <c r="I255" s="107">
        <f t="shared" si="18"/>
        <v>0</v>
      </c>
      <c r="J255" s="105">
        <f>(I255/I$345)*100</f>
        <v>0</v>
      </c>
      <c r="K255" s="108"/>
      <c r="L255" s="106">
        <v>1304000</v>
      </c>
      <c r="M255" s="105">
        <f t="shared" si="25"/>
        <v>0</v>
      </c>
      <c r="N255" s="108"/>
    </row>
    <row r="256" spans="2:14">
      <c r="B256" s="12"/>
      <c r="C256" s="81" t="s">
        <v>288</v>
      </c>
      <c r="D256" s="7"/>
      <c r="E256" s="68">
        <v>0</v>
      </c>
      <c r="F256" s="17">
        <v>0</v>
      </c>
      <c r="G256" s="16">
        <v>0</v>
      </c>
      <c r="H256" s="17">
        <v>0</v>
      </c>
      <c r="I256" s="37">
        <f t="shared" si="18"/>
        <v>0</v>
      </c>
      <c r="J256" s="17">
        <f>(I256/I$345)*100</f>
        <v>0</v>
      </c>
      <c r="K256" s="9"/>
      <c r="L256" s="16">
        <v>312863</v>
      </c>
      <c r="M256" s="17">
        <f t="shared" si="25"/>
        <v>0</v>
      </c>
      <c r="N256" s="9"/>
    </row>
    <row r="257" spans="2:14">
      <c r="B257" s="12"/>
      <c r="C257" s="81" t="s">
        <v>289</v>
      </c>
      <c r="D257" s="7"/>
      <c r="E257" s="68">
        <v>0</v>
      </c>
      <c r="F257" s="17">
        <v>0</v>
      </c>
      <c r="G257" s="16">
        <v>0</v>
      </c>
      <c r="H257" s="17">
        <v>0</v>
      </c>
      <c r="I257" s="37">
        <f t="shared" si="18"/>
        <v>0</v>
      </c>
      <c r="J257" s="17">
        <f>(I257/I$345)*100</f>
        <v>0</v>
      </c>
      <c r="K257" s="9"/>
      <c r="L257" s="16">
        <v>231000</v>
      </c>
      <c r="M257" s="17">
        <f t="shared" si="25"/>
        <v>0</v>
      </c>
      <c r="N257" s="9"/>
    </row>
    <row r="258" spans="2:14">
      <c r="B258" s="12"/>
      <c r="C258" s="81" t="s">
        <v>181</v>
      </c>
      <c r="D258" s="7"/>
      <c r="E258" s="68">
        <v>338600</v>
      </c>
      <c r="F258" s="17">
        <f t="shared" si="23"/>
        <v>100</v>
      </c>
      <c r="G258" s="16">
        <v>0</v>
      </c>
      <c r="H258" s="17">
        <v>0</v>
      </c>
      <c r="I258" s="37">
        <f t="shared" si="18"/>
        <v>338600</v>
      </c>
      <c r="J258" s="17">
        <f>(I258/I$345)*100</f>
        <v>2.0584837089296704E-2</v>
      </c>
      <c r="K258" s="9"/>
      <c r="L258" s="16">
        <v>1242849</v>
      </c>
      <c r="M258" s="17">
        <f t="shared" si="25"/>
        <v>27.243856655152797</v>
      </c>
      <c r="N258" s="9"/>
    </row>
    <row r="259" spans="2:14">
      <c r="B259" s="32"/>
      <c r="C259" s="83" t="s">
        <v>182</v>
      </c>
      <c r="D259" s="33"/>
      <c r="E259" s="69">
        <v>384000</v>
      </c>
      <c r="F259" s="34">
        <f t="shared" si="23"/>
        <v>100</v>
      </c>
      <c r="G259" s="35">
        <v>0</v>
      </c>
      <c r="H259" s="34">
        <v>0</v>
      </c>
      <c r="I259" s="64">
        <f t="shared" si="18"/>
        <v>384000</v>
      </c>
      <c r="J259" s="34">
        <f>(I259/I$345)*100</f>
        <v>2.3344883172740503E-2</v>
      </c>
      <c r="K259" s="36"/>
      <c r="L259" s="35">
        <v>481954</v>
      </c>
      <c r="M259" s="34">
        <f t="shared" si="25"/>
        <v>79.675653693091036</v>
      </c>
      <c r="N259" s="36"/>
    </row>
    <row r="260" spans="2:14">
      <c r="B260" s="12"/>
      <c r="C260" s="81" t="s">
        <v>290</v>
      </c>
      <c r="D260" s="7"/>
      <c r="E260" s="68">
        <v>0</v>
      </c>
      <c r="F260" s="17">
        <v>0</v>
      </c>
      <c r="G260" s="16">
        <v>0</v>
      </c>
      <c r="H260" s="17">
        <v>0</v>
      </c>
      <c r="I260" s="37">
        <f t="shared" si="18"/>
        <v>0</v>
      </c>
      <c r="J260" s="17">
        <f>(I260/I$345)*100</f>
        <v>0</v>
      </c>
      <c r="K260" s="9"/>
      <c r="L260" s="16">
        <v>276000</v>
      </c>
      <c r="M260" s="17">
        <f t="shared" si="25"/>
        <v>0</v>
      </c>
      <c r="N260" s="9"/>
    </row>
    <row r="261" spans="2:14">
      <c r="B261" s="12"/>
      <c r="C261" s="81" t="s">
        <v>183</v>
      </c>
      <c r="D261" s="7"/>
      <c r="E261" s="68">
        <v>0</v>
      </c>
      <c r="F261" s="17">
        <v>0</v>
      </c>
      <c r="G261" s="16">
        <v>0</v>
      </c>
      <c r="H261" s="17">
        <v>0</v>
      </c>
      <c r="I261" s="37">
        <f t="shared" si="18"/>
        <v>0</v>
      </c>
      <c r="J261" s="17">
        <f>(I261/I$345)*100</f>
        <v>0</v>
      </c>
      <c r="K261" s="9"/>
      <c r="L261" s="16">
        <v>250000</v>
      </c>
      <c r="M261" s="17">
        <f t="shared" si="25"/>
        <v>0</v>
      </c>
      <c r="N261" s="9"/>
    </row>
    <row r="262" spans="2:14">
      <c r="B262" s="12"/>
      <c r="C262" s="81" t="s">
        <v>291</v>
      </c>
      <c r="D262" s="7"/>
      <c r="E262" s="68">
        <v>40000</v>
      </c>
      <c r="F262" s="17">
        <f t="shared" si="23"/>
        <v>100</v>
      </c>
      <c r="G262" s="16">
        <v>0</v>
      </c>
      <c r="H262" s="17">
        <v>0</v>
      </c>
      <c r="I262" s="37">
        <f t="shared" si="18"/>
        <v>40000</v>
      </c>
      <c r="J262" s="17">
        <f>(I262/I$345)*100</f>
        <v>2.4317586638271356E-3</v>
      </c>
      <c r="K262" s="9"/>
      <c r="L262" s="16">
        <v>40000</v>
      </c>
      <c r="M262" s="17">
        <f t="shared" si="25"/>
        <v>100</v>
      </c>
      <c r="N262" s="9"/>
    </row>
    <row r="263" spans="2:14">
      <c r="B263" s="12"/>
      <c r="C263" s="81" t="s">
        <v>184</v>
      </c>
      <c r="D263" s="7"/>
      <c r="E263" s="68">
        <v>523563</v>
      </c>
      <c r="F263" s="17">
        <f t="shared" si="23"/>
        <v>100</v>
      </c>
      <c r="G263" s="16">
        <v>0</v>
      </c>
      <c r="H263" s="17">
        <v>0</v>
      </c>
      <c r="I263" s="37">
        <f t="shared" si="18"/>
        <v>523563</v>
      </c>
      <c r="J263" s="17">
        <f>(I263/I$345)*100</f>
        <v>3.1829471532733168E-2</v>
      </c>
      <c r="K263" s="9"/>
      <c r="L263" s="16">
        <v>645467</v>
      </c>
      <c r="M263" s="17">
        <f t="shared" si="25"/>
        <v>81.113829212027881</v>
      </c>
      <c r="N263" s="9"/>
    </row>
    <row r="264" spans="2:14">
      <c r="B264" s="12"/>
      <c r="C264" s="81" t="s">
        <v>292</v>
      </c>
      <c r="D264" s="7"/>
      <c r="E264" s="68">
        <v>0</v>
      </c>
      <c r="F264" s="17">
        <v>0</v>
      </c>
      <c r="G264" s="16">
        <v>0</v>
      </c>
      <c r="H264" s="17">
        <v>0</v>
      </c>
      <c r="I264" s="37">
        <f t="shared" si="18"/>
        <v>0</v>
      </c>
      <c r="J264" s="17">
        <f>(I264/I$345)*100</f>
        <v>0</v>
      </c>
      <c r="K264" s="9"/>
      <c r="L264" s="16">
        <v>2454000</v>
      </c>
      <c r="M264" s="17">
        <f t="shared" si="25"/>
        <v>0</v>
      </c>
      <c r="N264" s="9"/>
    </row>
    <row r="265" spans="2:14">
      <c r="B265" s="12"/>
      <c r="C265" s="81" t="s">
        <v>293</v>
      </c>
      <c r="D265" s="7"/>
      <c r="E265" s="68">
        <v>0</v>
      </c>
      <c r="F265" s="17">
        <v>0</v>
      </c>
      <c r="G265" s="16">
        <v>0</v>
      </c>
      <c r="H265" s="17">
        <v>0</v>
      </c>
      <c r="I265" s="37">
        <f t="shared" ref="I265:I327" si="26">G265+E265</f>
        <v>0</v>
      </c>
      <c r="J265" s="17">
        <f>(I265/I$345)*100</f>
        <v>0</v>
      </c>
      <c r="K265" s="9"/>
      <c r="L265" s="16">
        <v>177000</v>
      </c>
      <c r="M265" s="17">
        <f t="shared" si="25"/>
        <v>0</v>
      </c>
      <c r="N265" s="9"/>
    </row>
    <row r="266" spans="2:14">
      <c r="B266" s="12"/>
      <c r="C266" s="81" t="s">
        <v>185</v>
      </c>
      <c r="D266" s="7"/>
      <c r="E266" s="68">
        <v>328303</v>
      </c>
      <c r="F266" s="17">
        <f t="shared" si="23"/>
        <v>100</v>
      </c>
      <c r="G266" s="16">
        <v>0</v>
      </c>
      <c r="H266" s="17">
        <v>0</v>
      </c>
      <c r="I266" s="37">
        <f t="shared" si="26"/>
        <v>328303</v>
      </c>
      <c r="J266" s="17">
        <f>(I266/I$345)*100</f>
        <v>1.9958841615261003E-2</v>
      </c>
      <c r="K266" s="9"/>
      <c r="L266" s="16">
        <v>565443</v>
      </c>
      <c r="M266" s="17">
        <f t="shared" si="25"/>
        <v>58.061201571157483</v>
      </c>
      <c r="N266" s="9"/>
    </row>
    <row r="267" spans="2:14">
      <c r="B267" s="12"/>
      <c r="C267" s="81" t="s">
        <v>294</v>
      </c>
      <c r="D267" s="7"/>
      <c r="E267" s="68">
        <v>0</v>
      </c>
      <c r="F267" s="17">
        <v>0</v>
      </c>
      <c r="G267" s="16">
        <v>0</v>
      </c>
      <c r="H267" s="17">
        <v>0</v>
      </c>
      <c r="I267" s="37">
        <f t="shared" si="26"/>
        <v>0</v>
      </c>
      <c r="J267" s="17">
        <f>(I267/I$345)*100</f>
        <v>0</v>
      </c>
      <c r="K267" s="9"/>
      <c r="L267" s="16">
        <v>3027782</v>
      </c>
      <c r="M267" s="17">
        <f t="shared" si="25"/>
        <v>0</v>
      </c>
      <c r="N267" s="9"/>
    </row>
    <row r="268" spans="2:14">
      <c r="B268" s="12"/>
      <c r="C268" s="81" t="s">
        <v>295</v>
      </c>
      <c r="D268" s="7"/>
      <c r="E268" s="68">
        <v>0</v>
      </c>
      <c r="F268" s="17">
        <v>0</v>
      </c>
      <c r="G268" s="16">
        <v>0</v>
      </c>
      <c r="H268" s="17">
        <v>0</v>
      </c>
      <c r="I268" s="37">
        <f t="shared" si="26"/>
        <v>0</v>
      </c>
      <c r="J268" s="17">
        <f>(I268/I$345)*100</f>
        <v>0</v>
      </c>
      <c r="K268" s="9"/>
      <c r="L268" s="16">
        <v>500000</v>
      </c>
      <c r="M268" s="17">
        <f t="shared" si="25"/>
        <v>0</v>
      </c>
      <c r="N268" s="9"/>
    </row>
    <row r="269" spans="2:14">
      <c r="B269" s="12"/>
      <c r="C269" s="81" t="s">
        <v>186</v>
      </c>
      <c r="D269" s="7"/>
      <c r="E269" s="68">
        <v>119755</v>
      </c>
      <c r="F269" s="17">
        <f t="shared" si="23"/>
        <v>100</v>
      </c>
      <c r="G269" s="16">
        <v>0</v>
      </c>
      <c r="H269" s="17">
        <v>0</v>
      </c>
      <c r="I269" s="37">
        <f t="shared" si="26"/>
        <v>119755</v>
      </c>
      <c r="J269" s="17">
        <f>(I269/I$345)*100</f>
        <v>7.2803814696654661E-3</v>
      </c>
      <c r="K269" s="9"/>
      <c r="L269" s="16">
        <v>490755</v>
      </c>
      <c r="M269" s="17">
        <f t="shared" si="25"/>
        <v>24.402196615419101</v>
      </c>
      <c r="N269" s="9"/>
    </row>
    <row r="270" spans="2:14">
      <c r="B270" s="12"/>
      <c r="C270" s="81" t="s">
        <v>296</v>
      </c>
      <c r="D270" s="7"/>
      <c r="E270" s="68">
        <v>0</v>
      </c>
      <c r="F270" s="17">
        <v>0</v>
      </c>
      <c r="G270" s="16">
        <v>0</v>
      </c>
      <c r="H270" s="17">
        <v>0</v>
      </c>
      <c r="I270" s="37">
        <f t="shared" si="26"/>
        <v>0</v>
      </c>
      <c r="J270" s="17">
        <f>(I270/I$345)*100</f>
        <v>0</v>
      </c>
      <c r="K270" s="9"/>
      <c r="L270" s="16">
        <v>151083</v>
      </c>
      <c r="M270" s="17">
        <f t="shared" si="25"/>
        <v>0</v>
      </c>
      <c r="N270" s="9"/>
    </row>
    <row r="271" spans="2:14">
      <c r="B271" s="12"/>
      <c r="C271" s="81" t="s">
        <v>187</v>
      </c>
      <c r="D271" s="7"/>
      <c r="E271" s="68">
        <v>400000</v>
      </c>
      <c r="F271" s="17">
        <f t="shared" si="23"/>
        <v>100</v>
      </c>
      <c r="G271" s="16">
        <v>0</v>
      </c>
      <c r="H271" s="17">
        <v>0</v>
      </c>
      <c r="I271" s="37">
        <f t="shared" si="26"/>
        <v>400000</v>
      </c>
      <c r="J271" s="17">
        <f>(I271/I$345)*100</f>
        <v>2.4317586638271358E-2</v>
      </c>
      <c r="K271" s="9"/>
      <c r="L271" s="16">
        <v>559900</v>
      </c>
      <c r="M271" s="17">
        <f t="shared" si="25"/>
        <v>71.441328808715838</v>
      </c>
      <c r="N271" s="9"/>
    </row>
    <row r="272" spans="2:14">
      <c r="B272" s="12"/>
      <c r="C272" s="81" t="s">
        <v>297</v>
      </c>
      <c r="D272" s="7"/>
      <c r="E272" s="68">
        <v>0</v>
      </c>
      <c r="F272" s="17">
        <v>0</v>
      </c>
      <c r="G272" s="16">
        <v>0</v>
      </c>
      <c r="H272" s="17">
        <v>0</v>
      </c>
      <c r="I272" s="37">
        <f t="shared" si="26"/>
        <v>0</v>
      </c>
      <c r="J272" s="17">
        <f>(I272/I$345)*100</f>
        <v>0</v>
      </c>
      <c r="K272" s="9"/>
      <c r="L272" s="16">
        <v>8310</v>
      </c>
      <c r="M272" s="17">
        <f t="shared" si="25"/>
        <v>0</v>
      </c>
      <c r="N272" s="9"/>
    </row>
    <row r="273" spans="2:14">
      <c r="B273" s="12"/>
      <c r="C273" s="81" t="s">
        <v>298</v>
      </c>
      <c r="D273" s="7"/>
      <c r="E273" s="68">
        <v>0</v>
      </c>
      <c r="F273" s="17">
        <v>0</v>
      </c>
      <c r="G273" s="16">
        <v>0</v>
      </c>
      <c r="H273" s="17">
        <v>0</v>
      </c>
      <c r="I273" s="37">
        <f t="shared" si="26"/>
        <v>0</v>
      </c>
      <c r="J273" s="17">
        <f>(I273/I$345)*100</f>
        <v>0</v>
      </c>
      <c r="K273" s="9"/>
      <c r="L273" s="16">
        <v>503814</v>
      </c>
      <c r="M273" s="17">
        <f t="shared" si="25"/>
        <v>0</v>
      </c>
      <c r="N273" s="9"/>
    </row>
    <row r="274" spans="2:14">
      <c r="B274" s="12"/>
      <c r="C274" s="81" t="s">
        <v>299</v>
      </c>
      <c r="D274" s="7"/>
      <c r="E274" s="68">
        <v>0</v>
      </c>
      <c r="F274" s="17">
        <v>0</v>
      </c>
      <c r="G274" s="16">
        <v>0</v>
      </c>
      <c r="H274" s="17">
        <v>0</v>
      </c>
      <c r="I274" s="37">
        <f t="shared" si="26"/>
        <v>0</v>
      </c>
      <c r="J274" s="17">
        <f>(I274/I$345)*100</f>
        <v>0</v>
      </c>
      <c r="K274" s="9"/>
      <c r="L274" s="16">
        <v>316000</v>
      </c>
      <c r="M274" s="17">
        <f t="shared" si="25"/>
        <v>0</v>
      </c>
      <c r="N274" s="9"/>
    </row>
    <row r="275" spans="2:14">
      <c r="B275" s="12"/>
      <c r="C275" s="81" t="s">
        <v>300</v>
      </c>
      <c r="D275" s="7"/>
      <c r="E275" s="68">
        <v>649200</v>
      </c>
      <c r="F275" s="17">
        <f t="shared" si="23"/>
        <v>100</v>
      </c>
      <c r="G275" s="16">
        <v>0</v>
      </c>
      <c r="H275" s="17">
        <v>0</v>
      </c>
      <c r="I275" s="37">
        <f t="shared" si="26"/>
        <v>649200</v>
      </c>
      <c r="J275" s="17">
        <f>(I275/I$345)*100</f>
        <v>3.9467443113914411E-2</v>
      </c>
      <c r="K275" s="9"/>
      <c r="L275" s="16">
        <v>1503078</v>
      </c>
      <c r="M275" s="17">
        <f t="shared" si="25"/>
        <v>43.191371306079922</v>
      </c>
      <c r="N275" s="9"/>
    </row>
    <row r="276" spans="2:14">
      <c r="B276" s="12"/>
      <c r="C276" s="81" t="s">
        <v>301</v>
      </c>
      <c r="D276" s="7"/>
      <c r="E276" s="68">
        <v>671000</v>
      </c>
      <c r="F276" s="17">
        <f t="shared" si="23"/>
        <v>100</v>
      </c>
      <c r="G276" s="16">
        <v>0</v>
      </c>
      <c r="H276" s="17">
        <v>0</v>
      </c>
      <c r="I276" s="37">
        <f t="shared" si="26"/>
        <v>671000</v>
      </c>
      <c r="J276" s="17">
        <f>(I276/I$345)*100</f>
        <v>4.0792751585700199E-2</v>
      </c>
      <c r="K276" s="9"/>
      <c r="L276" s="16">
        <v>2659300</v>
      </c>
      <c r="M276" s="17">
        <f t="shared" si="25"/>
        <v>25.232203963449031</v>
      </c>
      <c r="N276" s="9"/>
    </row>
    <row r="277" spans="2:14">
      <c r="B277" s="12"/>
      <c r="C277" s="81" t="s">
        <v>188</v>
      </c>
      <c r="D277" s="7"/>
      <c r="E277" s="68">
        <v>367281</v>
      </c>
      <c r="F277" s="17">
        <f t="shared" si="23"/>
        <v>100</v>
      </c>
      <c r="G277" s="16">
        <v>0</v>
      </c>
      <c r="H277" s="17">
        <v>0</v>
      </c>
      <c r="I277" s="37">
        <f t="shared" si="26"/>
        <v>367281</v>
      </c>
      <c r="J277" s="17">
        <f>(I277/I$345)*100</f>
        <v>2.2328468845227357E-2</v>
      </c>
      <c r="K277" s="9"/>
      <c r="L277" s="16">
        <v>1515283</v>
      </c>
      <c r="M277" s="17">
        <f t="shared" si="25"/>
        <v>24.238442587952218</v>
      </c>
      <c r="N277" s="9"/>
    </row>
    <row r="278" spans="2:14">
      <c r="B278" s="12"/>
      <c r="C278" s="81" t="s">
        <v>189</v>
      </c>
      <c r="D278" s="7"/>
      <c r="E278" s="68">
        <v>283545</v>
      </c>
      <c r="F278" s="17">
        <f t="shared" si="23"/>
        <v>100</v>
      </c>
      <c r="G278" s="16">
        <v>0</v>
      </c>
      <c r="H278" s="17">
        <v>0</v>
      </c>
      <c r="I278" s="37">
        <f t="shared" si="26"/>
        <v>283545</v>
      </c>
      <c r="J278" s="17">
        <f>(I278/I$345)*100</f>
        <v>1.7237825258371631E-2</v>
      </c>
      <c r="K278" s="9"/>
      <c r="L278" s="16">
        <v>283545</v>
      </c>
      <c r="M278" s="17">
        <f t="shared" si="25"/>
        <v>100</v>
      </c>
      <c r="N278" s="9"/>
    </row>
    <row r="279" spans="2:14">
      <c r="B279" s="12"/>
      <c r="C279" s="81" t="s">
        <v>302</v>
      </c>
      <c r="D279" s="7"/>
      <c r="E279" s="68">
        <v>150000</v>
      </c>
      <c r="F279" s="17">
        <f t="shared" si="23"/>
        <v>100</v>
      </c>
      <c r="G279" s="16">
        <v>0</v>
      </c>
      <c r="H279" s="17">
        <v>0</v>
      </c>
      <c r="I279" s="37">
        <f t="shared" si="26"/>
        <v>150000</v>
      </c>
      <c r="J279" s="17">
        <f>(I279/I$345)*100</f>
        <v>9.1190949893517597E-3</v>
      </c>
      <c r="K279" s="9"/>
      <c r="L279" s="16">
        <v>6272695</v>
      </c>
      <c r="M279" s="17">
        <f t="shared" si="25"/>
        <v>2.3913166509769721</v>
      </c>
      <c r="N279" s="9"/>
    </row>
    <row r="280" spans="2:14">
      <c r="B280" s="12"/>
      <c r="C280" s="81" t="s">
        <v>190</v>
      </c>
      <c r="D280" s="7"/>
      <c r="E280" s="68">
        <v>254497</v>
      </c>
      <c r="F280" s="17">
        <f t="shared" si="23"/>
        <v>100</v>
      </c>
      <c r="G280" s="16">
        <v>0</v>
      </c>
      <c r="H280" s="17">
        <v>0</v>
      </c>
      <c r="I280" s="37">
        <f t="shared" si="26"/>
        <v>254497</v>
      </c>
      <c r="J280" s="17">
        <f>(I280/I$345)*100</f>
        <v>1.5471882116700366E-2</v>
      </c>
      <c r="K280" s="9"/>
      <c r="L280" s="16">
        <v>367278</v>
      </c>
      <c r="M280" s="17">
        <f t="shared" si="25"/>
        <v>69.292742826959426</v>
      </c>
      <c r="N280" s="9"/>
    </row>
    <row r="281" spans="2:14">
      <c r="B281" s="12"/>
      <c r="C281" s="81" t="s">
        <v>303</v>
      </c>
      <c r="D281" s="7"/>
      <c r="E281" s="68">
        <v>0</v>
      </c>
      <c r="F281" s="17">
        <v>0</v>
      </c>
      <c r="G281" s="16">
        <v>0</v>
      </c>
      <c r="H281" s="17">
        <v>0</v>
      </c>
      <c r="I281" s="37">
        <f t="shared" si="26"/>
        <v>0</v>
      </c>
      <c r="J281" s="17">
        <f>(I281/I$345)*100</f>
        <v>0</v>
      </c>
      <c r="K281" s="9"/>
      <c r="L281" s="16">
        <v>213638</v>
      </c>
      <c r="M281" s="17">
        <f t="shared" si="25"/>
        <v>0</v>
      </c>
      <c r="N281" s="9"/>
    </row>
    <row r="282" spans="2:14">
      <c r="B282" s="12"/>
      <c r="C282" s="81" t="s">
        <v>304</v>
      </c>
      <c r="D282" s="7"/>
      <c r="E282" s="68">
        <v>431330</v>
      </c>
      <c r="F282" s="17">
        <f t="shared" si="23"/>
        <v>100</v>
      </c>
      <c r="G282" s="16">
        <v>0</v>
      </c>
      <c r="H282" s="17">
        <v>0</v>
      </c>
      <c r="I282" s="37">
        <f t="shared" si="26"/>
        <v>431330</v>
      </c>
      <c r="J282" s="17">
        <f>(I282/I$345)*100</f>
        <v>2.6222261611713961E-2</v>
      </c>
      <c r="K282" s="9"/>
      <c r="L282" s="16">
        <v>1067838</v>
      </c>
      <c r="M282" s="17">
        <f t="shared" si="25"/>
        <v>40.392831122323798</v>
      </c>
      <c r="N282" s="9"/>
    </row>
    <row r="283" spans="2:14">
      <c r="B283" s="12"/>
      <c r="C283" s="81" t="s">
        <v>305</v>
      </c>
      <c r="D283" s="7"/>
      <c r="E283" s="68">
        <v>300000</v>
      </c>
      <c r="F283" s="17">
        <f t="shared" si="23"/>
        <v>100</v>
      </c>
      <c r="G283" s="16">
        <v>0</v>
      </c>
      <c r="H283" s="17">
        <v>0</v>
      </c>
      <c r="I283" s="37">
        <f t="shared" si="26"/>
        <v>300000</v>
      </c>
      <c r="J283" s="17">
        <f>(I283/I$345)*100</f>
        <v>1.8238189978703519E-2</v>
      </c>
      <c r="K283" s="9"/>
      <c r="L283" s="16">
        <v>405368</v>
      </c>
      <c r="M283" s="17">
        <f t="shared" si="25"/>
        <v>74.006828363363667</v>
      </c>
      <c r="N283" s="9"/>
    </row>
    <row r="284" spans="2:14">
      <c r="B284" s="12"/>
      <c r="C284" s="81" t="s">
        <v>191</v>
      </c>
      <c r="D284" s="7"/>
      <c r="E284" s="68">
        <v>401460</v>
      </c>
      <c r="F284" s="17">
        <f t="shared" si="23"/>
        <v>100</v>
      </c>
      <c r="G284" s="16">
        <v>0</v>
      </c>
      <c r="H284" s="17">
        <v>0</v>
      </c>
      <c r="I284" s="37">
        <f t="shared" si="26"/>
        <v>401460</v>
      </c>
      <c r="J284" s="17">
        <f>(I284/I$345)*100</f>
        <v>2.4406345829501047E-2</v>
      </c>
      <c r="K284" s="9"/>
      <c r="L284" s="16">
        <v>553569</v>
      </c>
      <c r="M284" s="17">
        <f t="shared" si="25"/>
        <v>72.522124613191849</v>
      </c>
      <c r="N284" s="9"/>
    </row>
    <row r="285" spans="2:14">
      <c r="B285" s="12"/>
      <c r="C285" s="81" t="s">
        <v>306</v>
      </c>
      <c r="D285" s="7"/>
      <c r="E285" s="68">
        <v>0</v>
      </c>
      <c r="F285" s="17">
        <v>0</v>
      </c>
      <c r="G285" s="16">
        <v>0</v>
      </c>
      <c r="H285" s="17">
        <v>0</v>
      </c>
      <c r="I285" s="37">
        <f t="shared" si="26"/>
        <v>0</v>
      </c>
      <c r="J285" s="17">
        <f>(I285/I$345)*100</f>
        <v>0</v>
      </c>
      <c r="K285" s="9"/>
      <c r="L285" s="16">
        <v>-28000</v>
      </c>
      <c r="M285" s="17">
        <f t="shared" si="25"/>
        <v>0</v>
      </c>
      <c r="N285" s="9"/>
    </row>
    <row r="286" spans="2:14">
      <c r="B286" s="12"/>
      <c r="C286" s="81" t="s">
        <v>307</v>
      </c>
      <c r="D286" s="7"/>
      <c r="E286" s="68">
        <v>0</v>
      </c>
      <c r="F286" s="17">
        <v>0</v>
      </c>
      <c r="G286" s="16">
        <v>0</v>
      </c>
      <c r="H286" s="17">
        <v>0</v>
      </c>
      <c r="I286" s="37">
        <f t="shared" si="26"/>
        <v>0</v>
      </c>
      <c r="J286" s="17">
        <f>(I286/I$345)*100</f>
        <v>0</v>
      </c>
      <c r="K286" s="9"/>
      <c r="L286" s="16">
        <v>2933600</v>
      </c>
      <c r="M286" s="17">
        <f t="shared" si="25"/>
        <v>0</v>
      </c>
      <c r="N286" s="9"/>
    </row>
    <row r="287" spans="2:14">
      <c r="B287" s="12"/>
      <c r="C287" s="81" t="s">
        <v>308</v>
      </c>
      <c r="D287" s="7"/>
      <c r="E287" s="68">
        <v>0</v>
      </c>
      <c r="F287" s="17">
        <v>0</v>
      </c>
      <c r="G287" s="16">
        <v>0</v>
      </c>
      <c r="H287" s="17">
        <v>0</v>
      </c>
      <c r="I287" s="37">
        <f t="shared" si="26"/>
        <v>0</v>
      </c>
      <c r="J287" s="17">
        <f>(I287/I$345)*100</f>
        <v>0</v>
      </c>
      <c r="K287" s="9"/>
      <c r="L287" s="16">
        <v>116800</v>
      </c>
      <c r="M287" s="17">
        <f t="shared" si="25"/>
        <v>0</v>
      </c>
      <c r="N287" s="9"/>
    </row>
    <row r="288" spans="2:14">
      <c r="B288" s="12"/>
      <c r="C288" s="81" t="s">
        <v>192</v>
      </c>
      <c r="D288" s="7"/>
      <c r="E288" s="68">
        <v>446488</v>
      </c>
      <c r="F288" s="17">
        <f t="shared" ref="F288:F334" si="27">(E288/$I288)*100</f>
        <v>100</v>
      </c>
      <c r="G288" s="16">
        <v>0</v>
      </c>
      <c r="H288" s="17">
        <v>0</v>
      </c>
      <c r="I288" s="37">
        <f t="shared" si="26"/>
        <v>446488</v>
      </c>
      <c r="J288" s="17">
        <f>(I288/I$345)*100</f>
        <v>2.7143776557371251E-2</v>
      </c>
      <c r="K288" s="9"/>
      <c r="L288" s="16">
        <v>478488</v>
      </c>
      <c r="M288" s="17">
        <f t="shared" si="25"/>
        <v>93.312266974302389</v>
      </c>
      <c r="N288" s="9"/>
    </row>
    <row r="289" spans="2:14">
      <c r="B289" s="12"/>
      <c r="C289" s="81" t="s">
        <v>193</v>
      </c>
      <c r="D289" s="7"/>
      <c r="E289" s="68">
        <v>106618</v>
      </c>
      <c r="F289" s="17">
        <f t="shared" si="27"/>
        <v>100</v>
      </c>
      <c r="G289" s="16">
        <v>0</v>
      </c>
      <c r="H289" s="17">
        <v>0</v>
      </c>
      <c r="I289" s="37">
        <f t="shared" si="26"/>
        <v>106618</v>
      </c>
      <c r="J289" s="17">
        <f>(I289/I$345)*100</f>
        <v>6.4817311304980387E-3</v>
      </c>
      <c r="K289" s="9"/>
      <c r="L289" s="16">
        <v>296270</v>
      </c>
      <c r="M289" s="17">
        <f t="shared" si="25"/>
        <v>35.986768825733286</v>
      </c>
      <c r="N289" s="9"/>
    </row>
    <row r="290" spans="2:14">
      <c r="B290" s="12"/>
      <c r="C290" s="81" t="s">
        <v>309</v>
      </c>
      <c r="D290" s="7"/>
      <c r="E290" s="68">
        <v>60000</v>
      </c>
      <c r="F290" s="17">
        <f t="shared" si="27"/>
        <v>100</v>
      </c>
      <c r="G290" s="16">
        <v>0</v>
      </c>
      <c r="H290" s="17">
        <v>0</v>
      </c>
      <c r="I290" s="37">
        <f t="shared" si="26"/>
        <v>60000</v>
      </c>
      <c r="J290" s="17">
        <f>(I290/I$345)*100</f>
        <v>3.6476379957407039E-3</v>
      </c>
      <c r="K290" s="9"/>
      <c r="L290" s="16">
        <v>239706</v>
      </c>
      <c r="M290" s="17">
        <f t="shared" si="25"/>
        <v>25.030662561638007</v>
      </c>
      <c r="N290" s="9"/>
    </row>
    <row r="291" spans="2:14">
      <c r="B291" s="12"/>
      <c r="C291" s="81" t="s">
        <v>310</v>
      </c>
      <c r="D291" s="7"/>
      <c r="E291" s="68">
        <v>0</v>
      </c>
      <c r="F291" s="17">
        <v>0</v>
      </c>
      <c r="G291" s="16">
        <v>0</v>
      </c>
      <c r="H291" s="17">
        <v>0</v>
      </c>
      <c r="I291" s="37">
        <f t="shared" si="26"/>
        <v>0</v>
      </c>
      <c r="J291" s="17">
        <f>(I291/I$345)*100</f>
        <v>0</v>
      </c>
      <c r="K291" s="9"/>
      <c r="L291" s="16">
        <v>65564</v>
      </c>
      <c r="M291" s="17">
        <f t="shared" si="25"/>
        <v>0</v>
      </c>
      <c r="N291" s="9"/>
    </row>
    <row r="292" spans="2:14">
      <c r="B292" s="12"/>
      <c r="C292" s="81" t="s">
        <v>194</v>
      </c>
      <c r="D292" s="7"/>
      <c r="E292" s="68">
        <v>96000</v>
      </c>
      <c r="F292" s="17">
        <f t="shared" si="27"/>
        <v>100</v>
      </c>
      <c r="G292" s="16">
        <v>0</v>
      </c>
      <c r="H292" s="17">
        <v>0</v>
      </c>
      <c r="I292" s="37">
        <f t="shared" si="26"/>
        <v>96000</v>
      </c>
      <c r="J292" s="17">
        <f>(I292/I$345)*100</f>
        <v>5.8362207931851257E-3</v>
      </c>
      <c r="K292" s="9"/>
      <c r="L292" s="16">
        <v>96000</v>
      </c>
      <c r="M292" s="17">
        <f t="shared" si="25"/>
        <v>100</v>
      </c>
      <c r="N292" s="9"/>
    </row>
    <row r="293" spans="2:14">
      <c r="B293" s="12"/>
      <c r="C293" s="81" t="s">
        <v>311</v>
      </c>
      <c r="D293" s="7"/>
      <c r="E293" s="68">
        <v>0</v>
      </c>
      <c r="F293" s="17">
        <v>0</v>
      </c>
      <c r="G293" s="16">
        <v>0</v>
      </c>
      <c r="H293" s="17">
        <v>0</v>
      </c>
      <c r="I293" s="37">
        <f t="shared" si="26"/>
        <v>0</v>
      </c>
      <c r="J293" s="17">
        <f>(I293/I$345)*100</f>
        <v>0</v>
      </c>
      <c r="K293" s="9"/>
      <c r="L293" s="16">
        <v>1280000</v>
      </c>
      <c r="M293" s="17">
        <f t="shared" si="25"/>
        <v>0</v>
      </c>
      <c r="N293" s="9"/>
    </row>
    <row r="294" spans="2:14">
      <c r="B294" s="12"/>
      <c r="C294" s="81" t="s">
        <v>312</v>
      </c>
      <c r="D294" s="7"/>
      <c r="E294" s="68">
        <v>164000</v>
      </c>
      <c r="F294" s="17">
        <f t="shared" si="27"/>
        <v>100</v>
      </c>
      <c r="G294" s="16">
        <v>0</v>
      </c>
      <c r="H294" s="17">
        <v>0</v>
      </c>
      <c r="I294" s="37">
        <f t="shared" si="26"/>
        <v>164000</v>
      </c>
      <c r="J294" s="17">
        <f>(I294/I$345)*100</f>
        <v>9.9702105216912564E-3</v>
      </c>
      <c r="K294" s="9"/>
      <c r="L294" s="16">
        <v>424402</v>
      </c>
      <c r="M294" s="17">
        <f t="shared" si="25"/>
        <v>38.642607716269012</v>
      </c>
      <c r="N294" s="9"/>
    </row>
    <row r="295" spans="2:14">
      <c r="B295" s="12"/>
      <c r="C295" s="81" t="s">
        <v>313</v>
      </c>
      <c r="D295" s="7"/>
      <c r="E295" s="68">
        <v>0</v>
      </c>
      <c r="F295" s="17">
        <v>0</v>
      </c>
      <c r="G295" s="16">
        <v>0</v>
      </c>
      <c r="H295" s="17">
        <v>0</v>
      </c>
      <c r="I295" s="37">
        <f t="shared" si="26"/>
        <v>0</v>
      </c>
      <c r="J295" s="17">
        <f>(I295/I$345)*100</f>
        <v>0</v>
      </c>
      <c r="K295" s="9"/>
      <c r="L295" s="16">
        <v>2859319</v>
      </c>
      <c r="M295" s="17">
        <f t="shared" si="25"/>
        <v>0</v>
      </c>
      <c r="N295" s="9"/>
    </row>
    <row r="296" spans="2:14">
      <c r="B296" s="12"/>
      <c r="C296" s="81" t="s">
        <v>314</v>
      </c>
      <c r="D296" s="7"/>
      <c r="E296" s="68">
        <v>0</v>
      </c>
      <c r="F296" s="17">
        <v>0</v>
      </c>
      <c r="G296" s="16">
        <v>0</v>
      </c>
      <c r="H296" s="17">
        <v>0</v>
      </c>
      <c r="I296" s="37">
        <f t="shared" si="26"/>
        <v>0</v>
      </c>
      <c r="J296" s="17">
        <f>(I296/I$345)*100</f>
        <v>0</v>
      </c>
      <c r="K296" s="9"/>
      <c r="L296" s="16">
        <v>20800</v>
      </c>
      <c r="M296" s="17">
        <f t="shared" si="25"/>
        <v>0</v>
      </c>
      <c r="N296" s="9"/>
    </row>
    <row r="297" spans="2:14">
      <c r="B297" s="12"/>
      <c r="C297" s="81" t="s">
        <v>315</v>
      </c>
      <c r="D297" s="7"/>
      <c r="E297" s="68">
        <v>639337</v>
      </c>
      <c r="F297" s="17">
        <f t="shared" si="27"/>
        <v>100</v>
      </c>
      <c r="G297" s="16">
        <v>0</v>
      </c>
      <c r="H297" s="17">
        <v>0</v>
      </c>
      <c r="I297" s="37">
        <f t="shared" si="26"/>
        <v>639337</v>
      </c>
      <c r="J297" s="17">
        <f>(I297/I$345)*100</f>
        <v>3.8867832221381238E-2</v>
      </c>
      <c r="K297" s="9"/>
      <c r="L297" s="16">
        <v>787337</v>
      </c>
      <c r="M297" s="17">
        <f t="shared" si="25"/>
        <v>81.202458413614494</v>
      </c>
      <c r="N297" s="9"/>
    </row>
    <row r="298" spans="2:14">
      <c r="B298" s="12"/>
      <c r="C298" s="81" t="s">
        <v>316</v>
      </c>
      <c r="D298" s="7"/>
      <c r="E298" s="68">
        <v>0</v>
      </c>
      <c r="F298" s="17">
        <v>0</v>
      </c>
      <c r="G298" s="16">
        <v>0</v>
      </c>
      <c r="H298" s="17">
        <v>0</v>
      </c>
      <c r="I298" s="37">
        <f t="shared" si="26"/>
        <v>0</v>
      </c>
      <c r="J298" s="17">
        <f>(I298/I$345)*100</f>
        <v>0</v>
      </c>
      <c r="K298" s="9"/>
      <c r="L298" s="16">
        <v>1814680</v>
      </c>
      <c r="M298" s="17">
        <f t="shared" si="25"/>
        <v>0</v>
      </c>
      <c r="N298" s="9"/>
    </row>
    <row r="299" spans="2:14">
      <c r="B299" s="12"/>
      <c r="C299" s="81" t="s">
        <v>317</v>
      </c>
      <c r="D299" s="7"/>
      <c r="E299" s="68">
        <v>476450</v>
      </c>
      <c r="F299" s="17">
        <f t="shared" si="27"/>
        <v>100</v>
      </c>
      <c r="G299" s="16">
        <v>0</v>
      </c>
      <c r="H299" s="17">
        <v>0</v>
      </c>
      <c r="I299" s="37">
        <f t="shared" si="26"/>
        <v>476450</v>
      </c>
      <c r="J299" s="17">
        <f>(I299/I$345)*100</f>
        <v>2.8965285384510969E-2</v>
      </c>
      <c r="K299" s="9"/>
      <c r="L299" s="16">
        <v>1071503</v>
      </c>
      <c r="M299" s="17">
        <f t="shared" si="25"/>
        <v>44.465577791196104</v>
      </c>
      <c r="N299" s="9"/>
    </row>
    <row r="300" spans="2:14">
      <c r="B300" s="12"/>
      <c r="C300" s="81" t="s">
        <v>318</v>
      </c>
      <c r="D300" s="7"/>
      <c r="E300" s="68">
        <v>0</v>
      </c>
      <c r="F300" s="17">
        <v>0</v>
      </c>
      <c r="G300" s="16">
        <v>0</v>
      </c>
      <c r="H300" s="17">
        <v>0</v>
      </c>
      <c r="I300" s="37">
        <f t="shared" si="26"/>
        <v>0</v>
      </c>
      <c r="J300" s="17">
        <f>(I300/I$345)*100</f>
        <v>0</v>
      </c>
      <c r="K300" s="9"/>
      <c r="L300" s="16">
        <v>734519</v>
      </c>
      <c r="M300" s="17">
        <f t="shared" si="25"/>
        <v>0</v>
      </c>
      <c r="N300" s="9"/>
    </row>
    <row r="301" spans="2:14">
      <c r="B301" s="12"/>
      <c r="C301" s="81" t="s">
        <v>319</v>
      </c>
      <c r="D301" s="7"/>
      <c r="E301" s="68">
        <v>0</v>
      </c>
      <c r="F301" s="17">
        <v>0</v>
      </c>
      <c r="G301" s="16">
        <v>0</v>
      </c>
      <c r="H301" s="17">
        <v>0</v>
      </c>
      <c r="I301" s="37">
        <f t="shared" si="26"/>
        <v>0</v>
      </c>
      <c r="J301" s="17">
        <f>(I301/I$345)*100</f>
        <v>0</v>
      </c>
      <c r="K301" s="9"/>
      <c r="L301" s="16">
        <v>380851</v>
      </c>
      <c r="M301" s="17">
        <f t="shared" si="25"/>
        <v>0</v>
      </c>
      <c r="N301" s="9"/>
    </row>
    <row r="302" spans="2:14">
      <c r="B302" s="12"/>
      <c r="C302" s="81" t="s">
        <v>320</v>
      </c>
      <c r="D302" s="7"/>
      <c r="E302" s="68">
        <v>0</v>
      </c>
      <c r="F302" s="17">
        <v>0</v>
      </c>
      <c r="G302" s="16">
        <v>0</v>
      </c>
      <c r="H302" s="17">
        <v>0</v>
      </c>
      <c r="I302" s="37">
        <f t="shared" si="26"/>
        <v>0</v>
      </c>
      <c r="J302" s="17">
        <f>(I302/I$345)*100</f>
        <v>0</v>
      </c>
      <c r="K302" s="9"/>
      <c r="L302" s="16">
        <v>6565000</v>
      </c>
      <c r="M302" s="17">
        <f t="shared" si="25"/>
        <v>0</v>
      </c>
      <c r="N302" s="9"/>
    </row>
    <row r="303" spans="2:14">
      <c r="B303" s="12"/>
      <c r="C303" s="81" t="s">
        <v>195</v>
      </c>
      <c r="D303" s="7"/>
      <c r="E303" s="68">
        <v>0</v>
      </c>
      <c r="F303" s="17">
        <v>0</v>
      </c>
      <c r="G303" s="16">
        <v>0</v>
      </c>
      <c r="H303" s="17">
        <v>0</v>
      </c>
      <c r="I303" s="37">
        <f t="shared" si="26"/>
        <v>0</v>
      </c>
      <c r="J303" s="17">
        <f>(I303/I$345)*100</f>
        <v>0</v>
      </c>
      <c r="K303" s="9"/>
      <c r="L303" s="16">
        <v>1957976</v>
      </c>
      <c r="M303" s="17">
        <f t="shared" si="25"/>
        <v>0</v>
      </c>
      <c r="N303" s="9"/>
    </row>
    <row r="304" spans="2:14">
      <c r="B304" s="12"/>
      <c r="C304" s="81" t="s">
        <v>196</v>
      </c>
      <c r="D304" s="7"/>
      <c r="E304" s="68">
        <v>772927</v>
      </c>
      <c r="F304" s="17">
        <f t="shared" si="27"/>
        <v>100</v>
      </c>
      <c r="G304" s="16">
        <v>0</v>
      </c>
      <c r="H304" s="17">
        <v>0</v>
      </c>
      <c r="I304" s="37">
        <f t="shared" si="26"/>
        <v>772927</v>
      </c>
      <c r="J304" s="17">
        <f>(I304/I$345)*100</f>
        <v>4.6989298218897912E-2</v>
      </c>
      <c r="K304" s="9"/>
      <c r="L304" s="16">
        <v>772927</v>
      </c>
      <c r="M304" s="17">
        <f t="shared" si="25"/>
        <v>100</v>
      </c>
      <c r="N304" s="9"/>
    </row>
    <row r="305" spans="2:14">
      <c r="B305" s="12"/>
      <c r="C305" s="81" t="s">
        <v>321</v>
      </c>
      <c r="D305" s="7"/>
      <c r="E305" s="68">
        <v>704000</v>
      </c>
      <c r="F305" s="17">
        <f t="shared" si="27"/>
        <v>100</v>
      </c>
      <c r="G305" s="16">
        <v>0</v>
      </c>
      <c r="H305" s="17">
        <v>0</v>
      </c>
      <c r="I305" s="37">
        <f t="shared" si="26"/>
        <v>704000</v>
      </c>
      <c r="J305" s="17">
        <f>(I305/I$345)*100</f>
        <v>4.2798952483357591E-2</v>
      </c>
      <c r="K305" s="9"/>
      <c r="L305" s="16">
        <v>1611988</v>
      </c>
      <c r="M305" s="17">
        <f t="shared" si="25"/>
        <v>43.672781683238341</v>
      </c>
      <c r="N305" s="9"/>
    </row>
    <row r="306" spans="2:14">
      <c r="B306" s="12"/>
      <c r="C306" s="81" t="s">
        <v>197</v>
      </c>
      <c r="D306" s="7"/>
      <c r="E306" s="68">
        <v>228464</v>
      </c>
      <c r="F306" s="17">
        <f t="shared" si="27"/>
        <v>100</v>
      </c>
      <c r="G306" s="16">
        <v>0</v>
      </c>
      <c r="H306" s="17">
        <v>0</v>
      </c>
      <c r="I306" s="37">
        <f t="shared" si="26"/>
        <v>228464</v>
      </c>
      <c r="J306" s="17">
        <f>(I306/I$345)*100</f>
        <v>1.3889232784315069E-2</v>
      </c>
      <c r="K306" s="9"/>
      <c r="L306" s="16">
        <v>228464</v>
      </c>
      <c r="M306" s="17">
        <f t="shared" si="25"/>
        <v>100</v>
      </c>
      <c r="N306" s="9"/>
    </row>
    <row r="307" spans="2:14">
      <c r="B307" s="12"/>
      <c r="C307" s="81" t="s">
        <v>322</v>
      </c>
      <c r="D307" s="7"/>
      <c r="E307" s="68">
        <v>0</v>
      </c>
      <c r="F307" s="17">
        <v>0</v>
      </c>
      <c r="G307" s="16">
        <v>0</v>
      </c>
      <c r="H307" s="17">
        <v>0</v>
      </c>
      <c r="I307" s="37">
        <f t="shared" si="26"/>
        <v>0</v>
      </c>
      <c r="J307" s="17">
        <f>(I307/I$345)*100</f>
        <v>0</v>
      </c>
      <c r="K307" s="9"/>
      <c r="L307" s="16">
        <v>1027600</v>
      </c>
      <c r="M307" s="17">
        <f t="shared" si="25"/>
        <v>0</v>
      </c>
      <c r="N307" s="9"/>
    </row>
    <row r="308" spans="2:14">
      <c r="B308" s="12"/>
      <c r="C308" s="81" t="s">
        <v>198</v>
      </c>
      <c r="D308" s="7"/>
      <c r="E308" s="68">
        <v>690513</v>
      </c>
      <c r="F308" s="17">
        <f t="shared" si="27"/>
        <v>100</v>
      </c>
      <c r="G308" s="16">
        <v>0</v>
      </c>
      <c r="H308" s="17">
        <v>0</v>
      </c>
      <c r="I308" s="37">
        <f t="shared" si="26"/>
        <v>690513</v>
      </c>
      <c r="J308" s="17">
        <f>(I308/I$345)*100</f>
        <v>4.1979024255881674E-2</v>
      </c>
      <c r="K308" s="9"/>
      <c r="L308" s="16">
        <v>1493703</v>
      </c>
      <c r="M308" s="17">
        <f t="shared" si="25"/>
        <v>46.228266261766898</v>
      </c>
      <c r="N308" s="9"/>
    </row>
    <row r="309" spans="2:14">
      <c r="B309" s="12"/>
      <c r="C309" s="81" t="s">
        <v>199</v>
      </c>
      <c r="D309" s="7"/>
      <c r="E309" s="68">
        <v>0</v>
      </c>
      <c r="F309" s="17">
        <v>0</v>
      </c>
      <c r="G309" s="16">
        <v>0</v>
      </c>
      <c r="H309" s="17">
        <v>0</v>
      </c>
      <c r="I309" s="37">
        <f t="shared" si="26"/>
        <v>0</v>
      </c>
      <c r="J309" s="17">
        <f>(I309/I$345)*100</f>
        <v>0</v>
      </c>
      <c r="K309" s="9"/>
      <c r="L309" s="16">
        <v>150000</v>
      </c>
      <c r="M309" s="17">
        <f t="shared" si="25"/>
        <v>0</v>
      </c>
      <c r="N309" s="9"/>
    </row>
    <row r="310" spans="2:14">
      <c r="B310" s="12"/>
      <c r="C310" s="81" t="s">
        <v>200</v>
      </c>
      <c r="D310" s="7"/>
      <c r="E310" s="68">
        <v>896036</v>
      </c>
      <c r="F310" s="17">
        <f t="shared" si="27"/>
        <v>100</v>
      </c>
      <c r="G310" s="16">
        <v>0</v>
      </c>
      <c r="H310" s="17">
        <v>0</v>
      </c>
      <c r="I310" s="37">
        <f t="shared" si="26"/>
        <v>896036</v>
      </c>
      <c r="J310" s="17">
        <f>(I310/I$345)*100</f>
        <v>5.4473582652525283E-2</v>
      </c>
      <c r="K310" s="9"/>
      <c r="L310" s="16">
        <v>1219548</v>
      </c>
      <c r="M310" s="17">
        <f t="shared" si="25"/>
        <v>73.472794838743539</v>
      </c>
      <c r="N310" s="9"/>
    </row>
    <row r="311" spans="2:14">
      <c r="B311" s="12"/>
      <c r="C311" s="81" t="s">
        <v>323</v>
      </c>
      <c r="D311" s="7"/>
      <c r="E311" s="68">
        <v>0</v>
      </c>
      <c r="F311" s="17">
        <v>0</v>
      </c>
      <c r="G311" s="16">
        <v>0</v>
      </c>
      <c r="H311" s="17">
        <v>0</v>
      </c>
      <c r="I311" s="37">
        <f t="shared" si="26"/>
        <v>0</v>
      </c>
      <c r="J311" s="17">
        <f>(I311/I$345)*100</f>
        <v>0</v>
      </c>
      <c r="K311" s="9"/>
      <c r="L311" s="16">
        <v>400000</v>
      </c>
      <c r="M311" s="17">
        <f t="shared" si="25"/>
        <v>0</v>
      </c>
      <c r="N311" s="9"/>
    </row>
    <row r="312" spans="2:14">
      <c r="B312" s="12"/>
      <c r="C312" s="81" t="s">
        <v>201</v>
      </c>
      <c r="D312" s="7"/>
      <c r="E312" s="68">
        <v>65000</v>
      </c>
      <c r="F312" s="17">
        <f t="shared" si="27"/>
        <v>100</v>
      </c>
      <c r="G312" s="16">
        <v>0</v>
      </c>
      <c r="H312" s="17">
        <v>0</v>
      </c>
      <c r="I312" s="37">
        <f t="shared" si="26"/>
        <v>65000</v>
      </c>
      <c r="J312" s="17">
        <f>(I312/I$345)*100</f>
        <v>3.9516078287190962E-3</v>
      </c>
      <c r="K312" s="9"/>
      <c r="L312" s="16">
        <v>65000</v>
      </c>
      <c r="M312" s="17">
        <f t="shared" si="25"/>
        <v>100</v>
      </c>
      <c r="N312" s="9"/>
    </row>
    <row r="313" spans="2:14">
      <c r="B313" s="12"/>
      <c r="C313" s="81" t="s">
        <v>202</v>
      </c>
      <c r="D313" s="7"/>
      <c r="E313" s="68">
        <v>58245</v>
      </c>
      <c r="F313" s="17">
        <f t="shared" si="27"/>
        <v>100</v>
      </c>
      <c r="G313" s="16">
        <v>0</v>
      </c>
      <c r="H313" s="17">
        <v>0</v>
      </c>
      <c r="I313" s="37">
        <f t="shared" si="26"/>
        <v>58245</v>
      </c>
      <c r="J313" s="17">
        <f>(I313/I$345)*100</f>
        <v>3.5409445843652882E-3</v>
      </c>
      <c r="K313" s="9"/>
      <c r="L313" s="16">
        <v>58245</v>
      </c>
      <c r="M313" s="17">
        <f t="shared" si="25"/>
        <v>100</v>
      </c>
      <c r="N313" s="9"/>
    </row>
    <row r="314" spans="2:14">
      <c r="B314" s="12"/>
      <c r="C314" s="81" t="s">
        <v>324</v>
      </c>
      <c r="D314" s="7"/>
      <c r="E314" s="68">
        <v>459692</v>
      </c>
      <c r="F314" s="17">
        <f t="shared" si="27"/>
        <v>100</v>
      </c>
      <c r="G314" s="16">
        <v>0</v>
      </c>
      <c r="H314" s="17">
        <v>0</v>
      </c>
      <c r="I314" s="37">
        <f t="shared" si="26"/>
        <v>459692</v>
      </c>
      <c r="J314" s="17">
        <f>(I314/I$345)*100</f>
        <v>2.7946500092300593E-2</v>
      </c>
      <c r="K314" s="9"/>
      <c r="L314" s="16">
        <v>1133398</v>
      </c>
      <c r="M314" s="17">
        <f t="shared" si="25"/>
        <v>40.558744589279314</v>
      </c>
      <c r="N314" s="9"/>
    </row>
    <row r="315" spans="2:14">
      <c r="B315" s="12"/>
      <c r="C315" s="81" t="s">
        <v>325</v>
      </c>
      <c r="D315" s="7"/>
      <c r="E315" s="68">
        <v>0</v>
      </c>
      <c r="F315" s="17">
        <v>0</v>
      </c>
      <c r="G315" s="16">
        <v>0</v>
      </c>
      <c r="H315" s="17">
        <v>0</v>
      </c>
      <c r="I315" s="37">
        <f t="shared" si="26"/>
        <v>0</v>
      </c>
      <c r="J315" s="17">
        <f>(I315/I$345)*100</f>
        <v>0</v>
      </c>
      <c r="K315" s="9"/>
      <c r="L315" s="16">
        <v>90080</v>
      </c>
      <c r="M315" s="17">
        <f t="shared" ref="M315:M340" si="28">(I315/$L315)*100</f>
        <v>0</v>
      </c>
      <c r="N315" s="9"/>
    </row>
    <row r="316" spans="2:14">
      <c r="B316" s="12"/>
      <c r="C316" s="81" t="s">
        <v>326</v>
      </c>
      <c r="D316" s="7"/>
      <c r="E316" s="68">
        <v>931415</v>
      </c>
      <c r="F316" s="17">
        <f t="shared" si="27"/>
        <v>100</v>
      </c>
      <c r="G316" s="16">
        <v>0</v>
      </c>
      <c r="H316" s="17">
        <v>0</v>
      </c>
      <c r="I316" s="37">
        <f t="shared" si="26"/>
        <v>931415</v>
      </c>
      <c r="J316" s="17">
        <f>(I316/I$345)*100</f>
        <v>5.6624412396713793E-2</v>
      </c>
      <c r="K316" s="9"/>
      <c r="L316" s="16">
        <v>931415</v>
      </c>
      <c r="M316" s="17">
        <f t="shared" si="28"/>
        <v>100</v>
      </c>
      <c r="N316" s="9"/>
    </row>
    <row r="317" spans="2:14">
      <c r="B317" s="12"/>
      <c r="C317" s="81" t="s">
        <v>203</v>
      </c>
      <c r="D317" s="7"/>
      <c r="E317" s="68">
        <v>800000</v>
      </c>
      <c r="F317" s="17">
        <f t="shared" si="27"/>
        <v>100</v>
      </c>
      <c r="G317" s="16">
        <v>0</v>
      </c>
      <c r="H317" s="17">
        <v>0</v>
      </c>
      <c r="I317" s="37">
        <f t="shared" si="26"/>
        <v>800000</v>
      </c>
      <c r="J317" s="17">
        <f>(I317/I$345)*100</f>
        <v>4.8635173276542716E-2</v>
      </c>
      <c r="K317" s="9"/>
      <c r="L317" s="16">
        <v>800000</v>
      </c>
      <c r="M317" s="17">
        <f t="shared" si="28"/>
        <v>100</v>
      </c>
      <c r="N317" s="9"/>
    </row>
    <row r="318" spans="2:14">
      <c r="B318" s="12"/>
      <c r="C318" s="81" t="s">
        <v>327</v>
      </c>
      <c r="D318" s="7"/>
      <c r="E318" s="68">
        <v>0</v>
      </c>
      <c r="F318" s="17">
        <v>0</v>
      </c>
      <c r="G318" s="16">
        <v>0</v>
      </c>
      <c r="H318" s="17">
        <v>0</v>
      </c>
      <c r="I318" s="37">
        <f t="shared" si="26"/>
        <v>0</v>
      </c>
      <c r="J318" s="17">
        <f>(I318/I$345)*100</f>
        <v>0</v>
      </c>
      <c r="K318" s="9"/>
      <c r="L318" s="16">
        <v>471200</v>
      </c>
      <c r="M318" s="17">
        <f t="shared" si="28"/>
        <v>0</v>
      </c>
      <c r="N318" s="9"/>
    </row>
    <row r="319" spans="2:14">
      <c r="B319" s="12"/>
      <c r="C319" s="81" t="s">
        <v>328</v>
      </c>
      <c r="D319" s="7"/>
      <c r="E319" s="68">
        <v>0</v>
      </c>
      <c r="F319" s="17">
        <v>0</v>
      </c>
      <c r="G319" s="16">
        <v>0</v>
      </c>
      <c r="H319" s="17">
        <v>0</v>
      </c>
      <c r="I319" s="37">
        <f t="shared" si="26"/>
        <v>0</v>
      </c>
      <c r="J319" s="17">
        <f>(I319/I$345)*100</f>
        <v>0</v>
      </c>
      <c r="K319" s="9"/>
      <c r="L319" s="16">
        <v>2032773</v>
      </c>
      <c r="M319" s="17">
        <f t="shared" si="28"/>
        <v>0</v>
      </c>
      <c r="N319" s="9"/>
    </row>
    <row r="320" spans="2:14">
      <c r="B320" s="12"/>
      <c r="C320" s="81" t="s">
        <v>204</v>
      </c>
      <c r="D320" s="7"/>
      <c r="E320" s="68">
        <v>540177</v>
      </c>
      <c r="F320" s="17">
        <f t="shared" si="27"/>
        <v>100</v>
      </c>
      <c r="G320" s="16">
        <v>0</v>
      </c>
      <c r="H320" s="17">
        <v>0</v>
      </c>
      <c r="I320" s="37">
        <f t="shared" si="26"/>
        <v>540177</v>
      </c>
      <c r="J320" s="17">
        <f>(I320/I$345)*100</f>
        <v>3.2839502493753767E-2</v>
      </c>
      <c r="K320" s="9"/>
      <c r="L320" s="16">
        <v>675221</v>
      </c>
      <c r="M320" s="17">
        <f t="shared" si="28"/>
        <v>80.000029619931851</v>
      </c>
      <c r="N320" s="9"/>
    </row>
    <row r="321" spans="2:14">
      <c r="B321" s="12"/>
      <c r="C321" s="81" t="s">
        <v>329</v>
      </c>
      <c r="D321" s="7"/>
      <c r="E321" s="68">
        <v>0</v>
      </c>
      <c r="F321" s="17">
        <v>0</v>
      </c>
      <c r="G321" s="16">
        <v>0</v>
      </c>
      <c r="H321" s="17">
        <v>0</v>
      </c>
      <c r="I321" s="37">
        <f t="shared" si="26"/>
        <v>0</v>
      </c>
      <c r="J321" s="17">
        <f>(I321/I$345)*100</f>
        <v>0</v>
      </c>
      <c r="K321" s="9"/>
      <c r="L321" s="16">
        <v>291062</v>
      </c>
      <c r="M321" s="17">
        <f t="shared" si="28"/>
        <v>0</v>
      </c>
      <c r="N321" s="9"/>
    </row>
    <row r="322" spans="2:14">
      <c r="B322" s="12"/>
      <c r="C322" s="81" t="s">
        <v>330</v>
      </c>
      <c r="D322" s="7"/>
      <c r="E322" s="68">
        <v>1797000</v>
      </c>
      <c r="F322" s="17">
        <f t="shared" si="27"/>
        <v>100</v>
      </c>
      <c r="G322" s="16">
        <v>0</v>
      </c>
      <c r="H322" s="17">
        <v>0</v>
      </c>
      <c r="I322" s="37">
        <f t="shared" si="26"/>
        <v>1797000</v>
      </c>
      <c r="J322" s="17">
        <f>(I322/I$345)*100</f>
        <v>0.10924675797243408</v>
      </c>
      <c r="K322" s="9"/>
      <c r="L322" s="16">
        <v>1877446</v>
      </c>
      <c r="M322" s="17">
        <f t="shared" si="28"/>
        <v>95.715136414043329</v>
      </c>
      <c r="N322" s="9"/>
    </row>
    <row r="323" spans="2:14">
      <c r="B323" s="12"/>
      <c r="C323" s="81" t="s">
        <v>331</v>
      </c>
      <c r="D323" s="7"/>
      <c r="E323" s="68">
        <v>0</v>
      </c>
      <c r="F323" s="17">
        <v>0</v>
      </c>
      <c r="G323" s="16">
        <v>0</v>
      </c>
      <c r="H323" s="17">
        <v>0</v>
      </c>
      <c r="I323" s="37">
        <f t="shared" si="26"/>
        <v>0</v>
      </c>
      <c r="J323" s="17">
        <f>(I323/I$345)*100</f>
        <v>0</v>
      </c>
      <c r="K323" s="9"/>
      <c r="L323" s="16">
        <v>1916000</v>
      </c>
      <c r="M323" s="17">
        <f t="shared" si="28"/>
        <v>0</v>
      </c>
      <c r="N323" s="9"/>
    </row>
    <row r="324" spans="2:14">
      <c r="B324" s="12"/>
      <c r="C324" s="81" t="s">
        <v>332</v>
      </c>
      <c r="D324" s="7"/>
      <c r="E324" s="68">
        <v>0</v>
      </c>
      <c r="F324" s="17">
        <v>0</v>
      </c>
      <c r="G324" s="16">
        <v>0</v>
      </c>
      <c r="H324" s="17">
        <v>0</v>
      </c>
      <c r="I324" s="37">
        <f t="shared" si="26"/>
        <v>0</v>
      </c>
      <c r="J324" s="17">
        <f>(I324/I$345)*100</f>
        <v>0</v>
      </c>
      <c r="K324" s="9"/>
      <c r="L324" s="16">
        <v>-39400</v>
      </c>
      <c r="M324" s="17">
        <f t="shared" si="28"/>
        <v>0</v>
      </c>
      <c r="N324" s="9"/>
    </row>
    <row r="325" spans="2:14">
      <c r="B325" s="12"/>
      <c r="C325" s="81" t="s">
        <v>205</v>
      </c>
      <c r="D325" s="7"/>
      <c r="E325" s="68">
        <v>0</v>
      </c>
      <c r="F325" s="17">
        <v>0</v>
      </c>
      <c r="G325" s="16">
        <v>0</v>
      </c>
      <c r="H325" s="17">
        <v>0</v>
      </c>
      <c r="I325" s="37">
        <f t="shared" si="26"/>
        <v>0</v>
      </c>
      <c r="J325" s="17">
        <f>(I325/I$345)*100</f>
        <v>0</v>
      </c>
      <c r="K325" s="9"/>
      <c r="L325" s="16">
        <v>24368</v>
      </c>
      <c r="M325" s="17">
        <f t="shared" si="28"/>
        <v>0</v>
      </c>
      <c r="N325" s="9"/>
    </row>
    <row r="326" spans="2:14">
      <c r="B326" s="12"/>
      <c r="C326" s="81" t="s">
        <v>333</v>
      </c>
      <c r="D326" s="7"/>
      <c r="E326" s="68">
        <v>109000</v>
      </c>
      <c r="F326" s="17">
        <f t="shared" si="27"/>
        <v>100</v>
      </c>
      <c r="G326" s="16">
        <v>0</v>
      </c>
      <c r="H326" s="17">
        <v>0</v>
      </c>
      <c r="I326" s="37">
        <f t="shared" si="26"/>
        <v>109000</v>
      </c>
      <c r="J326" s="17">
        <f>(I326/I$345)*100</f>
        <v>6.6265423589289447E-3</v>
      </c>
      <c r="K326" s="9"/>
      <c r="L326" s="16">
        <v>1124385</v>
      </c>
      <c r="M326" s="17">
        <f t="shared" si="28"/>
        <v>9.6941883785358218</v>
      </c>
      <c r="N326" s="9"/>
    </row>
    <row r="327" spans="2:14">
      <c r="B327" s="12"/>
      <c r="C327" s="81" t="s">
        <v>206</v>
      </c>
      <c r="D327" s="7"/>
      <c r="E327" s="68">
        <v>813695</v>
      </c>
      <c r="F327" s="17">
        <f t="shared" si="27"/>
        <v>100</v>
      </c>
      <c r="G327" s="16">
        <v>0</v>
      </c>
      <c r="H327" s="17">
        <v>0</v>
      </c>
      <c r="I327" s="37">
        <f t="shared" si="26"/>
        <v>813695</v>
      </c>
      <c r="J327" s="17">
        <f>(I327/I$345)*100</f>
        <v>4.9467746649070533E-2</v>
      </c>
      <c r="K327" s="9"/>
      <c r="L327" s="16">
        <v>1818695</v>
      </c>
      <c r="M327" s="17">
        <f t="shared" si="28"/>
        <v>44.740596966506203</v>
      </c>
      <c r="N327" s="9"/>
    </row>
    <row r="328" spans="2:14">
      <c r="B328" s="12"/>
      <c r="C328" s="81" t="s">
        <v>334</v>
      </c>
      <c r="D328" s="7"/>
      <c r="E328" s="68">
        <v>0</v>
      </c>
      <c r="F328" s="17">
        <v>0</v>
      </c>
      <c r="G328" s="16">
        <v>0</v>
      </c>
      <c r="H328" s="17">
        <v>0</v>
      </c>
      <c r="I328" s="37">
        <f t="shared" ref="I328:I340" si="29">G328+E328</f>
        <v>0</v>
      </c>
      <c r="J328" s="17">
        <f>(I328/I$345)*100</f>
        <v>0</v>
      </c>
      <c r="K328" s="9"/>
      <c r="L328" s="16">
        <v>720000</v>
      </c>
      <c r="M328" s="17">
        <f t="shared" si="28"/>
        <v>0</v>
      </c>
      <c r="N328" s="9"/>
    </row>
    <row r="329" spans="2:14">
      <c r="B329" s="12"/>
      <c r="C329" s="81" t="s">
        <v>335</v>
      </c>
      <c r="D329" s="7"/>
      <c r="E329" s="68">
        <v>1324900</v>
      </c>
      <c r="F329" s="17">
        <f t="shared" si="27"/>
        <v>100</v>
      </c>
      <c r="G329" s="16">
        <v>0</v>
      </c>
      <c r="H329" s="17">
        <v>0</v>
      </c>
      <c r="I329" s="37">
        <f t="shared" si="29"/>
        <v>1324900</v>
      </c>
      <c r="J329" s="17">
        <f>(I329/I$345)*100</f>
        <v>8.0545926342614302E-2</v>
      </c>
      <c r="K329" s="9"/>
      <c r="L329" s="16">
        <v>2078166</v>
      </c>
      <c r="M329" s="17">
        <f t="shared" si="28"/>
        <v>63.753328656132382</v>
      </c>
      <c r="N329" s="9"/>
    </row>
    <row r="330" spans="2:14">
      <c r="B330" s="12"/>
      <c r="C330" s="81" t="s">
        <v>207</v>
      </c>
      <c r="D330" s="7"/>
      <c r="E330" s="68">
        <v>33320</v>
      </c>
      <c r="F330" s="17">
        <f t="shared" si="27"/>
        <v>100</v>
      </c>
      <c r="G330" s="16">
        <v>0</v>
      </c>
      <c r="H330" s="17">
        <v>0</v>
      </c>
      <c r="I330" s="37">
        <f t="shared" si="29"/>
        <v>33320</v>
      </c>
      <c r="J330" s="17">
        <f>(I330/I$345)*100</f>
        <v>2.0256549669680039E-3</v>
      </c>
      <c r="K330" s="9"/>
      <c r="L330" s="16">
        <v>153471</v>
      </c>
      <c r="M330" s="17">
        <f t="shared" si="28"/>
        <v>21.710942132389832</v>
      </c>
      <c r="N330" s="9"/>
    </row>
    <row r="331" spans="2:14">
      <c r="B331" s="12"/>
      <c r="C331" s="81" t="s">
        <v>208</v>
      </c>
      <c r="D331" s="7"/>
      <c r="E331" s="68">
        <v>1377586</v>
      </c>
      <c r="F331" s="17">
        <f t="shared" si="27"/>
        <v>100</v>
      </c>
      <c r="G331" s="16">
        <v>0</v>
      </c>
      <c r="H331" s="17">
        <v>0</v>
      </c>
      <c r="I331" s="37">
        <f t="shared" si="29"/>
        <v>1377586</v>
      </c>
      <c r="J331" s="17">
        <f>(I331/I$345)*100</f>
        <v>8.3748917266674217E-2</v>
      </c>
      <c r="K331" s="9"/>
      <c r="L331" s="16">
        <v>1377586</v>
      </c>
      <c r="M331" s="17">
        <f t="shared" si="28"/>
        <v>100</v>
      </c>
      <c r="N331" s="9"/>
    </row>
    <row r="332" spans="2:14">
      <c r="B332" s="12"/>
      <c r="C332" s="81" t="s">
        <v>336</v>
      </c>
      <c r="D332" s="7"/>
      <c r="E332" s="68">
        <v>0</v>
      </c>
      <c r="F332" s="17">
        <v>0</v>
      </c>
      <c r="G332" s="16">
        <v>0</v>
      </c>
      <c r="H332" s="17">
        <v>0</v>
      </c>
      <c r="I332" s="37">
        <f t="shared" si="29"/>
        <v>0</v>
      </c>
      <c r="J332" s="17">
        <f>(I332/I$345)*100</f>
        <v>0</v>
      </c>
      <c r="K332" s="9"/>
      <c r="L332" s="16">
        <v>16114</v>
      </c>
      <c r="M332" s="17">
        <f t="shared" si="28"/>
        <v>0</v>
      </c>
      <c r="N332" s="9"/>
    </row>
    <row r="333" spans="2:14">
      <c r="B333" s="12"/>
      <c r="C333" s="81" t="s">
        <v>337</v>
      </c>
      <c r="D333" s="7"/>
      <c r="E333" s="68">
        <v>724570</v>
      </c>
      <c r="F333" s="17">
        <f t="shared" si="27"/>
        <v>100</v>
      </c>
      <c r="G333" s="16">
        <v>0</v>
      </c>
      <c r="H333" s="17">
        <v>0</v>
      </c>
      <c r="I333" s="37">
        <f t="shared" si="29"/>
        <v>724570</v>
      </c>
      <c r="J333" s="17">
        <f>(I333/I$345)*100</f>
        <v>4.4049484376230692E-2</v>
      </c>
      <c r="K333" s="9"/>
      <c r="L333" s="16">
        <v>1628794</v>
      </c>
      <c r="M333" s="17">
        <f t="shared" si="28"/>
        <v>44.485060725911318</v>
      </c>
      <c r="N333" s="9"/>
    </row>
    <row r="334" spans="2:14">
      <c r="B334" s="12"/>
      <c r="C334" s="81" t="s">
        <v>209</v>
      </c>
      <c r="D334" s="7"/>
      <c r="E334" s="68">
        <v>1071751</v>
      </c>
      <c r="F334" s="17">
        <f t="shared" si="27"/>
        <v>100</v>
      </c>
      <c r="G334" s="16">
        <v>0</v>
      </c>
      <c r="H334" s="17">
        <v>0</v>
      </c>
      <c r="I334" s="37">
        <f t="shared" si="29"/>
        <v>1071751</v>
      </c>
      <c r="J334" s="17">
        <f>(I334/I$345)*100</f>
        <v>6.5155994492884922E-2</v>
      </c>
      <c r="K334" s="9"/>
      <c r="L334" s="16">
        <v>1281751</v>
      </c>
      <c r="M334" s="17">
        <f t="shared" si="28"/>
        <v>83.616162577598928</v>
      </c>
      <c r="N334" s="9"/>
    </row>
    <row r="335" spans="2:14">
      <c r="B335" s="12"/>
      <c r="C335" s="81" t="s">
        <v>338</v>
      </c>
      <c r="D335" s="7"/>
      <c r="E335" s="68">
        <v>0</v>
      </c>
      <c r="F335" s="17">
        <v>0</v>
      </c>
      <c r="G335" s="16">
        <v>0</v>
      </c>
      <c r="H335" s="17">
        <v>0</v>
      </c>
      <c r="I335" s="37">
        <f t="shared" si="29"/>
        <v>0</v>
      </c>
      <c r="J335" s="17">
        <f>(I335/I$345)*100</f>
        <v>0</v>
      </c>
      <c r="K335" s="9"/>
      <c r="L335" s="16">
        <v>1925018</v>
      </c>
      <c r="M335" s="17">
        <f t="shared" si="28"/>
        <v>0</v>
      </c>
      <c r="N335" s="9"/>
    </row>
    <row r="336" spans="2:14">
      <c r="B336" s="12"/>
      <c r="C336" s="81" t="s">
        <v>339</v>
      </c>
      <c r="D336" s="7"/>
      <c r="E336" s="68">
        <v>0</v>
      </c>
      <c r="F336" s="17">
        <v>0</v>
      </c>
      <c r="G336" s="16">
        <v>0</v>
      </c>
      <c r="H336" s="17">
        <v>0</v>
      </c>
      <c r="I336" s="37">
        <f t="shared" si="29"/>
        <v>0</v>
      </c>
      <c r="J336" s="17">
        <f>(I336/I$345)*100</f>
        <v>0</v>
      </c>
      <c r="K336" s="9"/>
      <c r="L336" s="16">
        <v>70800</v>
      </c>
      <c r="M336" s="17">
        <f t="shared" si="28"/>
        <v>0</v>
      </c>
      <c r="N336" s="9"/>
    </row>
    <row r="337" spans="2:14">
      <c r="B337" s="12"/>
      <c r="C337" s="81" t="s">
        <v>210</v>
      </c>
      <c r="D337" s="7"/>
      <c r="E337" s="68">
        <v>0</v>
      </c>
      <c r="F337" s="17">
        <v>0</v>
      </c>
      <c r="G337" s="16">
        <v>0</v>
      </c>
      <c r="H337" s="17">
        <v>0</v>
      </c>
      <c r="I337" s="37">
        <f t="shared" si="29"/>
        <v>0</v>
      </c>
      <c r="J337" s="17">
        <f>(I337/I$345)*100</f>
        <v>0</v>
      </c>
      <c r="K337" s="9"/>
      <c r="L337" s="16">
        <v>96000</v>
      </c>
      <c r="M337" s="17">
        <f t="shared" si="28"/>
        <v>0</v>
      </c>
      <c r="N337" s="9"/>
    </row>
    <row r="338" spans="2:14">
      <c r="B338" s="12"/>
      <c r="C338" s="81" t="s">
        <v>340</v>
      </c>
      <c r="D338" s="7"/>
      <c r="E338" s="68">
        <v>0</v>
      </c>
      <c r="F338" s="17">
        <v>0</v>
      </c>
      <c r="G338" s="16">
        <v>0</v>
      </c>
      <c r="H338" s="17">
        <v>0</v>
      </c>
      <c r="I338" s="37">
        <f t="shared" si="29"/>
        <v>0</v>
      </c>
      <c r="J338" s="17">
        <f>(I338/I$345)*100</f>
        <v>0</v>
      </c>
      <c r="K338" s="9"/>
      <c r="L338" s="16">
        <v>17630</v>
      </c>
      <c r="M338" s="17">
        <f t="shared" si="28"/>
        <v>0</v>
      </c>
      <c r="N338" s="9"/>
    </row>
    <row r="339" spans="2:14">
      <c r="B339" s="12"/>
      <c r="C339" s="81" t="s">
        <v>341</v>
      </c>
      <c r="D339" s="7"/>
      <c r="E339" s="68">
        <v>0</v>
      </c>
      <c r="F339" s="17">
        <v>0</v>
      </c>
      <c r="G339" s="16">
        <v>0</v>
      </c>
      <c r="H339" s="17">
        <v>0</v>
      </c>
      <c r="I339" s="37">
        <f t="shared" si="29"/>
        <v>0</v>
      </c>
      <c r="J339" s="17">
        <f>(I339/I$345)*100</f>
        <v>0</v>
      </c>
      <c r="K339" s="9"/>
      <c r="L339" s="16">
        <v>955000</v>
      </c>
      <c r="M339" s="17">
        <f t="shared" si="28"/>
        <v>0</v>
      </c>
      <c r="N339" s="9"/>
    </row>
    <row r="340" spans="2:14">
      <c r="B340" s="12"/>
      <c r="C340" s="81" t="s">
        <v>342</v>
      </c>
      <c r="D340" s="7"/>
      <c r="E340" s="68">
        <v>0</v>
      </c>
      <c r="F340" s="17">
        <v>0</v>
      </c>
      <c r="G340" s="16">
        <v>0</v>
      </c>
      <c r="H340" s="17">
        <v>0</v>
      </c>
      <c r="I340" s="37">
        <f t="shared" si="29"/>
        <v>0</v>
      </c>
      <c r="J340" s="17">
        <f>(I340/I$345)*100</f>
        <v>0</v>
      </c>
      <c r="K340" s="9"/>
      <c r="L340" s="16">
        <v>2010707</v>
      </c>
      <c r="M340" s="17">
        <f t="shared" si="28"/>
        <v>0</v>
      </c>
      <c r="N340" s="9"/>
    </row>
    <row r="341" spans="2:14">
      <c r="B341" s="12"/>
      <c r="C341" s="81"/>
      <c r="D341" s="7"/>
      <c r="E341" s="68"/>
      <c r="F341" s="17"/>
      <c r="G341" s="16"/>
      <c r="H341" s="17"/>
      <c r="I341" s="37"/>
      <c r="J341" s="17"/>
      <c r="K341" s="9"/>
      <c r="L341" s="16"/>
      <c r="M341" s="17"/>
      <c r="N341" s="9"/>
    </row>
    <row r="342" spans="2:14">
      <c r="B342" s="12"/>
      <c r="C342" s="82" t="s">
        <v>20</v>
      </c>
      <c r="E342" s="67">
        <f>SUM(E164:E341)</f>
        <v>45688643</v>
      </c>
      <c r="F342" s="17">
        <f>(E342/$I342)*100</f>
        <v>100</v>
      </c>
      <c r="G342" s="37">
        <f>SUM(G164:G341)</f>
        <v>0</v>
      </c>
      <c r="H342" s="17">
        <f>(G342/$I342)*100</f>
        <v>0</v>
      </c>
      <c r="I342" s="37">
        <f>SUM(I164:I341)</f>
        <v>45688643</v>
      </c>
      <c r="J342" s="17">
        <f>(I342/I$345)*100</f>
        <v>2.7775938363438755</v>
      </c>
      <c r="K342" s="9"/>
      <c r="L342" s="38">
        <f>SUM(L164:L341)</f>
        <v>203155447</v>
      </c>
      <c r="M342" s="28">
        <f>(I342/$L342)*100</f>
        <v>22.489499383198915</v>
      </c>
      <c r="N342" s="9"/>
    </row>
    <row r="343" spans="2:14" ht="13.5" thickBot="1">
      <c r="B343" s="12"/>
      <c r="E343" s="67"/>
      <c r="F343" s="7"/>
      <c r="G343" s="37"/>
      <c r="H343" s="7"/>
      <c r="I343" s="37"/>
      <c r="J343" s="7"/>
      <c r="K343" s="9"/>
      <c r="L343" s="38"/>
      <c r="N343" s="24"/>
    </row>
    <row r="344" spans="2:14">
      <c r="B344" s="13"/>
      <c r="C344" s="85"/>
      <c r="D344" s="14"/>
      <c r="E344" s="70"/>
      <c r="F344" s="14"/>
      <c r="G344" s="40"/>
      <c r="H344" s="14"/>
      <c r="I344" s="40"/>
      <c r="J344" s="14"/>
      <c r="K344" s="27"/>
      <c r="L344" s="40"/>
      <c r="M344" s="14"/>
      <c r="N344" s="15"/>
    </row>
    <row r="345" spans="2:14">
      <c r="B345" s="12"/>
      <c r="C345" s="31" t="s">
        <v>3</v>
      </c>
      <c r="D345" s="7"/>
      <c r="E345" s="67">
        <f>E342+E159+E50</f>
        <v>1310198001.5</v>
      </c>
      <c r="F345" s="17">
        <f>(E345/$I345)*100</f>
        <v>79.652133536915599</v>
      </c>
      <c r="G345" s="37">
        <f>G342+G159+G50</f>
        <v>334702070</v>
      </c>
      <c r="H345" s="17">
        <f>(G345/$I345)*100</f>
        <v>20.347866463084411</v>
      </c>
      <c r="I345" s="37">
        <f>I342+I159+I50</f>
        <v>1644900071.5</v>
      </c>
      <c r="J345" s="18">
        <f>J342+J159+J50</f>
        <v>100</v>
      </c>
      <c r="K345" s="9"/>
      <c r="L345" s="37">
        <f>L342+L159+L50</f>
        <v>4394854482.9200001</v>
      </c>
      <c r="M345" s="28">
        <f>(I345/$L345)*100</f>
        <v>37.427862012102537</v>
      </c>
      <c r="N345" s="19"/>
    </row>
    <row r="346" spans="2:14">
      <c r="B346" s="12"/>
      <c r="C346" s="31" t="s">
        <v>46</v>
      </c>
      <c r="D346" s="7"/>
      <c r="E346" s="68"/>
      <c r="F346" s="17"/>
      <c r="G346" s="16"/>
      <c r="H346" s="17"/>
      <c r="I346" s="16"/>
      <c r="J346" s="18"/>
      <c r="K346" s="9"/>
      <c r="L346" s="37"/>
      <c r="M346" s="28"/>
      <c r="N346" s="19"/>
    </row>
    <row r="347" spans="2:14" ht="13.5" thickBot="1">
      <c r="B347" s="20"/>
      <c r="C347" s="86"/>
      <c r="D347" s="21"/>
      <c r="E347" s="71"/>
      <c r="F347" s="21"/>
      <c r="G347" s="22"/>
      <c r="H347" s="21"/>
      <c r="I347" s="21"/>
      <c r="J347" s="21"/>
      <c r="K347" s="24"/>
      <c r="L347" s="22"/>
      <c r="M347" s="21"/>
      <c r="N347" s="23"/>
    </row>
    <row r="348" spans="2:14">
      <c r="E348" s="11"/>
    </row>
    <row r="349" spans="2:14">
      <c r="C349" s="82" t="s">
        <v>82</v>
      </c>
      <c r="E349" s="11"/>
    </row>
    <row r="350" spans="2:14">
      <c r="C350" s="82" t="s">
        <v>344</v>
      </c>
    </row>
    <row r="351" spans="2:14">
      <c r="C351" s="82" t="s">
        <v>83</v>
      </c>
    </row>
    <row r="352" spans="2:14">
      <c r="C352" s="82" t="s">
        <v>47</v>
      </c>
      <c r="L352" s="38"/>
    </row>
    <row r="355" spans="3:12">
      <c r="C355" s="113" t="s">
        <v>80</v>
      </c>
      <c r="D355" s="112"/>
      <c r="E355" s="112"/>
      <c r="F355" s="112"/>
      <c r="H355" s="112" t="s">
        <v>81</v>
      </c>
      <c r="I355" s="112"/>
      <c r="J355" s="112"/>
      <c r="K355" s="112"/>
      <c r="L355" s="112"/>
    </row>
    <row r="357" spans="3:12">
      <c r="C357" s="82" t="s">
        <v>94</v>
      </c>
      <c r="H357" t="s">
        <v>94</v>
      </c>
    </row>
  </sheetData>
  <mergeCells count="6">
    <mergeCell ref="H355:L355"/>
    <mergeCell ref="C355:F355"/>
    <mergeCell ref="E5:J5"/>
    <mergeCell ref="B1:N1"/>
    <mergeCell ref="B2:N2"/>
    <mergeCell ref="C53:E53"/>
  </mergeCells>
  <phoneticPr fontId="0" type="noConversion"/>
  <printOptions horizontalCentered="1" verticalCentered="1"/>
  <pageMargins left="0.25" right="0.25" top="0.5" bottom="0.5" header="0.5" footer="0.5"/>
  <pageSetup scale="60" orientation="portrait" r:id="rId1"/>
  <headerFooter alignWithMargins="0"/>
  <ignoredErrors>
    <ignoredError sqref="H342 H345 F50:G50 H50 F159:G159 H159 F345" formula="1"/>
  </ignoredErrors>
  <legacyDrawing r:id="rId2"/>
  <oleObjects>
    <oleObject progId="MSGraph.Chart.8" shapeId="1027" r:id="rId3"/>
    <oleObject progId="MSGraph.Chart.8" shapeId="102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t-17</vt:lpstr>
      <vt:lpstr>'t-17'!Print_Area</vt:lpstr>
      <vt:lpstr>'t-17'!Print_Titles</vt:lpstr>
    </vt:vector>
  </TitlesOfParts>
  <Company>Department of Transportation FTA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2008-08-29T12:40:32Z</cp:lastPrinted>
  <dcterms:created xsi:type="dcterms:W3CDTF">2000-02-23T15:49:21Z</dcterms:created>
  <dcterms:modified xsi:type="dcterms:W3CDTF">2012-06-05T15:30:10Z</dcterms:modified>
</cp:coreProperties>
</file>