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5760" windowWidth="25200" windowHeight="6615"/>
  </bookViews>
  <sheets>
    <sheet name="t-17" sheetId="1" r:id="rId1"/>
  </sheets>
  <definedNames>
    <definedName name="_xlnm.Print_Area" localSheetId="0">'t-17'!$A$9:$N$369</definedName>
    <definedName name="_xlnm.Print_Titles" localSheetId="0">'t-17'!$1:$8</definedName>
  </definedNames>
  <calcPr calcId="145621"/>
</workbook>
</file>

<file path=xl/calcChain.xml><?xml version="1.0" encoding="utf-8"?>
<calcChain xmlns="http://schemas.openxmlformats.org/spreadsheetml/2006/main">
  <c r="E397" i="1" l="1"/>
  <c r="M386" i="1" l="1"/>
  <c r="L393" i="1"/>
  <c r="I387" i="1"/>
  <c r="M387" i="1" s="1"/>
  <c r="I388" i="1"/>
  <c r="M388" i="1" s="1"/>
  <c r="I389" i="1"/>
  <c r="M389" i="1" s="1"/>
  <c r="I390" i="1"/>
  <c r="M390" i="1" s="1"/>
  <c r="I391" i="1"/>
  <c r="M391" i="1" s="1"/>
  <c r="I386" i="1"/>
  <c r="G393" i="1"/>
  <c r="E393" i="1"/>
  <c r="I393" i="1" l="1"/>
  <c r="M393" i="1" s="1"/>
  <c r="I382" i="1"/>
  <c r="M382" i="1" s="1"/>
  <c r="I381" i="1"/>
  <c r="M381" i="1" s="1"/>
  <c r="I380" i="1"/>
  <c r="M380" i="1" s="1"/>
  <c r="I379" i="1"/>
  <c r="M379" i="1" s="1"/>
  <c r="I378" i="1"/>
  <c r="M378" i="1" s="1"/>
  <c r="I377" i="1"/>
  <c r="M377" i="1" s="1"/>
  <c r="I376" i="1"/>
  <c r="M376" i="1" s="1"/>
  <c r="I375" i="1"/>
  <c r="M375" i="1" s="1"/>
  <c r="I374" i="1"/>
  <c r="M374" i="1" s="1"/>
  <c r="I373" i="1"/>
  <c r="M373" i="1" s="1"/>
  <c r="I372" i="1"/>
  <c r="M372" i="1" s="1"/>
  <c r="I371" i="1"/>
  <c r="M371" i="1" s="1"/>
  <c r="I370" i="1"/>
  <c r="M370" i="1" s="1"/>
  <c r="I369" i="1"/>
  <c r="M369" i="1" s="1"/>
  <c r="I368" i="1"/>
  <c r="M368" i="1" s="1"/>
  <c r="I367" i="1"/>
  <c r="M367" i="1" s="1"/>
  <c r="I366" i="1"/>
  <c r="M366" i="1" s="1"/>
  <c r="I365" i="1"/>
  <c r="M365" i="1" s="1"/>
  <c r="I364" i="1"/>
  <c r="M364" i="1" s="1"/>
  <c r="I363" i="1"/>
  <c r="M363" i="1" s="1"/>
  <c r="I362" i="1"/>
  <c r="M362" i="1" s="1"/>
  <c r="I361" i="1"/>
  <c r="M361" i="1" s="1"/>
  <c r="I360" i="1"/>
  <c r="M360" i="1" s="1"/>
  <c r="I359" i="1"/>
  <c r="M359" i="1" s="1"/>
  <c r="I358" i="1"/>
  <c r="M358" i="1" s="1"/>
  <c r="I357" i="1"/>
  <c r="M357" i="1" s="1"/>
  <c r="I356" i="1"/>
  <c r="M356" i="1" s="1"/>
  <c r="I355" i="1"/>
  <c r="M355" i="1" s="1"/>
  <c r="I354" i="1"/>
  <c r="M354" i="1" s="1"/>
  <c r="I353" i="1"/>
  <c r="M353" i="1" s="1"/>
  <c r="I352" i="1"/>
  <c r="M352" i="1" s="1"/>
  <c r="I351" i="1"/>
  <c r="M351" i="1" s="1"/>
  <c r="I350" i="1"/>
  <c r="M350" i="1" s="1"/>
  <c r="I349" i="1"/>
  <c r="M349" i="1" s="1"/>
  <c r="I348" i="1"/>
  <c r="M348" i="1" s="1"/>
  <c r="I347" i="1"/>
  <c r="M347" i="1" s="1"/>
  <c r="I346" i="1"/>
  <c r="M346" i="1" s="1"/>
  <c r="I345" i="1"/>
  <c r="M345" i="1" s="1"/>
  <c r="I344" i="1"/>
  <c r="M344" i="1" s="1"/>
  <c r="I343" i="1"/>
  <c r="M343" i="1" s="1"/>
  <c r="I342" i="1"/>
  <c r="M342" i="1" s="1"/>
  <c r="I341" i="1"/>
  <c r="M341" i="1" s="1"/>
  <c r="I340" i="1"/>
  <c r="M340" i="1" s="1"/>
  <c r="I339" i="1"/>
  <c r="M339" i="1" s="1"/>
  <c r="I18" i="1"/>
  <c r="I32" i="1"/>
  <c r="M32" i="1" s="1"/>
  <c r="I14" i="1"/>
  <c r="F393" i="1" l="1"/>
  <c r="H393" i="1"/>
  <c r="F32" i="1"/>
  <c r="H32" i="1"/>
  <c r="M25" i="1"/>
  <c r="M18" i="1"/>
  <c r="H14" i="1"/>
  <c r="M14" i="1"/>
  <c r="F14" i="1"/>
  <c r="I313" i="1"/>
  <c r="M313" i="1" s="1"/>
  <c r="I314" i="1"/>
  <c r="M314" i="1" s="1"/>
  <c r="I315" i="1"/>
  <c r="M315" i="1" s="1"/>
  <c r="I316" i="1"/>
  <c r="M316" i="1" s="1"/>
  <c r="I317" i="1"/>
  <c r="M317" i="1" s="1"/>
  <c r="I318" i="1"/>
  <c r="M318" i="1" s="1"/>
  <c r="I319" i="1"/>
  <c r="M319" i="1" s="1"/>
  <c r="I320" i="1"/>
  <c r="M320" i="1" s="1"/>
  <c r="I321" i="1"/>
  <c r="M321" i="1" s="1"/>
  <c r="I322" i="1"/>
  <c r="M322" i="1" s="1"/>
  <c r="I323" i="1"/>
  <c r="M323" i="1" s="1"/>
  <c r="I324" i="1"/>
  <c r="M324" i="1" s="1"/>
  <c r="I325" i="1"/>
  <c r="M325" i="1" s="1"/>
  <c r="I326" i="1"/>
  <c r="M326" i="1" s="1"/>
  <c r="I327" i="1"/>
  <c r="M327" i="1" s="1"/>
  <c r="I328" i="1"/>
  <c r="M328" i="1" s="1"/>
  <c r="I329" i="1"/>
  <c r="M329" i="1" s="1"/>
  <c r="I330" i="1"/>
  <c r="M330" i="1" s="1"/>
  <c r="I331" i="1"/>
  <c r="M331" i="1" s="1"/>
  <c r="I332" i="1"/>
  <c r="M332" i="1" s="1"/>
  <c r="I333" i="1"/>
  <c r="M333" i="1" s="1"/>
  <c r="I334" i="1"/>
  <c r="M334" i="1" s="1"/>
  <c r="I335" i="1"/>
  <c r="M335" i="1" s="1"/>
  <c r="I336" i="1"/>
  <c r="M336" i="1" s="1"/>
  <c r="I337" i="1"/>
  <c r="M337" i="1" s="1"/>
  <c r="I338" i="1"/>
  <c r="M338" i="1" s="1"/>
  <c r="I61" i="1"/>
  <c r="I238" i="1" l="1"/>
  <c r="I239" i="1"/>
  <c r="M239" i="1" s="1"/>
  <c r="I240" i="1"/>
  <c r="I241" i="1"/>
  <c r="M241" i="1" s="1"/>
  <c r="I242" i="1"/>
  <c r="I243" i="1"/>
  <c r="M243" i="1" s="1"/>
  <c r="I244" i="1"/>
  <c r="I245" i="1"/>
  <c r="M245" i="1" s="1"/>
  <c r="I246" i="1"/>
  <c r="I247" i="1"/>
  <c r="M247" i="1" s="1"/>
  <c r="I248" i="1"/>
  <c r="I249" i="1"/>
  <c r="M249" i="1" s="1"/>
  <c r="I250" i="1"/>
  <c r="I251" i="1"/>
  <c r="M251" i="1" s="1"/>
  <c r="I252" i="1"/>
  <c r="I253" i="1"/>
  <c r="M253" i="1" s="1"/>
  <c r="I254" i="1"/>
  <c r="I255" i="1"/>
  <c r="M255" i="1" s="1"/>
  <c r="I256" i="1"/>
  <c r="I257" i="1"/>
  <c r="M257" i="1" s="1"/>
  <c r="I258" i="1"/>
  <c r="I259" i="1"/>
  <c r="M259" i="1" s="1"/>
  <c r="I260" i="1"/>
  <c r="I261" i="1"/>
  <c r="M261" i="1" s="1"/>
  <c r="I262" i="1"/>
  <c r="I263" i="1"/>
  <c r="M263" i="1" s="1"/>
  <c r="I264" i="1"/>
  <c r="I265" i="1"/>
  <c r="M265" i="1" s="1"/>
  <c r="I266" i="1"/>
  <c r="I267" i="1"/>
  <c r="M267" i="1" s="1"/>
  <c r="I268" i="1"/>
  <c r="I269" i="1"/>
  <c r="M269" i="1" s="1"/>
  <c r="I270" i="1"/>
  <c r="I271" i="1"/>
  <c r="M271" i="1" s="1"/>
  <c r="I272" i="1"/>
  <c r="I273" i="1"/>
  <c r="M273" i="1" s="1"/>
  <c r="I274" i="1"/>
  <c r="I275" i="1"/>
  <c r="M275" i="1" s="1"/>
  <c r="I276" i="1"/>
  <c r="I277" i="1"/>
  <c r="M277" i="1" s="1"/>
  <c r="I278" i="1"/>
  <c r="F278" i="1" s="1"/>
  <c r="I279" i="1"/>
  <c r="M279" i="1" s="1"/>
  <c r="I280" i="1"/>
  <c r="F280" i="1" s="1"/>
  <c r="I281" i="1"/>
  <c r="M281" i="1" s="1"/>
  <c r="I282" i="1"/>
  <c r="I283" i="1"/>
  <c r="M283" i="1" s="1"/>
  <c r="I284" i="1"/>
  <c r="I285" i="1"/>
  <c r="M285" i="1" s="1"/>
  <c r="I286" i="1"/>
  <c r="M286" i="1" s="1"/>
  <c r="I287" i="1"/>
  <c r="I288" i="1"/>
  <c r="I289" i="1"/>
  <c r="M289" i="1" s="1"/>
  <c r="I290" i="1"/>
  <c r="I291" i="1"/>
  <c r="M291" i="1" s="1"/>
  <c r="I292" i="1"/>
  <c r="F292" i="1" s="1"/>
  <c r="I293" i="1"/>
  <c r="M293" i="1" s="1"/>
  <c r="I294" i="1"/>
  <c r="I295" i="1"/>
  <c r="M295" i="1" s="1"/>
  <c r="I296" i="1"/>
  <c r="I297" i="1"/>
  <c r="M297" i="1" s="1"/>
  <c r="I298" i="1"/>
  <c r="I299" i="1"/>
  <c r="M299" i="1" s="1"/>
  <c r="I300" i="1"/>
  <c r="I301" i="1"/>
  <c r="M301" i="1" s="1"/>
  <c r="I302" i="1"/>
  <c r="I303" i="1"/>
  <c r="M303" i="1" s="1"/>
  <c r="I304" i="1"/>
  <c r="I305" i="1"/>
  <c r="M305" i="1" s="1"/>
  <c r="I306" i="1"/>
  <c r="I307" i="1"/>
  <c r="M307" i="1" s="1"/>
  <c r="I308" i="1"/>
  <c r="I309" i="1"/>
  <c r="M309" i="1" s="1"/>
  <c r="I310" i="1"/>
  <c r="I311" i="1"/>
  <c r="M311" i="1" s="1"/>
  <c r="I312" i="1"/>
  <c r="I134" i="1"/>
  <c r="M134" i="1" s="1"/>
  <c r="I135" i="1"/>
  <c r="M135" i="1" s="1"/>
  <c r="I136" i="1"/>
  <c r="M136" i="1" s="1"/>
  <c r="I54" i="1"/>
  <c r="M54" i="1" s="1"/>
  <c r="I55" i="1"/>
  <c r="I56" i="1"/>
  <c r="M56" i="1" s="1"/>
  <c r="I57" i="1"/>
  <c r="M57" i="1" s="1"/>
  <c r="I58" i="1"/>
  <c r="F58" i="1" s="1"/>
  <c r="I59" i="1"/>
  <c r="I60" i="1"/>
  <c r="M60" i="1" s="1"/>
  <c r="I62" i="1"/>
  <c r="I63" i="1"/>
  <c r="M63" i="1" s="1"/>
  <c r="I64" i="1"/>
  <c r="H64" i="1" s="1"/>
  <c r="I65" i="1"/>
  <c r="F65" i="1" s="1"/>
  <c r="I66" i="1"/>
  <c r="I67" i="1"/>
  <c r="M67" i="1" s="1"/>
  <c r="I68" i="1"/>
  <c r="M68" i="1" s="1"/>
  <c r="I69" i="1"/>
  <c r="M69" i="1" s="1"/>
  <c r="I70" i="1"/>
  <c r="M70" i="1" s="1"/>
  <c r="I71" i="1"/>
  <c r="M71" i="1" s="1"/>
  <c r="I72" i="1"/>
  <c r="F72" i="1" s="1"/>
  <c r="I73" i="1"/>
  <c r="M73" i="1" s="1"/>
  <c r="I74" i="1"/>
  <c r="M74" i="1" s="1"/>
  <c r="I75" i="1"/>
  <c r="M75" i="1" s="1"/>
  <c r="I76" i="1"/>
  <c r="I77" i="1"/>
  <c r="M77" i="1" s="1"/>
  <c r="I78" i="1"/>
  <c r="F78" i="1" s="1"/>
  <c r="I79" i="1"/>
  <c r="M79" i="1" s="1"/>
  <c r="I80" i="1"/>
  <c r="H80" i="1" s="1"/>
  <c r="I81" i="1"/>
  <c r="F81" i="1" s="1"/>
  <c r="I82" i="1"/>
  <c r="M82" i="1" s="1"/>
  <c r="I83" i="1"/>
  <c r="M83" i="1" s="1"/>
  <c r="I84" i="1"/>
  <c r="I85" i="1"/>
  <c r="M85" i="1" s="1"/>
  <c r="I86" i="1"/>
  <c r="M86" i="1" s="1"/>
  <c r="I87" i="1"/>
  <c r="H87" i="1" s="1"/>
  <c r="I88" i="1"/>
  <c r="M88" i="1" s="1"/>
  <c r="I89" i="1"/>
  <c r="M89" i="1" s="1"/>
  <c r="I90" i="1"/>
  <c r="I91" i="1"/>
  <c r="I92" i="1"/>
  <c r="M92" i="1" s="1"/>
  <c r="I93" i="1"/>
  <c r="M93" i="1" s="1"/>
  <c r="I94" i="1"/>
  <c r="M94" i="1" s="1"/>
  <c r="I95" i="1"/>
  <c r="M95" i="1" s="1"/>
  <c r="I96" i="1"/>
  <c r="M96" i="1" s="1"/>
  <c r="I97" i="1"/>
  <c r="M97" i="1" s="1"/>
  <c r="I98" i="1"/>
  <c r="M98" i="1" s="1"/>
  <c r="I99" i="1"/>
  <c r="H99" i="1" s="1"/>
  <c r="I100" i="1"/>
  <c r="M100" i="1" s="1"/>
  <c r="I101" i="1"/>
  <c r="M101" i="1" s="1"/>
  <c r="I102" i="1"/>
  <c r="M102" i="1" s="1"/>
  <c r="I103" i="1"/>
  <c r="H103" i="1" s="1"/>
  <c r="I104" i="1"/>
  <c r="M104" i="1" s="1"/>
  <c r="I105" i="1"/>
  <c r="H105" i="1" s="1"/>
  <c r="I106" i="1"/>
  <c r="I107" i="1"/>
  <c r="H107" i="1" s="1"/>
  <c r="I108" i="1"/>
  <c r="H108" i="1" s="1"/>
  <c r="I109" i="1"/>
  <c r="H109" i="1" s="1"/>
  <c r="I110" i="1"/>
  <c r="I111" i="1"/>
  <c r="H111" i="1" s="1"/>
  <c r="I112" i="1"/>
  <c r="I113" i="1"/>
  <c r="M113" i="1" s="1"/>
  <c r="I114" i="1"/>
  <c r="M114" i="1" s="1"/>
  <c r="I115" i="1"/>
  <c r="M115" i="1" s="1"/>
  <c r="I116" i="1"/>
  <c r="M116" i="1" s="1"/>
  <c r="I117" i="1"/>
  <c r="M117" i="1" s="1"/>
  <c r="I118" i="1"/>
  <c r="M118" i="1" s="1"/>
  <c r="I119" i="1"/>
  <c r="M119" i="1" s="1"/>
  <c r="I120" i="1"/>
  <c r="M120" i="1" s="1"/>
  <c r="I121" i="1"/>
  <c r="H121" i="1" s="1"/>
  <c r="I122" i="1"/>
  <c r="M122" i="1" s="1"/>
  <c r="I123" i="1"/>
  <c r="H123" i="1" s="1"/>
  <c r="I124" i="1"/>
  <c r="M124" i="1" s="1"/>
  <c r="I125" i="1"/>
  <c r="H125" i="1" s="1"/>
  <c r="I126" i="1"/>
  <c r="I127" i="1"/>
  <c r="M127" i="1" s="1"/>
  <c r="I128" i="1"/>
  <c r="M128" i="1" s="1"/>
  <c r="I129" i="1"/>
  <c r="H129" i="1" s="1"/>
  <c r="I130" i="1"/>
  <c r="H130" i="1" s="1"/>
  <c r="I131" i="1"/>
  <c r="H131" i="1" s="1"/>
  <c r="I132" i="1"/>
  <c r="M132" i="1" s="1"/>
  <c r="I133" i="1"/>
  <c r="M133" i="1" s="1"/>
  <c r="I45" i="1"/>
  <c r="H45" i="1" s="1"/>
  <c r="I46" i="1"/>
  <c r="M46" i="1" s="1"/>
  <c r="I47" i="1"/>
  <c r="H47" i="1" s="1"/>
  <c r="H46" i="1"/>
  <c r="F45" i="1"/>
  <c r="F46" i="1"/>
  <c r="F47" i="1"/>
  <c r="I175" i="1"/>
  <c r="I176" i="1"/>
  <c r="I177" i="1"/>
  <c r="M177" i="1" s="1"/>
  <c r="I178" i="1"/>
  <c r="M178" i="1" s="1"/>
  <c r="I179" i="1"/>
  <c r="F179" i="1" s="1"/>
  <c r="I180" i="1"/>
  <c r="I181" i="1"/>
  <c r="M181" i="1" s="1"/>
  <c r="I182" i="1"/>
  <c r="I183" i="1"/>
  <c r="I184" i="1"/>
  <c r="I185" i="1"/>
  <c r="M185" i="1" s="1"/>
  <c r="I186" i="1"/>
  <c r="M186" i="1" s="1"/>
  <c r="I187" i="1"/>
  <c r="I188" i="1"/>
  <c r="M188" i="1" s="1"/>
  <c r="I189" i="1"/>
  <c r="M189" i="1" s="1"/>
  <c r="I190" i="1"/>
  <c r="I191" i="1"/>
  <c r="I192" i="1"/>
  <c r="I193" i="1"/>
  <c r="I194" i="1"/>
  <c r="M194" i="1" s="1"/>
  <c r="I195" i="1"/>
  <c r="I196" i="1"/>
  <c r="I197" i="1"/>
  <c r="M197" i="1" s="1"/>
  <c r="I198" i="1"/>
  <c r="I199" i="1"/>
  <c r="I200" i="1"/>
  <c r="H200" i="1" s="1"/>
  <c r="I201" i="1"/>
  <c r="I202" i="1"/>
  <c r="I203" i="1"/>
  <c r="M203" i="1" s="1"/>
  <c r="I204" i="1"/>
  <c r="M204" i="1" s="1"/>
  <c r="I205" i="1"/>
  <c r="I206" i="1"/>
  <c r="I207" i="1"/>
  <c r="M207" i="1" s="1"/>
  <c r="I208" i="1"/>
  <c r="I209" i="1"/>
  <c r="I210" i="1"/>
  <c r="I211" i="1"/>
  <c r="H211" i="1" s="1"/>
  <c r="I212" i="1"/>
  <c r="I213" i="1"/>
  <c r="I214" i="1"/>
  <c r="I215" i="1"/>
  <c r="I216" i="1"/>
  <c r="F216" i="1" s="1"/>
  <c r="I217" i="1"/>
  <c r="I218" i="1"/>
  <c r="H218" i="1" s="1"/>
  <c r="I219" i="1"/>
  <c r="M219" i="1" s="1"/>
  <c r="I220" i="1"/>
  <c r="I221" i="1"/>
  <c r="I222" i="1"/>
  <c r="I223" i="1"/>
  <c r="M223" i="1" s="1"/>
  <c r="I224" i="1"/>
  <c r="I225" i="1"/>
  <c r="I226" i="1"/>
  <c r="M226" i="1" s="1"/>
  <c r="I227" i="1"/>
  <c r="I228" i="1"/>
  <c r="I229" i="1"/>
  <c r="I230" i="1"/>
  <c r="I231" i="1"/>
  <c r="M231" i="1" s="1"/>
  <c r="I232" i="1"/>
  <c r="I233" i="1"/>
  <c r="I234" i="1"/>
  <c r="M234" i="1" s="1"/>
  <c r="I235" i="1"/>
  <c r="I236" i="1"/>
  <c r="I237" i="1"/>
  <c r="L138" i="1"/>
  <c r="L49" i="1"/>
  <c r="I26" i="1"/>
  <c r="F26" i="1" s="1"/>
  <c r="I27" i="1"/>
  <c r="F27" i="1" s="1"/>
  <c r="I28" i="1"/>
  <c r="F28" i="1" s="1"/>
  <c r="I29" i="1"/>
  <c r="F29" i="1" s="1"/>
  <c r="I30" i="1"/>
  <c r="F30" i="1" s="1"/>
  <c r="I31" i="1"/>
  <c r="F31" i="1" s="1"/>
  <c r="I33" i="1"/>
  <c r="F33" i="1" s="1"/>
  <c r="I34" i="1"/>
  <c r="M34" i="1" s="1"/>
  <c r="I35" i="1"/>
  <c r="F35" i="1" s="1"/>
  <c r="I36" i="1"/>
  <c r="F36" i="1" s="1"/>
  <c r="I37" i="1"/>
  <c r="F37" i="1" s="1"/>
  <c r="I38" i="1"/>
  <c r="F38" i="1" s="1"/>
  <c r="I39" i="1"/>
  <c r="F39" i="1" s="1"/>
  <c r="I40" i="1"/>
  <c r="F40" i="1" s="1"/>
  <c r="I41" i="1"/>
  <c r="M41" i="1" s="1"/>
  <c r="I42" i="1"/>
  <c r="M42" i="1" s="1"/>
  <c r="I43" i="1"/>
  <c r="F43" i="1" s="1"/>
  <c r="I44" i="1"/>
  <c r="F44" i="1" s="1"/>
  <c r="I147" i="1"/>
  <c r="M147" i="1" s="1"/>
  <c r="I172" i="1"/>
  <c r="G384" i="1"/>
  <c r="E384" i="1"/>
  <c r="M110" i="1"/>
  <c r="M126" i="1"/>
  <c r="I11" i="1"/>
  <c r="M11" i="1" s="1"/>
  <c r="I12" i="1"/>
  <c r="I13" i="1"/>
  <c r="I15" i="1"/>
  <c r="I16" i="1"/>
  <c r="H16" i="1" s="1"/>
  <c r="I17" i="1"/>
  <c r="I19" i="1"/>
  <c r="I20" i="1"/>
  <c r="M20" i="1" s="1"/>
  <c r="I21" i="1"/>
  <c r="M21" i="1" s="1"/>
  <c r="I22" i="1"/>
  <c r="F22" i="1" s="1"/>
  <c r="I23" i="1"/>
  <c r="M23" i="1" s="1"/>
  <c r="I24" i="1"/>
  <c r="H24" i="1" s="1"/>
  <c r="L384" i="1"/>
  <c r="I158" i="1"/>
  <c r="G138" i="1"/>
  <c r="E138" i="1"/>
  <c r="E49" i="1"/>
  <c r="I174" i="1"/>
  <c r="I173" i="1"/>
  <c r="M173" i="1" s="1"/>
  <c r="I171" i="1"/>
  <c r="I170" i="1"/>
  <c r="M170" i="1" s="1"/>
  <c r="I169" i="1"/>
  <c r="H169" i="1" s="1"/>
  <c r="I168" i="1"/>
  <c r="M168" i="1" s="1"/>
  <c r="I167" i="1"/>
  <c r="M167" i="1" s="1"/>
  <c r="I166" i="1"/>
  <c r="M166" i="1" s="1"/>
  <c r="I165" i="1"/>
  <c r="M165" i="1" s="1"/>
  <c r="I164" i="1"/>
  <c r="M164" i="1" s="1"/>
  <c r="I163" i="1"/>
  <c r="M163" i="1" s="1"/>
  <c r="I162" i="1"/>
  <c r="I161" i="1"/>
  <c r="M161" i="1" s="1"/>
  <c r="I160" i="1"/>
  <c r="M160" i="1" s="1"/>
  <c r="I159" i="1"/>
  <c r="M159" i="1" s="1"/>
  <c r="I157" i="1"/>
  <c r="M157" i="1" s="1"/>
  <c r="I156" i="1"/>
  <c r="I155" i="1"/>
  <c r="I154" i="1"/>
  <c r="I153" i="1"/>
  <c r="I152" i="1"/>
  <c r="I151" i="1"/>
  <c r="I150" i="1"/>
  <c r="I149" i="1"/>
  <c r="I148" i="1"/>
  <c r="I146" i="1"/>
  <c r="M146" i="1" s="1"/>
  <c r="I145" i="1"/>
  <c r="I144" i="1"/>
  <c r="I143" i="1"/>
  <c r="G49" i="1"/>
  <c r="I142" i="1"/>
  <c r="M106" i="1"/>
  <c r="H57" i="1"/>
  <c r="F286" i="1" l="1"/>
  <c r="M37" i="1"/>
  <c r="F271" i="1"/>
  <c r="M64" i="1"/>
  <c r="F89" i="1"/>
  <c r="H81" i="1"/>
  <c r="F125" i="1"/>
  <c r="M81" i="1"/>
  <c r="M29" i="1"/>
  <c r="H89" i="1"/>
  <c r="F87" i="1"/>
  <c r="F131" i="1"/>
  <c r="F257" i="1"/>
  <c r="F57" i="1"/>
  <c r="F102" i="1"/>
  <c r="M130" i="1"/>
  <c r="H122" i="1"/>
  <c r="F211" i="1"/>
  <c r="F289" i="1"/>
  <c r="M169" i="1"/>
  <c r="F117" i="1"/>
  <c r="M111" i="1"/>
  <c r="M145" i="1"/>
  <c r="F279" i="1"/>
  <c r="F251" i="1"/>
  <c r="F245" i="1"/>
  <c r="H38" i="1"/>
  <c r="M312" i="1"/>
  <c r="M310" i="1"/>
  <c r="M308" i="1"/>
  <c r="M306" i="1"/>
  <c r="M304" i="1"/>
  <c r="M302" i="1"/>
  <c r="M300" i="1"/>
  <c r="M298" i="1"/>
  <c r="M296" i="1"/>
  <c r="M294" i="1"/>
  <c r="M292" i="1"/>
  <c r="M290" i="1"/>
  <c r="M288" i="1"/>
  <c r="M287" i="1"/>
  <c r="M284" i="1"/>
  <c r="M282" i="1"/>
  <c r="M280" i="1"/>
  <c r="M278" i="1"/>
  <c r="M276" i="1"/>
  <c r="M274" i="1"/>
  <c r="M272" i="1"/>
  <c r="M270" i="1"/>
  <c r="M268" i="1"/>
  <c r="M266" i="1"/>
  <c r="M264" i="1"/>
  <c r="M262" i="1"/>
  <c r="M260" i="1"/>
  <c r="M258" i="1"/>
  <c r="M256" i="1"/>
  <c r="M254" i="1"/>
  <c r="M252" i="1"/>
  <c r="M250" i="1"/>
  <c r="M248" i="1"/>
  <c r="M246" i="1"/>
  <c r="M244" i="1"/>
  <c r="M242" i="1"/>
  <c r="M240" i="1"/>
  <c r="M238" i="1"/>
  <c r="M33" i="1"/>
  <c r="M47" i="1"/>
  <c r="M45" i="1"/>
  <c r="F282" i="1"/>
  <c r="F268" i="1"/>
  <c r="F264" i="1"/>
  <c r="F252" i="1"/>
  <c r="F240" i="1"/>
  <c r="M171" i="1"/>
  <c r="F159" i="1"/>
  <c r="H159" i="1"/>
  <c r="M144" i="1"/>
  <c r="M174" i="1"/>
  <c r="F223" i="1"/>
  <c r="H194" i="1"/>
  <c r="H223" i="1"/>
  <c r="F194" i="1"/>
  <c r="M131" i="1"/>
  <c r="F113" i="1"/>
  <c r="F116" i="1"/>
  <c r="F107" i="1"/>
  <c r="H113" i="1"/>
  <c r="M129" i="1"/>
  <c r="M103" i="1"/>
  <c r="H97" i="1"/>
  <c r="F97" i="1"/>
  <c r="F70" i="1"/>
  <c r="F108" i="1"/>
  <c r="H117" i="1"/>
  <c r="M112" i="1"/>
  <c r="H128" i="1"/>
  <c r="F130" i="1"/>
  <c r="M78" i="1"/>
  <c r="H78" i="1"/>
  <c r="F74" i="1"/>
  <c r="M65" i="1"/>
  <c r="H70" i="1"/>
  <c r="F105" i="1"/>
  <c r="M109" i="1"/>
  <c r="F79" i="1"/>
  <c r="H79" i="1"/>
  <c r="H116" i="1"/>
  <c r="H124" i="1"/>
  <c r="H30" i="1"/>
  <c r="F20" i="1"/>
  <c r="G397" i="1"/>
  <c r="H26" i="1"/>
  <c r="M26" i="1"/>
  <c r="M35" i="1"/>
  <c r="M43" i="1"/>
  <c r="M39" i="1"/>
  <c r="H37" i="1"/>
  <c r="H20" i="1"/>
  <c r="H36" i="1"/>
  <c r="M38" i="1"/>
  <c r="H31" i="1"/>
  <c r="H11" i="1"/>
  <c r="F169" i="1"/>
  <c r="H63" i="1"/>
  <c r="M27" i="1"/>
  <c r="F129" i="1"/>
  <c r="H86" i="1"/>
  <c r="F86" i="1"/>
  <c r="F123" i="1"/>
  <c r="M105" i="1"/>
  <c r="H65" i="1"/>
  <c r="M121" i="1"/>
  <c r="M162" i="1"/>
  <c r="M108" i="1"/>
  <c r="M87" i="1"/>
  <c r="I384" i="1"/>
  <c r="M384" i="1" s="1"/>
  <c r="L397" i="1"/>
  <c r="M210" i="1"/>
  <c r="H28" i="1"/>
  <c r="H33" i="1"/>
  <c r="H40" i="1"/>
  <c r="H44" i="1"/>
  <c r="F21" i="1"/>
  <c r="H29" i="1"/>
  <c r="M30" i="1"/>
  <c r="M36" i="1"/>
  <c r="H43" i="1"/>
  <c r="M44" i="1"/>
  <c r="M31" i="1"/>
  <c r="H39" i="1"/>
  <c r="M40" i="1"/>
  <c r="F128" i="1"/>
  <c r="F124" i="1"/>
  <c r="F64" i="1"/>
  <c r="F101" i="1"/>
  <c r="H82" i="1"/>
  <c r="F109" i="1"/>
  <c r="F82" i="1"/>
  <c r="H27" i="1"/>
  <c r="M28" i="1"/>
  <c r="F121" i="1"/>
  <c r="M123" i="1"/>
  <c r="H74" i="1"/>
  <c r="F63" i="1"/>
  <c r="M125" i="1"/>
  <c r="M107" i="1"/>
  <c r="F132" i="1"/>
  <c r="H101" i="1"/>
  <c r="M142" i="1"/>
  <c r="M143" i="1"/>
  <c r="F75" i="1"/>
  <c r="H75" i="1"/>
  <c r="H102" i="1"/>
  <c r="H132" i="1"/>
  <c r="M66" i="1"/>
  <c r="F122" i="1"/>
  <c r="M218" i="1"/>
  <c r="M150" i="1"/>
  <c r="F150" i="1"/>
  <c r="M152" i="1"/>
  <c r="M154" i="1"/>
  <c r="H23" i="1"/>
  <c r="F23" i="1"/>
  <c r="H19" i="1"/>
  <c r="M19" i="1"/>
  <c r="F19" i="1"/>
  <c r="M17" i="1"/>
  <c r="H17" i="1"/>
  <c r="H15" i="1"/>
  <c r="F15" i="1"/>
  <c r="H12" i="1"/>
  <c r="F12" i="1"/>
  <c r="H92" i="1"/>
  <c r="F92" i="1"/>
  <c r="M91" i="1"/>
  <c r="F91" i="1"/>
  <c r="M84" i="1"/>
  <c r="F84" i="1"/>
  <c r="M76" i="1"/>
  <c r="H76" i="1"/>
  <c r="H73" i="1"/>
  <c r="F73" i="1"/>
  <c r="M61" i="1"/>
  <c r="M59" i="1"/>
  <c r="H55" i="1"/>
  <c r="F55" i="1"/>
  <c r="M236" i="1"/>
  <c r="M232" i="1"/>
  <c r="H228" i="1"/>
  <c r="F228" i="1"/>
  <c r="M228" i="1"/>
  <c r="H226" i="1"/>
  <c r="F226" i="1"/>
  <c r="H224" i="1"/>
  <c r="M224" i="1"/>
  <c r="M220" i="1"/>
  <c r="H216" i="1"/>
  <c r="M216" i="1"/>
  <c r="M212" i="1"/>
  <c r="M208" i="1"/>
  <c r="M205" i="1"/>
  <c r="M198" i="1"/>
  <c r="M195" i="1"/>
  <c r="M191" i="1"/>
  <c r="M184" i="1"/>
  <c r="F184" i="1"/>
  <c r="H184" i="1"/>
  <c r="M182" i="1"/>
  <c r="F182" i="1"/>
  <c r="H182" i="1"/>
  <c r="M180" i="1"/>
  <c r="M176" i="1"/>
  <c r="M149" i="1"/>
  <c r="F149" i="1"/>
  <c r="H149" i="1"/>
  <c r="M151" i="1"/>
  <c r="M153" i="1"/>
  <c r="M155" i="1"/>
  <c r="M24" i="1"/>
  <c r="F24" i="1"/>
  <c r="M22" i="1"/>
  <c r="H22" i="1"/>
  <c r="M16" i="1"/>
  <c r="F16" i="1"/>
  <c r="M13" i="1"/>
  <c r="F13" i="1"/>
  <c r="H13" i="1"/>
  <c r="F11" i="1"/>
  <c r="I49" i="1"/>
  <c r="M49" i="1" s="1"/>
  <c r="H104" i="1"/>
  <c r="F104" i="1"/>
  <c r="M99" i="1"/>
  <c r="F99" i="1"/>
  <c r="H96" i="1"/>
  <c r="F96" i="1"/>
  <c r="M90" i="1"/>
  <c r="M80" i="1"/>
  <c r="F80" i="1"/>
  <c r="M72" i="1"/>
  <c r="H72" i="1"/>
  <c r="M62" i="1"/>
  <c r="M58" i="1"/>
  <c r="H58" i="1"/>
  <c r="M237" i="1"/>
  <c r="M235" i="1"/>
  <c r="M233" i="1"/>
  <c r="M229" i="1"/>
  <c r="M227" i="1"/>
  <c r="M225" i="1"/>
  <c r="M221" i="1"/>
  <c r="M217" i="1"/>
  <c r="M215" i="1"/>
  <c r="M213" i="1"/>
  <c r="M211" i="1"/>
  <c r="M209" i="1"/>
  <c r="M206" i="1"/>
  <c r="M202" i="1"/>
  <c r="M201" i="1"/>
  <c r="M199" i="1"/>
  <c r="M196" i="1"/>
  <c r="M192" i="1"/>
  <c r="M190" i="1"/>
  <c r="M187" i="1"/>
  <c r="H185" i="1"/>
  <c r="F185" i="1"/>
  <c r="M183" i="1"/>
  <c r="H179" i="1"/>
  <c r="M179" i="1"/>
  <c r="M175" i="1"/>
  <c r="F17" i="1"/>
  <c r="M156" i="1"/>
  <c r="H84" i="1"/>
  <c r="F111" i="1"/>
  <c r="F76" i="1"/>
  <c r="M55" i="1"/>
  <c r="F103" i="1"/>
  <c r="M172" i="1"/>
  <c r="M148" i="1"/>
  <c r="H21" i="1"/>
  <c r="H150" i="1"/>
  <c r="M15" i="1"/>
  <c r="M12" i="1"/>
  <c r="H91" i="1"/>
  <c r="I138" i="1"/>
  <c r="M138" i="1" s="1"/>
  <c r="M193" i="1"/>
  <c r="M200" i="1"/>
  <c r="M214" i="1"/>
  <c r="M222" i="1"/>
  <c r="M230" i="1"/>
  <c r="F224" i="1"/>
  <c r="F218" i="1"/>
  <c r="F200" i="1"/>
  <c r="F384" i="1" l="1"/>
  <c r="H384" i="1"/>
  <c r="H138" i="1"/>
  <c r="I397" i="1"/>
  <c r="H49" i="1"/>
  <c r="F49" i="1"/>
  <c r="F138" i="1"/>
  <c r="J391" i="1" l="1"/>
  <c r="J386" i="1"/>
  <c r="J393" i="1"/>
  <c r="J390" i="1"/>
  <c r="J389" i="1"/>
  <c r="J388" i="1"/>
  <c r="J387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25" i="1"/>
  <c r="J14" i="1"/>
  <c r="J18" i="1"/>
  <c r="M397" i="1"/>
  <c r="J32" i="1"/>
  <c r="J337" i="1"/>
  <c r="J333" i="1"/>
  <c r="J329" i="1"/>
  <c r="J327" i="1"/>
  <c r="J323" i="1"/>
  <c r="J319" i="1"/>
  <c r="J315" i="1"/>
  <c r="J336" i="1"/>
  <c r="J332" i="1"/>
  <c r="J328" i="1"/>
  <c r="J326" i="1"/>
  <c r="J322" i="1"/>
  <c r="J318" i="1"/>
  <c r="J314" i="1"/>
  <c r="J335" i="1"/>
  <c r="J331" i="1"/>
  <c r="J325" i="1"/>
  <c r="J321" i="1"/>
  <c r="J317" i="1"/>
  <c r="J313" i="1"/>
  <c r="J338" i="1"/>
  <c r="J334" i="1"/>
  <c r="J330" i="1"/>
  <c r="J324" i="1"/>
  <c r="J320" i="1"/>
  <c r="J316" i="1"/>
  <c r="J239" i="1"/>
  <c r="J241" i="1"/>
  <c r="J243" i="1"/>
  <c r="J245" i="1"/>
  <c r="J247" i="1"/>
  <c r="J249" i="1"/>
  <c r="J251" i="1"/>
  <c r="J253" i="1"/>
  <c r="J255" i="1"/>
  <c r="J257" i="1"/>
  <c r="J259" i="1"/>
  <c r="J261" i="1"/>
  <c r="J263" i="1"/>
  <c r="J265" i="1"/>
  <c r="J267" i="1"/>
  <c r="J269" i="1"/>
  <c r="J271" i="1"/>
  <c r="J273" i="1"/>
  <c r="J275" i="1"/>
  <c r="J277" i="1"/>
  <c r="J279" i="1"/>
  <c r="J281" i="1"/>
  <c r="J283" i="1"/>
  <c r="J285" i="1"/>
  <c r="J286" i="1"/>
  <c r="J289" i="1"/>
  <c r="J291" i="1"/>
  <c r="J293" i="1"/>
  <c r="J295" i="1"/>
  <c r="J297" i="1"/>
  <c r="J299" i="1"/>
  <c r="J301" i="1"/>
  <c r="J303" i="1"/>
  <c r="J305" i="1"/>
  <c r="J307" i="1"/>
  <c r="J309" i="1"/>
  <c r="J311" i="1"/>
  <c r="J310" i="1"/>
  <c r="J306" i="1"/>
  <c r="J302" i="1"/>
  <c r="J298" i="1"/>
  <c r="J294" i="1"/>
  <c r="J290" i="1"/>
  <c r="J287" i="1"/>
  <c r="J284" i="1"/>
  <c r="J280" i="1"/>
  <c r="J276" i="1"/>
  <c r="J272" i="1"/>
  <c r="J268" i="1"/>
  <c r="J264" i="1"/>
  <c r="J260" i="1"/>
  <c r="J256" i="1"/>
  <c r="J252" i="1"/>
  <c r="J248" i="1"/>
  <c r="J244" i="1"/>
  <c r="J240" i="1"/>
  <c r="J312" i="1"/>
  <c r="J308" i="1"/>
  <c r="J304" i="1"/>
  <c r="J300" i="1"/>
  <c r="J296" i="1"/>
  <c r="J292" i="1"/>
  <c r="J288" i="1"/>
  <c r="J282" i="1"/>
  <c r="J278" i="1"/>
  <c r="J274" i="1"/>
  <c r="J270" i="1"/>
  <c r="J266" i="1"/>
  <c r="J262" i="1"/>
  <c r="J258" i="1"/>
  <c r="J254" i="1"/>
  <c r="J250" i="1"/>
  <c r="J246" i="1"/>
  <c r="J242" i="1"/>
  <c r="J238" i="1"/>
  <c r="J134" i="1"/>
  <c r="J136" i="1"/>
  <c r="J135" i="1"/>
  <c r="J46" i="1"/>
  <c r="J45" i="1"/>
  <c r="J47" i="1"/>
  <c r="F397" i="1"/>
  <c r="J144" i="1"/>
  <c r="J40" i="1"/>
  <c r="J82" i="1"/>
  <c r="J131" i="1"/>
  <c r="J63" i="1"/>
  <c r="J33" i="1"/>
  <c r="J169" i="1"/>
  <c r="J166" i="1"/>
  <c r="J13" i="1"/>
  <c r="J39" i="1"/>
  <c r="J227" i="1"/>
  <c r="J209" i="1"/>
  <c r="J187" i="1"/>
  <c r="J223" i="1"/>
  <c r="J194" i="1"/>
  <c r="J128" i="1"/>
  <c r="J67" i="1"/>
  <c r="J119" i="1"/>
  <c r="J163" i="1"/>
  <c r="J43" i="1"/>
  <c r="J101" i="1"/>
  <c r="J85" i="1"/>
  <c r="J124" i="1"/>
  <c r="J20" i="1"/>
  <c r="J110" i="1"/>
  <c r="J94" i="1"/>
  <c r="J130" i="1"/>
  <c r="J167" i="1"/>
  <c r="J149" i="1"/>
  <c r="J125" i="1"/>
  <c r="J99" i="1"/>
  <c r="J83" i="1"/>
  <c r="J158" i="1"/>
  <c r="J30" i="1"/>
  <c r="J127" i="1"/>
  <c r="J171" i="1"/>
  <c r="J120" i="1"/>
  <c r="J34" i="1"/>
  <c r="J173" i="1"/>
  <c r="J190" i="1"/>
  <c r="J219" i="1"/>
  <c r="J185" i="1"/>
  <c r="J237" i="1"/>
  <c r="J221" i="1"/>
  <c r="J206" i="1"/>
  <c r="J192" i="1"/>
  <c r="J231" i="1"/>
  <c r="J201" i="1"/>
  <c r="J93" i="1"/>
  <c r="J22" i="1"/>
  <c r="J98" i="1"/>
  <c r="J72" i="1"/>
  <c r="J86" i="1"/>
  <c r="J44" i="1"/>
  <c r="J122" i="1"/>
  <c r="J69" i="1"/>
  <c r="J121" i="1"/>
  <c r="J96" i="1"/>
  <c r="J129" i="1"/>
  <c r="J123" i="1"/>
  <c r="J162" i="1"/>
  <c r="J116" i="1"/>
  <c r="J90" i="1"/>
  <c r="J117" i="1"/>
  <c r="J11" i="1"/>
  <c r="J57" i="1"/>
  <c r="J41" i="1"/>
  <c r="J27" i="1"/>
  <c r="J36" i="1"/>
  <c r="J146" i="1"/>
  <c r="J155" i="1"/>
  <c r="J91" i="1"/>
  <c r="J174" i="1"/>
  <c r="J214" i="1"/>
  <c r="J220" i="1"/>
  <c r="J189" i="1"/>
  <c r="J225" i="1"/>
  <c r="J196" i="1"/>
  <c r="J230" i="1"/>
  <c r="J210" i="1"/>
  <c r="J197" i="1"/>
  <c r="J175" i="1"/>
  <c r="J207" i="1"/>
  <c r="J180" i="1"/>
  <c r="J103" i="1"/>
  <c r="J150" i="1"/>
  <c r="J165" i="1"/>
  <c r="J161" i="1"/>
  <c r="J88" i="1"/>
  <c r="J132" i="1"/>
  <c r="J95" i="1"/>
  <c r="J159" i="1"/>
  <c r="J29" i="1"/>
  <c r="J114" i="1"/>
  <c r="J157" i="1"/>
  <c r="J104" i="1"/>
  <c r="J64" i="1"/>
  <c r="J89" i="1"/>
  <c r="J74" i="1"/>
  <c r="J66" i="1"/>
  <c r="J76" i="1"/>
  <c r="J75" i="1"/>
  <c r="J78" i="1"/>
  <c r="J54" i="1"/>
  <c r="J115" i="1"/>
  <c r="J16" i="1"/>
  <c r="J65" i="1"/>
  <c r="J105" i="1"/>
  <c r="J31" i="1"/>
  <c r="J38" i="1"/>
  <c r="J126" i="1"/>
  <c r="J118" i="1"/>
  <c r="J80" i="1"/>
  <c r="J106" i="1"/>
  <c r="J164" i="1"/>
  <c r="J113" i="1"/>
  <c r="J107" i="1"/>
  <c r="J58" i="1"/>
  <c r="J235" i="1"/>
  <c r="J204" i="1"/>
  <c r="J176" i="1"/>
  <c r="J224" i="1"/>
  <c r="J208" i="1"/>
  <c r="J195" i="1"/>
  <c r="J177" i="1"/>
  <c r="J229" i="1"/>
  <c r="J213" i="1"/>
  <c r="J199" i="1"/>
  <c r="J186" i="1"/>
  <c r="J234" i="1"/>
  <c r="J218" i="1"/>
  <c r="J200" i="1"/>
  <c r="J183" i="1"/>
  <c r="J215" i="1"/>
  <c r="J188" i="1"/>
  <c r="J60" i="1"/>
  <c r="J84" i="1"/>
  <c r="J79" i="1"/>
  <c r="J102" i="1"/>
  <c r="J112" i="1"/>
  <c r="J97" i="1"/>
  <c r="J81" i="1"/>
  <c r="J148" i="1"/>
  <c r="J37" i="1"/>
  <c r="J28" i="1"/>
  <c r="J87" i="1"/>
  <c r="J145" i="1"/>
  <c r="J68" i="1"/>
  <c r="J170" i="1"/>
  <c r="J71" i="1"/>
  <c r="J133" i="1"/>
  <c r="J56" i="1"/>
  <c r="J151" i="1"/>
  <c r="J168" i="1"/>
  <c r="J24" i="1"/>
  <c r="J154" i="1"/>
  <c r="J143" i="1"/>
  <c r="J147" i="1"/>
  <c r="J70" i="1"/>
  <c r="J160" i="1"/>
  <c r="J109" i="1"/>
  <c r="J35" i="1"/>
  <c r="J42" i="1"/>
  <c r="J26" i="1"/>
  <c r="J153" i="1"/>
  <c r="J23" i="1"/>
  <c r="J59" i="1"/>
  <c r="J212" i="1"/>
  <c r="J62" i="1"/>
  <c r="J233" i="1"/>
  <c r="J202" i="1"/>
  <c r="J181" i="1"/>
  <c r="J172" i="1"/>
  <c r="J92" i="1"/>
  <c r="J384" i="1"/>
  <c r="J178" i="1"/>
  <c r="J216" i="1"/>
  <c r="J191" i="1"/>
  <c r="J142" i="1"/>
  <c r="J108" i="1"/>
  <c r="J12" i="1"/>
  <c r="J156" i="1"/>
  <c r="J203" i="1"/>
  <c r="J182" i="1"/>
  <c r="J236" i="1"/>
  <c r="J77" i="1"/>
  <c r="H397" i="1"/>
  <c r="J100" i="1"/>
  <c r="J228" i="1"/>
  <c r="J198" i="1"/>
  <c r="J184" i="1"/>
  <c r="J217" i="1"/>
  <c r="J211" i="1"/>
  <c r="J179" i="1"/>
  <c r="J55" i="1"/>
  <c r="J152" i="1"/>
  <c r="J193" i="1"/>
  <c r="J226" i="1"/>
  <c r="J232" i="1"/>
  <c r="J21" i="1"/>
  <c r="J17" i="1"/>
  <c r="J111" i="1"/>
  <c r="J15" i="1"/>
  <c r="J19" i="1"/>
  <c r="J61" i="1"/>
  <c r="J222" i="1"/>
  <c r="J205" i="1"/>
  <c r="J73" i="1"/>
  <c r="J138" i="1"/>
  <c r="J49" i="1"/>
  <c r="J397" i="1" l="1"/>
</calcChain>
</file>

<file path=xl/sharedStrings.xml><?xml version="1.0" encoding="utf-8"?>
<sst xmlns="http://schemas.openxmlformats.org/spreadsheetml/2006/main" count="401" uniqueCount="393">
  <si>
    <t>BUS</t>
  </si>
  <si>
    <t>% of</t>
  </si>
  <si>
    <t>URBANIZED AREA / STATE</t>
  </si>
  <si>
    <t>TOTAL</t>
  </si>
  <si>
    <t>&gt; 1,000,000 POPULATION</t>
  </si>
  <si>
    <t>PREVENTIVE MAINTENANCE</t>
  </si>
  <si>
    <t>RAIL</t>
  </si>
  <si>
    <t>Total</t>
  </si>
  <si>
    <t>%</t>
  </si>
  <si>
    <t>Bus</t>
  </si>
  <si>
    <t>Rail</t>
  </si>
  <si>
    <t>Atlanta, GA</t>
  </si>
  <si>
    <t>Cleveland, OH</t>
  </si>
  <si>
    <t>Detroit, MI</t>
  </si>
  <si>
    <t>Houston, TX</t>
  </si>
  <si>
    <t>New Orleans, LA</t>
  </si>
  <si>
    <t>Pittsburgh, PA</t>
  </si>
  <si>
    <t>San Antonio, TX</t>
  </si>
  <si>
    <t>San Diego, CA</t>
  </si>
  <si>
    <t>Seattle, WA</t>
  </si>
  <si>
    <t>SUBTOTAL</t>
  </si>
  <si>
    <t>Akron, OH</t>
  </si>
  <si>
    <t>Baton Rouge, LA</t>
  </si>
  <si>
    <t>Colorado Springs, CO</t>
  </si>
  <si>
    <t>Dayton, OH</t>
  </si>
  <si>
    <t>Des Moines, IA</t>
  </si>
  <si>
    <t>Durham, NC</t>
  </si>
  <si>
    <t>Flint, MI</t>
  </si>
  <si>
    <t>Fort Wayne, IN</t>
  </si>
  <si>
    <t>Harrisburg, PA</t>
  </si>
  <si>
    <t>Jacksonville, FL</t>
  </si>
  <si>
    <t>Knoxville, TN</t>
  </si>
  <si>
    <t>Raleigh, NC</t>
  </si>
  <si>
    <t>Reno, NV</t>
  </si>
  <si>
    <t>Richmond, VA</t>
  </si>
  <si>
    <t>Rockford, IL</t>
  </si>
  <si>
    <t>Salt Lake City, UT</t>
  </si>
  <si>
    <t>Tulsa, OK</t>
  </si>
  <si>
    <t>Wichita, KS</t>
  </si>
  <si>
    <t>&lt; 200,000 POPUL.</t>
  </si>
  <si>
    <t>OBLIGATIONS</t>
  </si>
  <si>
    <t>PM as</t>
  </si>
  <si>
    <t>Cap. Obs.</t>
  </si>
  <si>
    <t xml:space="preserve">                 Below SUBTOTALs:  capital obligations and the % of PM obligations are shown based on the entire population group (including areas without PM).  </t>
  </si>
  <si>
    <t>Ann Arbor, MI</t>
  </si>
  <si>
    <t>Baltimore, MD</t>
  </si>
  <si>
    <t>Sacramento, CA</t>
  </si>
  <si>
    <t>San Jose, CA</t>
  </si>
  <si>
    <t>Stockton, CA</t>
  </si>
  <si>
    <t>Madison, WI</t>
  </si>
  <si>
    <t>Chicago, IL-IN</t>
  </si>
  <si>
    <t>Columbus, GA-AL</t>
  </si>
  <si>
    <t>Toledo, OH-MI</t>
  </si>
  <si>
    <t>Louisville, KY-IN</t>
  </si>
  <si>
    <t>Springfield, MA-CT</t>
  </si>
  <si>
    <t>San Juan, PR</t>
  </si>
  <si>
    <t>Virginia Beach, VA</t>
  </si>
  <si>
    <t>St. Louis, MO-IL</t>
  </si>
  <si>
    <t>Providence, RI-MA</t>
  </si>
  <si>
    <t>Portland, OR-WA</t>
  </si>
  <si>
    <t>Philadelphia, PA-NJ-DE-MD</t>
  </si>
  <si>
    <t>Miami, FL</t>
  </si>
  <si>
    <t>South Bend, IN-MI</t>
  </si>
  <si>
    <t>Scranton, PA</t>
  </si>
  <si>
    <t>Port St. Lucie, FL</t>
  </si>
  <si>
    <t>Oxnard, CA</t>
  </si>
  <si>
    <t>Nashville-Davidson, TN</t>
  </si>
  <si>
    <t>Little Rock, AR</t>
  </si>
  <si>
    <t>Lansing, MI</t>
  </si>
  <si>
    <t>Evansville, IN-KY</t>
  </si>
  <si>
    <t>Canton, OH</t>
  </si>
  <si>
    <t>Anchorage, AK</t>
  </si>
  <si>
    <t>Preventive Maintenance Obligations, by Type</t>
  </si>
  <si>
    <t>Preventive Maintenance Obligations, by Population Category</t>
  </si>
  <si>
    <t xml:space="preserve">NOTE:     Bus preventive maintenance obligations are included in Bus Other in Table 16;  rail PM is included in Fixed Guideway.   </t>
  </si>
  <si>
    <t xml:space="preserve">                 Total capital obligations = Total Bus + Fixed Guideway + New Starts obligations from Table 16.  </t>
  </si>
  <si>
    <t>Cincinnati, OH-KY-IN</t>
  </si>
  <si>
    <t>Tucson, AZ</t>
  </si>
  <si>
    <t>Santa Rosa, CA</t>
  </si>
  <si>
    <t>Poughkeepsie-Newburgh, NY</t>
  </si>
  <si>
    <t>Pensacola, FL-AL</t>
  </si>
  <si>
    <t>Lincoln, NE</t>
  </si>
  <si>
    <t>Concord, CA</t>
  </si>
  <si>
    <t>Barnstable Town, MA</t>
  </si>
  <si>
    <t>Antioch, CA</t>
  </si>
  <si>
    <t>graph</t>
  </si>
  <si>
    <t>Boston, MA--NH--RI</t>
  </si>
  <si>
    <t>Dallas--Fort Worth--Arlington, TX</t>
  </si>
  <si>
    <t>Denver--Aurora, CO</t>
  </si>
  <si>
    <t>Kansas City, MO-KS</t>
  </si>
  <si>
    <t>Los Angeles--Long Beach--Santa Ana, CA</t>
  </si>
  <si>
    <t>Milwaukee, WI</t>
  </si>
  <si>
    <t>Minneapolis--St. Paul, MN</t>
  </si>
  <si>
    <t>New York--Newark, NY-NJ-CT</t>
  </si>
  <si>
    <t>Riverside--San Bernardino, CA</t>
  </si>
  <si>
    <t>San Francisco--Oakland, CA</t>
  </si>
  <si>
    <t>Washington, DC-VA-MD</t>
  </si>
  <si>
    <t>Bonita Springs--Naples, FL</t>
  </si>
  <si>
    <t>Cape Coral, FL</t>
  </si>
  <si>
    <t>Charleston--North Charleston, SC</t>
  </si>
  <si>
    <t>Chattanooga, TN-GA</t>
  </si>
  <si>
    <t>Davenport, IA-IL</t>
  </si>
  <si>
    <t>Fresno, CA</t>
  </si>
  <si>
    <t>Greensboro, NC</t>
  </si>
  <si>
    <t>Lancaster, PA</t>
  </si>
  <si>
    <t>Memphis, TN-MS-AR</t>
  </si>
  <si>
    <t>Reading, PA</t>
  </si>
  <si>
    <t>Sarasota--Bradenton, FL</t>
  </si>
  <si>
    <t>Springfield, MO</t>
  </si>
  <si>
    <t>Thousand Oaks, CA</t>
  </si>
  <si>
    <t>Worcester, MA-CT</t>
  </si>
  <si>
    <t>Table 17</t>
  </si>
  <si>
    <t>Temecula--Murrieta, CA</t>
  </si>
  <si>
    <t>200,000 - 1,000,000 POP.</t>
  </si>
  <si>
    <t>Omaha, NE-IA</t>
  </si>
  <si>
    <t>Peoria, IL</t>
  </si>
  <si>
    <t>Rochester, NY</t>
  </si>
  <si>
    <t>Albany, NY</t>
  </si>
  <si>
    <t>Augusta-Richmond County, GA-SC</t>
  </si>
  <si>
    <t>Eugene, OR</t>
  </si>
  <si>
    <t>Ogden--Layton, UT</t>
  </si>
  <si>
    <t>Provo--Orem, UT</t>
  </si>
  <si>
    <t>Spokane, WA-ID</t>
  </si>
  <si>
    <t>Abilene, TX</t>
  </si>
  <si>
    <t>Binghamton, NY-PA</t>
  </si>
  <si>
    <t>Bismarck, ND</t>
  </si>
  <si>
    <t>Boulder, CO</t>
  </si>
  <si>
    <t>Bowling Green, KY</t>
  </si>
  <si>
    <t>Burlington, VT</t>
  </si>
  <si>
    <t>Casper, WY</t>
  </si>
  <si>
    <t>Clarksville, TN-KY</t>
  </si>
  <si>
    <t>College Station--Bryan, TX</t>
  </si>
  <si>
    <t>Corvallis, OR</t>
  </si>
  <si>
    <t>Dover--Rochester, NH-ME</t>
  </si>
  <si>
    <t>Elmira, NY</t>
  </si>
  <si>
    <t>Fargo, ND-MN</t>
  </si>
  <si>
    <t>Fayetteville--Springdale, AR</t>
  </si>
  <si>
    <t>Fort Smith, AR-OK</t>
  </si>
  <si>
    <t>Fort Walton Beach, FL</t>
  </si>
  <si>
    <t>Fredericksburg, VA</t>
  </si>
  <si>
    <t>Galveston, TX</t>
  </si>
  <si>
    <t>Greenville, NC</t>
  </si>
  <si>
    <t>Hagerstown, MD-WV-PA</t>
  </si>
  <si>
    <t>Hot Springs, AR</t>
  </si>
  <si>
    <t>Houma, LA</t>
  </si>
  <si>
    <t>Huntington, WV-KY-OH</t>
  </si>
  <si>
    <t>Idaho Falls, ID</t>
  </si>
  <si>
    <t>Johnson City, TN</t>
  </si>
  <si>
    <t>Killeen, TX</t>
  </si>
  <si>
    <t>Kingston, NY</t>
  </si>
  <si>
    <t>Lafayette--Louisville, CO</t>
  </si>
  <si>
    <t>Lawrence, KS</t>
  </si>
  <si>
    <t>Lawton, OK</t>
  </si>
  <si>
    <t>Lee's Summit, MO</t>
  </si>
  <si>
    <t>Logan, UT</t>
  </si>
  <si>
    <t>Longmont, CO</t>
  </si>
  <si>
    <t>Manchester, NH</t>
  </si>
  <si>
    <t>Mansfield, OH</t>
  </si>
  <si>
    <t>Middletown, OH</t>
  </si>
  <si>
    <t>Monroe, LA</t>
  </si>
  <si>
    <t>Montgomery, AL</t>
  </si>
  <si>
    <t>Nashua, NH-MA</t>
  </si>
  <si>
    <t>Newark, OH</t>
  </si>
  <si>
    <t>Owensboro, KY</t>
  </si>
  <si>
    <t>Pocatello, ID</t>
  </si>
  <si>
    <t>Portland, ME</t>
  </si>
  <si>
    <t>Portsmouth, NH-ME</t>
  </si>
  <si>
    <t>Santa Maria, CA</t>
  </si>
  <si>
    <t>South Lyon--Howell--Brighton, MI</t>
  </si>
  <si>
    <t>Springfield, OH</t>
  </si>
  <si>
    <t>St. Augustine, FL</t>
  </si>
  <si>
    <t>St. Cloud, MN</t>
  </si>
  <si>
    <t>Terre Haute, IN</t>
  </si>
  <si>
    <t>Topeka, KS</t>
  </si>
  <si>
    <t>Vallejo, CA</t>
  </si>
  <si>
    <t>Weirton, WV--Steubenville, OH-PA</t>
  </si>
  <si>
    <t>Wenatchee, WA</t>
  </si>
  <si>
    <t>Columbus, OH</t>
  </si>
  <si>
    <t>Indianapolis, IN</t>
  </si>
  <si>
    <t>Las Vegas, NV</t>
  </si>
  <si>
    <t>Phoenix--Mesa, AZ</t>
  </si>
  <si>
    <t>Albuquerque, NM</t>
  </si>
  <si>
    <t>Bakersfield, CA</t>
  </si>
  <si>
    <t>Bridgeport--Stamford, CT--NY</t>
  </si>
  <si>
    <t>Denton--Lewisville, TX</t>
  </si>
  <si>
    <t>El Paso, TX-NM</t>
  </si>
  <si>
    <t>Fayetteville, NC</t>
  </si>
  <si>
    <t>Fort Collins, CO</t>
  </si>
  <si>
    <t>Greenville, SC</t>
  </si>
  <si>
    <t>Hartford, CT</t>
  </si>
  <si>
    <t>Lancaster--Palmdale, CA</t>
  </si>
  <si>
    <t>Lubbock, TX</t>
  </si>
  <si>
    <t>McAllen, TX</t>
  </si>
  <si>
    <t>Mission Viejo, CA</t>
  </si>
  <si>
    <t>New Haven, CT</t>
  </si>
  <si>
    <t>Round Lake Beach--McHenry--Grayslake, IL</t>
  </si>
  <si>
    <t>Savannah, GA</t>
  </si>
  <si>
    <t>Syracuse, NY</t>
  </si>
  <si>
    <t>Victorville--Hesperia--Apple Valley, CA</t>
  </si>
  <si>
    <t>Winston-Salem, NC</t>
  </si>
  <si>
    <t>Youngstown, OH--PA</t>
  </si>
  <si>
    <t>Albany, GA</t>
  </si>
  <si>
    <t>Amarillo, TX</t>
  </si>
  <si>
    <t>Blacksburg, VA</t>
  </si>
  <si>
    <t>Bloomington, IN</t>
  </si>
  <si>
    <t>Bloomington--Normal, IL</t>
  </si>
  <si>
    <t>Brownsville, TX</t>
  </si>
  <si>
    <t>Camarillo, CA</t>
  </si>
  <si>
    <t>Carson City, NV</t>
  </si>
  <si>
    <t>Columbia, MO</t>
  </si>
  <si>
    <t>Danbury, CT-NY</t>
  </si>
  <si>
    <t>Davis, CA</t>
  </si>
  <si>
    <t>Dover, DE</t>
  </si>
  <si>
    <t>Duluth, MN-WI</t>
  </si>
  <si>
    <t>El Centro, CA</t>
  </si>
  <si>
    <t>Flagstaff, AZ</t>
  </si>
  <si>
    <t>Florence, SC</t>
  </si>
  <si>
    <t>Florida--Barceloneta--Bajadero, PR</t>
  </si>
  <si>
    <t>Gainesville, FL</t>
  </si>
  <si>
    <t>Hanford, CA</t>
  </si>
  <si>
    <t>High Point, NC</t>
  </si>
  <si>
    <t>Holland, MI</t>
  </si>
  <si>
    <t>Jackson, MI</t>
  </si>
  <si>
    <t>Jacksonville, NC</t>
  </si>
  <si>
    <t>Johnstown, PA</t>
  </si>
  <si>
    <t>Kissimmee, FL</t>
  </si>
  <si>
    <t>Kokomo, IN</t>
  </si>
  <si>
    <t>Lafayette, IN</t>
  </si>
  <si>
    <t>Lafayette, LA</t>
  </si>
  <si>
    <t>Lebanon, PA</t>
  </si>
  <si>
    <t>Lewiston, ID-WA</t>
  </si>
  <si>
    <t>Lima, OH</t>
  </si>
  <si>
    <t>Lynchburg, VA</t>
  </si>
  <si>
    <t>Macon, GA</t>
  </si>
  <si>
    <t>Manteca, CA</t>
  </si>
  <si>
    <t>Michigan City, IN-MI</t>
  </si>
  <si>
    <t>Missoula, MT</t>
  </si>
  <si>
    <t>Monessen, PA</t>
  </si>
  <si>
    <t>Morgantown, WV</t>
  </si>
  <si>
    <t>Muncie, IN</t>
  </si>
  <si>
    <t>Muskegon, MI</t>
  </si>
  <si>
    <t>Nampa, ID</t>
  </si>
  <si>
    <t>Odessa, TX</t>
  </si>
  <si>
    <t>Parkersburg, WV-OH</t>
  </si>
  <si>
    <t>Petaluma, CA</t>
  </si>
  <si>
    <t>Pine Bluff, AR</t>
  </si>
  <si>
    <t>Port Huron, MI</t>
  </si>
  <si>
    <t>Porterville, CA</t>
  </si>
  <si>
    <t>Pueblo, CO</t>
  </si>
  <si>
    <t>Rochester, MN</t>
  </si>
  <si>
    <t>Rock Hill, SC</t>
  </si>
  <si>
    <t>Rocky Mount, NC</t>
  </si>
  <si>
    <t>San Angelo, TX</t>
  </si>
  <si>
    <t>San Luis Obispo, CA</t>
  </si>
  <si>
    <t>Sandusky, OH</t>
  </si>
  <si>
    <t>Santa Clarita, CA</t>
  </si>
  <si>
    <t>Simi Valley, CA</t>
  </si>
  <si>
    <t>Springfield, IL</t>
  </si>
  <si>
    <t>Texarkana, TX--Texarkana, AR</t>
  </si>
  <si>
    <t>Texas City, TX</t>
  </si>
  <si>
    <t>Uniontown--Connellsville, PA</t>
  </si>
  <si>
    <t>Vero Beach--Sebastian, FL</t>
  </si>
  <si>
    <t>Wichita Falls, TX</t>
  </si>
  <si>
    <t>Yuma, AZ-CA</t>
  </si>
  <si>
    <t>Tampa--St. Petersburg, FL</t>
  </si>
  <si>
    <t>Asheville, NC</t>
  </si>
  <si>
    <t>Charlotte, NC-SC</t>
  </si>
  <si>
    <t>Columbia, SC</t>
  </si>
  <si>
    <t>Daytona Beach--Port Orange, FL</t>
  </si>
  <si>
    <t>Indio--Cathedral City--Palm Springs, CA</t>
  </si>
  <si>
    <t>Lexington-Fayette, KY</t>
  </si>
  <si>
    <t>Tallahassee, FL</t>
  </si>
  <si>
    <t>Alton, IL</t>
  </si>
  <si>
    <t>Anderson, SC</t>
  </si>
  <si>
    <t>Anniston, AL</t>
  </si>
  <si>
    <t>Auburn, AL</t>
  </si>
  <si>
    <t>Battle Creek, MI</t>
  </si>
  <si>
    <t>Brooksville, FL</t>
  </si>
  <si>
    <t>Charlottesville, VA</t>
  </si>
  <si>
    <t>Cleveland, TN</t>
  </si>
  <si>
    <t>Concord, NC</t>
  </si>
  <si>
    <t>Decatur, AL</t>
  </si>
  <si>
    <t>Dothan, AL</t>
  </si>
  <si>
    <t>Erie, PA</t>
  </si>
  <si>
    <t>Farmington, NM</t>
  </si>
  <si>
    <t>Florence, AL</t>
  </si>
  <si>
    <t>Gilroy--Morgan Hill, CA</t>
  </si>
  <si>
    <t>Goldsboro, NC</t>
  </si>
  <si>
    <t>Great Falls, MT</t>
  </si>
  <si>
    <t>Harrisonburg, VA</t>
  </si>
  <si>
    <t>Hattiesburg, MS</t>
  </si>
  <si>
    <t>Hickory, NC</t>
  </si>
  <si>
    <t>Jonesboro, AR</t>
  </si>
  <si>
    <t>Lake Charles, LA</t>
  </si>
  <si>
    <t>Leominster--Fitchburg, MA</t>
  </si>
  <si>
    <t>Lodi, CA</t>
  </si>
  <si>
    <t>Longview, WA--OR</t>
  </si>
  <si>
    <t>Lorain--Elyria, OH</t>
  </si>
  <si>
    <t>Murfreesboro, TN</t>
  </si>
  <si>
    <t>Norman, OK</t>
  </si>
  <si>
    <t>Ocala, FL</t>
  </si>
  <si>
    <t>Olympia--Lacey, WA</t>
  </si>
  <si>
    <t>Panama City, FL</t>
  </si>
  <si>
    <t>Pittsfield, MA</t>
  </si>
  <si>
    <t>Salisbury, MD-DE</t>
  </si>
  <si>
    <t>Sherman, TX</t>
  </si>
  <si>
    <t>Spartanburg, SC</t>
  </si>
  <si>
    <t>St. Charles, MD</t>
  </si>
  <si>
    <t>St. George, UT</t>
  </si>
  <si>
    <t>Sumter, SC</t>
  </si>
  <si>
    <t>Tuscaloosa, AL</t>
  </si>
  <si>
    <t>Victoria, TX</t>
  </si>
  <si>
    <t>Westminster, MD</t>
  </si>
  <si>
    <t>Yauco, PR</t>
  </si>
  <si>
    <t>York, PA</t>
  </si>
  <si>
    <t>Zephyrhills, FL</t>
  </si>
  <si>
    <t>Orlando, FL</t>
  </si>
  <si>
    <t>Atlantic City, NJ</t>
  </si>
  <si>
    <t>Austin, TX</t>
  </si>
  <si>
    <t>Boise City, ID</t>
  </si>
  <si>
    <t>Corpus Christi, TX</t>
  </si>
  <si>
    <t>Gulfport--Biloxi, MS</t>
  </si>
  <si>
    <t>Honolulu, HI</t>
  </si>
  <si>
    <t>Huntsville, AL</t>
  </si>
  <si>
    <t>Mobile, AL</t>
  </si>
  <si>
    <t>Seaside--Monterey--Marina, CA</t>
  </si>
  <si>
    <t>Waco, TX</t>
  </si>
  <si>
    <t>Aberdeen--Havre de Grace--Bel Air, MD</t>
  </si>
  <si>
    <t>Arecibo, PR</t>
  </si>
  <si>
    <t>Atascadero--El Paso De Robles, CA</t>
  </si>
  <si>
    <t>Bangor, ME</t>
  </si>
  <si>
    <t>Bellingham, WA</t>
  </si>
  <si>
    <t>Beloit, WI-IL</t>
  </si>
  <si>
    <t>Benton Harbor--St. Joseph, MI</t>
  </si>
  <si>
    <t>Bremerton, WA</t>
  </si>
  <si>
    <t>Cary, NC</t>
  </si>
  <si>
    <t>Cheyenne, WY</t>
  </si>
  <si>
    <t>Cumberland, MD-WV-PA</t>
  </si>
  <si>
    <t>Danville, IL</t>
  </si>
  <si>
    <t>Danville, VA</t>
  </si>
  <si>
    <t>Decatur, IL</t>
  </si>
  <si>
    <t>DeKalb, IL</t>
  </si>
  <si>
    <t>Deltona, FL</t>
  </si>
  <si>
    <t>Dubuque, IA-IL</t>
  </si>
  <si>
    <t>Frederick, MD</t>
  </si>
  <si>
    <t>Gadsden, AL</t>
  </si>
  <si>
    <t>Gastonia, NC</t>
  </si>
  <si>
    <t>Glens Falls, NY</t>
  </si>
  <si>
    <t>Grand Forks, ND-MN</t>
  </si>
  <si>
    <t>Grand Junction, CO</t>
  </si>
  <si>
    <t>Grand Rapids, MI</t>
  </si>
  <si>
    <t>Harlingen, TX</t>
  </si>
  <si>
    <t>Iowa City, IA</t>
  </si>
  <si>
    <t>Ithaca, NY</t>
  </si>
  <si>
    <t>Jackson, MS</t>
  </si>
  <si>
    <t>Joplin, MO</t>
  </si>
  <si>
    <t>Kailua (Honolulu County)--Kaneohe, HI</t>
  </si>
  <si>
    <t>Kankakee, IL</t>
  </si>
  <si>
    <t>Kennewick--Richland, WA</t>
  </si>
  <si>
    <t>Kenosha, WI</t>
  </si>
  <si>
    <t>Kingsport, TN-VA</t>
  </si>
  <si>
    <t>Lakeland, FL</t>
  </si>
  <si>
    <t>Las Cruces, NM</t>
  </si>
  <si>
    <t>Leesburg--Eustic, FL</t>
  </si>
  <si>
    <t>Livermore, CA</t>
  </si>
  <si>
    <t>Longview, TX</t>
  </si>
  <si>
    <t>Medford, OR</t>
  </si>
  <si>
    <t>Mount Vernon, WA</t>
  </si>
  <si>
    <t>Myrtle Beach, SC</t>
  </si>
  <si>
    <t>Palm Bay--Melbourne, FL</t>
  </si>
  <si>
    <t>Pascagoula, MS</t>
  </si>
  <si>
    <t>Roanoke, VA</t>
  </si>
  <si>
    <t>Santa Barbara, CA</t>
  </si>
  <si>
    <t>Sioux City, IA-NE-SD</t>
  </si>
  <si>
    <t>St. Thomas, VI</t>
  </si>
  <si>
    <t>Titusville, FL</t>
  </si>
  <si>
    <t>Trenton</t>
  </si>
  <si>
    <t>Tyler, TX</t>
  </si>
  <si>
    <t>Utica, NY</t>
  </si>
  <si>
    <t>Vineland, NJ</t>
  </si>
  <si>
    <t>Williamsport, PA</t>
  </si>
  <si>
    <t>Wilmington, NC</t>
  </si>
  <si>
    <t>Winchester, VA</t>
  </si>
  <si>
    <t>Yuba City, CA</t>
  </si>
  <si>
    <t>FY 2012 URBANIZED AREA FORMULA OBLIGATIONS FOR PREVENTIVE MAINTENANCE</t>
  </si>
  <si>
    <t>ALABAMA GOV APP</t>
  </si>
  <si>
    <t>IDAHO GOV APP</t>
  </si>
  <si>
    <t>MAINE GOV APP</t>
  </si>
  <si>
    <t>NEW YORK GOV APP</t>
  </si>
  <si>
    <t>PUERTO RICO GOV APP</t>
  </si>
  <si>
    <t>SOUTH DAKOTA GOV APP</t>
  </si>
  <si>
    <t xml:space="preserve">                 % of Total percentages are based on the TOTAL preventive maintenance obligation of $1,900,392,657.  Bus and rail %s are based on the UZA total PM.</t>
  </si>
  <si>
    <t>CAPITAL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</si>
</sst>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$&quot;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8"/>
      </right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4" fillId="0" borderId="0" xfId="0" applyFont="1" applyBorder="1"/>
    <xf numFmtId="0" fontId="0" fillId="0" borderId="5" xfId="0" applyBorder="1"/>
    <xf numFmtId="1" fontId="0" fillId="0" borderId="0" xfId="0" applyNumberFormat="1" applyBorder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" fontId="0" fillId="0" borderId="5" xfId="0" applyNumberFormat="1" applyBorder="1"/>
    <xf numFmtId="0" fontId="0" fillId="0" borderId="16" xfId="0" applyBorder="1"/>
    <xf numFmtId="164" fontId="0" fillId="0" borderId="0" xfId="0" applyNumberFormat="1"/>
    <xf numFmtId="0" fontId="5" fillId="0" borderId="0" xfId="0" applyFont="1"/>
    <xf numFmtId="164" fontId="7" fillId="0" borderId="0" xfId="0" applyNumberFormat="1" applyFont="1"/>
    <xf numFmtId="0" fontId="5" fillId="0" borderId="0" xfId="0" applyFont="1" applyBorder="1"/>
    <xf numFmtId="0" fontId="0" fillId="0" borderId="17" xfId="0" applyBorder="1"/>
    <xf numFmtId="0" fontId="0" fillId="0" borderId="18" xfId="0" applyBorder="1"/>
    <xf numFmtId="164" fontId="0" fillId="0" borderId="18" xfId="0" applyNumberFormat="1" applyBorder="1"/>
    <xf numFmtId="3" fontId="0" fillId="0" borderId="18" xfId="0" applyNumberFormat="1" applyBorder="1"/>
    <xf numFmtId="0" fontId="0" fillId="0" borderId="19" xfId="0" applyBorder="1"/>
    <xf numFmtId="166" fontId="0" fillId="0" borderId="0" xfId="0" applyNumberFormat="1" applyBorder="1"/>
    <xf numFmtId="166" fontId="0" fillId="0" borderId="0" xfId="0" applyNumberFormat="1"/>
    <xf numFmtId="166" fontId="7" fillId="0" borderId="0" xfId="0" applyNumberFormat="1" applyFont="1"/>
    <xf numFmtId="166" fontId="0" fillId="0" borderId="8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5" xfId="0" applyFont="1" applyFill="1" applyBorder="1"/>
    <xf numFmtId="0" fontId="4" fillId="2" borderId="0" xfId="0" applyFont="1" applyFill="1" applyAlignment="1">
      <alignment horizontal="center"/>
    </xf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2" borderId="24" xfId="0" applyFont="1" applyFill="1" applyBorder="1"/>
    <xf numFmtId="166" fontId="0" fillId="0" borderId="18" xfId="0" applyNumberFormat="1" applyBorder="1"/>
    <xf numFmtId="0" fontId="0" fillId="0" borderId="25" xfId="0" applyBorder="1"/>
    <xf numFmtId="1" fontId="0" fillId="0" borderId="25" xfId="0" applyNumberFormat="1" applyBorder="1"/>
    <xf numFmtId="166" fontId="0" fillId="0" borderId="2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66" fontId="0" fillId="0" borderId="27" xfId="0" applyNumberFormat="1" applyBorder="1"/>
    <xf numFmtId="3" fontId="0" fillId="0" borderId="28" xfId="0" applyNumberFormat="1" applyBorder="1"/>
    <xf numFmtId="1" fontId="8" fillId="0" borderId="0" xfId="0" applyNumberFormat="1" applyFont="1"/>
    <xf numFmtId="0" fontId="8" fillId="2" borderId="2" xfId="0" applyFont="1" applyFill="1" applyBorder="1"/>
    <xf numFmtId="0" fontId="8" fillId="2" borderId="0" xfId="0" applyFont="1" applyFill="1" applyBorder="1"/>
    <xf numFmtId="0" fontId="5" fillId="2" borderId="0" xfId="0" applyFont="1" applyFill="1"/>
    <xf numFmtId="0" fontId="5" fillId="2" borderId="22" xfId="0" applyFont="1" applyFill="1" applyBorder="1"/>
    <xf numFmtId="0" fontId="8" fillId="0" borderId="2" xfId="0" applyFont="1" applyBorder="1"/>
    <xf numFmtId="1" fontId="8" fillId="0" borderId="0" xfId="0" applyNumberFormat="1" applyFont="1" applyBorder="1"/>
    <xf numFmtId="0" fontId="8" fillId="0" borderId="0" xfId="0" applyFont="1" applyBorder="1"/>
    <xf numFmtId="0" fontId="8" fillId="0" borderId="18" xfId="0" applyFont="1" applyBorder="1"/>
    <xf numFmtId="0" fontId="8" fillId="0" borderId="0" xfId="0" applyFont="1" applyFill="1" applyBorder="1"/>
    <xf numFmtId="0" fontId="8" fillId="0" borderId="0" xfId="0" applyFont="1"/>
    <xf numFmtId="0" fontId="8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8" xfId="0" applyFont="1" applyBorder="1"/>
    <xf numFmtId="0" fontId="5" fillId="0" borderId="12" xfId="0" applyFont="1" applyBorder="1"/>
    <xf numFmtId="0" fontId="0" fillId="0" borderId="29" xfId="0" applyBorder="1"/>
    <xf numFmtId="0" fontId="8" fillId="0" borderId="30" xfId="0" applyFont="1" applyBorder="1"/>
    <xf numFmtId="0" fontId="0" fillId="0" borderId="30" xfId="0" applyBorder="1"/>
    <xf numFmtId="3" fontId="0" fillId="0" borderId="31" xfId="0" applyNumberFormat="1" applyBorder="1"/>
    <xf numFmtId="3" fontId="0" fillId="0" borderId="30" xfId="0" applyNumberFormat="1" applyBorder="1"/>
    <xf numFmtId="0" fontId="0" fillId="0" borderId="32" xfId="0" applyBorder="1"/>
    <xf numFmtId="0" fontId="0" fillId="0" borderId="33" xfId="0" applyBorder="1"/>
    <xf numFmtId="0" fontId="8" fillId="0" borderId="34" xfId="0" applyFont="1" applyBorder="1"/>
    <xf numFmtId="0" fontId="0" fillId="0" borderId="34" xfId="0" applyBorder="1"/>
    <xf numFmtId="3" fontId="0" fillId="0" borderId="35" xfId="0" applyNumberFormat="1" applyBorder="1"/>
    <xf numFmtId="3" fontId="0" fillId="0" borderId="34" xfId="0" applyNumberFormat="1" applyBorder="1"/>
    <xf numFmtId="0" fontId="0" fillId="0" borderId="36" xfId="0" applyBorder="1"/>
    <xf numFmtId="0" fontId="0" fillId="0" borderId="20" xfId="0" applyNumberFormat="1" applyBorder="1"/>
    <xf numFmtId="0" fontId="0" fillId="0" borderId="0" xfId="0" applyNumberFormat="1" applyBorder="1"/>
    <xf numFmtId="0" fontId="0" fillId="0" borderId="37" xfId="0" applyBorder="1"/>
    <xf numFmtId="0" fontId="8" fillId="0" borderId="38" xfId="0" applyFont="1" applyBorder="1"/>
    <xf numFmtId="0" fontId="0" fillId="0" borderId="38" xfId="0" applyBorder="1"/>
    <xf numFmtId="3" fontId="0" fillId="0" borderId="39" xfId="0" applyNumberFormat="1" applyBorder="1"/>
    <xf numFmtId="164" fontId="0" fillId="0" borderId="38" xfId="0" applyNumberFormat="1" applyBorder="1"/>
    <xf numFmtId="3" fontId="0" fillId="0" borderId="38" xfId="0" applyNumberFormat="1" applyBorder="1"/>
    <xf numFmtId="166" fontId="0" fillId="0" borderId="38" xfId="0" applyNumberFormat="1" applyBorder="1"/>
    <xf numFmtId="0" fontId="0" fillId="0" borderId="40" xfId="0" applyBorder="1"/>
    <xf numFmtId="0" fontId="0" fillId="0" borderId="41" xfId="0" applyNumberFormat="1" applyBorder="1"/>
    <xf numFmtId="0" fontId="8" fillId="0" borderId="38" xfId="0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406</xdr:row>
          <xdr:rowOff>152400</xdr:rowOff>
        </xdr:from>
        <xdr:to>
          <xdr:col>4</xdr:col>
          <xdr:colOff>990600</xdr:colOff>
          <xdr:row>426</xdr:row>
          <xdr:rowOff>19050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407</xdr:row>
          <xdr:rowOff>9525</xdr:rowOff>
        </xdr:from>
        <xdr:to>
          <xdr:col>11</xdr:col>
          <xdr:colOff>1257300</xdr:colOff>
          <xdr:row>426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08"/>
  <sheetViews>
    <sheetView tabSelected="1" zoomScale="85" zoomScaleNormal="85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Q403" sqref="Q403"/>
    </sheetView>
  </sheetViews>
  <sheetFormatPr defaultRowHeight="12.75" x14ac:dyDescent="0.2"/>
  <cols>
    <col min="1" max="1" width="1.28515625" customWidth="1"/>
    <col min="2" max="2" width="1.140625" customWidth="1"/>
    <col min="3" max="3" width="22" style="82" customWidth="1"/>
    <col min="4" max="4" width="14.7109375" customWidth="1"/>
    <col min="5" max="5" width="19.42578125" customWidth="1"/>
    <col min="6" max="6" width="7" customWidth="1"/>
    <col min="7" max="7" width="19.42578125" customWidth="1"/>
    <col min="8" max="8" width="7.28515625" customWidth="1"/>
    <col min="9" max="9" width="19.42578125" customWidth="1"/>
    <col min="10" max="10" width="6.7109375" customWidth="1"/>
    <col min="11" max="11" width="1.28515625" customWidth="1"/>
    <col min="12" max="12" width="19" customWidth="1"/>
    <col min="13" max="13" width="10" customWidth="1"/>
    <col min="14" max="14" width="1.7109375" customWidth="1"/>
    <col min="16" max="16" width="20" customWidth="1"/>
    <col min="17" max="17" width="26.5703125" customWidth="1"/>
  </cols>
  <sheetData>
    <row r="1" spans="2:14" x14ac:dyDescent="0.2">
      <c r="B1" s="115" t="s">
        <v>111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2:14" ht="15" x14ac:dyDescent="0.25">
      <c r="B2" s="116" t="s">
        <v>384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6" customHeight="1" thickBot="1" x14ac:dyDescent="0.25">
      <c r="C3" s="72"/>
      <c r="D3" s="1"/>
      <c r="E3" s="1"/>
      <c r="F3" s="1"/>
      <c r="G3" s="1"/>
      <c r="H3" s="1"/>
      <c r="I3" s="1"/>
      <c r="J3" s="1"/>
      <c r="K3" s="1"/>
    </row>
    <row r="4" spans="2:14" x14ac:dyDescent="0.2">
      <c r="B4" s="41"/>
      <c r="C4" s="73"/>
      <c r="D4" s="42"/>
      <c r="E4" s="43"/>
      <c r="F4" s="42"/>
      <c r="G4" s="42"/>
      <c r="H4" s="42"/>
      <c r="I4" s="42"/>
      <c r="J4" s="42"/>
      <c r="K4" s="44"/>
      <c r="L4" s="42"/>
      <c r="M4" s="42"/>
      <c r="N4" s="44"/>
    </row>
    <row r="5" spans="2:14" x14ac:dyDescent="0.2">
      <c r="B5" s="45"/>
      <c r="C5" s="74"/>
      <c r="D5" s="46"/>
      <c r="E5" s="113" t="s">
        <v>5</v>
      </c>
      <c r="F5" s="114"/>
      <c r="G5" s="114"/>
      <c r="H5" s="114"/>
      <c r="I5" s="114"/>
      <c r="J5" s="114"/>
      <c r="K5" s="49"/>
      <c r="L5" s="48" t="s">
        <v>3</v>
      </c>
      <c r="M5" s="50" t="s">
        <v>41</v>
      </c>
      <c r="N5" s="49"/>
    </row>
    <row r="6" spans="2:14" x14ac:dyDescent="0.2">
      <c r="B6" s="45"/>
      <c r="C6" s="75"/>
      <c r="D6" s="51"/>
      <c r="E6" s="47"/>
      <c r="F6" s="52" t="s">
        <v>8</v>
      </c>
      <c r="G6" s="53"/>
      <c r="H6" s="54" t="s">
        <v>8</v>
      </c>
      <c r="I6" s="48"/>
      <c r="J6" s="52" t="s">
        <v>1</v>
      </c>
      <c r="K6" s="55"/>
      <c r="L6" s="48" t="s">
        <v>392</v>
      </c>
      <c r="M6" s="50" t="s">
        <v>1</v>
      </c>
      <c r="N6" s="49"/>
    </row>
    <row r="7" spans="2:14" ht="13.5" thickBot="1" x14ac:dyDescent="0.25">
      <c r="B7" s="56"/>
      <c r="C7" s="76" t="s">
        <v>2</v>
      </c>
      <c r="D7" s="57"/>
      <c r="E7" s="58" t="s">
        <v>0</v>
      </c>
      <c r="F7" s="59" t="s">
        <v>9</v>
      </c>
      <c r="G7" s="60" t="s">
        <v>6</v>
      </c>
      <c r="H7" s="59" t="s">
        <v>10</v>
      </c>
      <c r="I7" s="60" t="s">
        <v>3</v>
      </c>
      <c r="J7" s="59" t="s">
        <v>7</v>
      </c>
      <c r="K7" s="61"/>
      <c r="L7" s="60" t="s">
        <v>40</v>
      </c>
      <c r="M7" s="62" t="s">
        <v>42</v>
      </c>
      <c r="N7" s="63"/>
    </row>
    <row r="8" spans="2:14" ht="12.75" customHeight="1" x14ac:dyDescent="0.2">
      <c r="B8" s="2"/>
      <c r="C8" s="77"/>
      <c r="D8" s="3"/>
      <c r="E8" s="25"/>
      <c r="F8" s="3"/>
      <c r="G8" s="3"/>
      <c r="H8" s="3"/>
      <c r="I8" s="3"/>
      <c r="J8" s="3"/>
      <c r="K8" s="5"/>
      <c r="L8" s="3"/>
      <c r="M8" s="4"/>
      <c r="N8" s="5"/>
    </row>
    <row r="9" spans="2:14" x14ac:dyDescent="0.2">
      <c r="B9" s="6"/>
      <c r="C9" s="31" t="s">
        <v>4</v>
      </c>
      <c r="D9" s="7"/>
      <c r="E9" s="65"/>
      <c r="F9" s="7"/>
      <c r="G9" s="7"/>
      <c r="H9" s="7"/>
      <c r="I9" s="7"/>
      <c r="J9" s="7"/>
      <c r="K9" s="9"/>
      <c r="L9" s="7"/>
      <c r="M9" s="8"/>
      <c r="N9" s="9"/>
    </row>
    <row r="10" spans="2:14" ht="5.25" customHeight="1" x14ac:dyDescent="0.2">
      <c r="B10" s="6"/>
      <c r="C10" s="78"/>
      <c r="D10" s="10"/>
      <c r="E10" s="66"/>
      <c r="F10" s="10"/>
      <c r="G10" s="10"/>
      <c r="H10" s="10"/>
      <c r="I10" s="10"/>
      <c r="J10" s="10"/>
      <c r="K10" s="26"/>
      <c r="L10" s="7"/>
      <c r="M10" s="7"/>
      <c r="N10" s="9"/>
    </row>
    <row r="11" spans="2:14" x14ac:dyDescent="0.2">
      <c r="B11" s="12"/>
      <c r="C11" s="79" t="s">
        <v>11</v>
      </c>
      <c r="D11" s="7"/>
      <c r="E11" s="67">
        <v>43313630</v>
      </c>
      <c r="F11" s="17">
        <f>(E11/$I11)*100</f>
        <v>70.229036917936867</v>
      </c>
      <c r="G11" s="37">
        <v>18361187</v>
      </c>
      <c r="H11" s="17">
        <f t="shared" ref="H11:H47" si="0">(G11/$I11)*100</f>
        <v>29.77096308206314</v>
      </c>
      <c r="I11" s="37">
        <f>G11+E11</f>
        <v>61674817</v>
      </c>
      <c r="J11" s="17">
        <f t="shared" ref="J11:J47" si="1">(I11/I$397)*100</f>
        <v>3.4411008835418602</v>
      </c>
      <c r="K11" s="9"/>
      <c r="L11" s="37">
        <v>115131387</v>
      </c>
      <c r="M11" s="17">
        <f>(I11/$L11)*100</f>
        <v>53.569073218930299</v>
      </c>
      <c r="N11" s="9"/>
    </row>
    <row r="12" spans="2:14" x14ac:dyDescent="0.2">
      <c r="B12" s="12"/>
      <c r="C12" s="79" t="s">
        <v>45</v>
      </c>
      <c r="D12" s="7"/>
      <c r="E12" s="68">
        <v>12418164</v>
      </c>
      <c r="F12" s="17">
        <f t="shared" ref="F12:F47" si="2">(E12/$I12)*100</f>
        <v>80.542430343846377</v>
      </c>
      <c r="G12" s="16">
        <v>3000000</v>
      </c>
      <c r="H12" s="17">
        <f t="shared" si="0"/>
        <v>19.457569656153613</v>
      </c>
      <c r="I12" s="16">
        <f>G12+E12</f>
        <v>15418164</v>
      </c>
      <c r="J12" s="17">
        <f t="shared" si="1"/>
        <v>0.86024507803555073</v>
      </c>
      <c r="K12" s="9"/>
      <c r="L12" s="16">
        <v>35529518</v>
      </c>
      <c r="M12" s="17">
        <f>(I12/$L12)*100</f>
        <v>43.395364946971696</v>
      </c>
      <c r="N12" s="9"/>
    </row>
    <row r="13" spans="2:14" x14ac:dyDescent="0.2">
      <c r="B13" s="12"/>
      <c r="C13" s="79" t="s">
        <v>86</v>
      </c>
      <c r="D13" s="7"/>
      <c r="E13" s="68">
        <v>12498412</v>
      </c>
      <c r="F13" s="17">
        <f t="shared" si="2"/>
        <v>30.983164187558128</v>
      </c>
      <c r="G13" s="16">
        <v>27840954</v>
      </c>
      <c r="H13" s="17">
        <f t="shared" si="0"/>
        <v>69.016835812441869</v>
      </c>
      <c r="I13" s="16">
        <f t="shared" ref="I13:I42" si="3">G13+E13</f>
        <v>40339366</v>
      </c>
      <c r="J13" s="17">
        <f t="shared" si="1"/>
        <v>2.2507051457342544</v>
      </c>
      <c r="K13" s="9"/>
      <c r="L13" s="16">
        <v>347367728</v>
      </c>
      <c r="M13" s="17">
        <f t="shared" ref="M13:M42" si="4">(I13/$L13)*100</f>
        <v>11.612870957315874</v>
      </c>
      <c r="N13" s="9"/>
    </row>
    <row r="14" spans="2:14" x14ac:dyDescent="0.2">
      <c r="B14" s="12"/>
      <c r="C14" s="79" t="s">
        <v>266</v>
      </c>
      <c r="D14" s="7"/>
      <c r="E14" s="68">
        <v>4673961</v>
      </c>
      <c r="F14" s="17">
        <f t="shared" si="2"/>
        <v>79.570855169109905</v>
      </c>
      <c r="G14" s="16">
        <v>1200000</v>
      </c>
      <c r="H14" s="17">
        <f t="shared" si="0"/>
        <v>20.429144830890092</v>
      </c>
      <c r="I14" s="16">
        <f t="shared" si="3"/>
        <v>5873961</v>
      </c>
      <c r="J14" s="17">
        <f t="shared" si="1"/>
        <v>0.32773331758715119</v>
      </c>
      <c r="K14" s="9"/>
      <c r="L14" s="16">
        <v>24112344</v>
      </c>
      <c r="M14" s="17">
        <f t="shared" si="4"/>
        <v>24.360804573790087</v>
      </c>
      <c r="N14" s="9"/>
    </row>
    <row r="15" spans="2:14" x14ac:dyDescent="0.2">
      <c r="B15" s="12"/>
      <c r="C15" s="79" t="s">
        <v>50</v>
      </c>
      <c r="D15" s="7"/>
      <c r="E15" s="68">
        <v>3719584</v>
      </c>
      <c r="F15" s="17">
        <f t="shared" si="2"/>
        <v>51.520752442245978</v>
      </c>
      <c r="G15" s="16">
        <v>3500000</v>
      </c>
      <c r="H15" s="17">
        <f t="shared" si="0"/>
        <v>48.479247557754022</v>
      </c>
      <c r="I15" s="16">
        <f t="shared" si="3"/>
        <v>7219584</v>
      </c>
      <c r="J15" s="17">
        <f t="shared" si="1"/>
        <v>0.40281135947601887</v>
      </c>
      <c r="K15" s="9"/>
      <c r="L15" s="16">
        <v>370531241</v>
      </c>
      <c r="M15" s="17">
        <f t="shared" si="4"/>
        <v>1.9484413731256738</v>
      </c>
      <c r="N15" s="9"/>
    </row>
    <row r="16" spans="2:14" x14ac:dyDescent="0.2">
      <c r="B16" s="12"/>
      <c r="C16" s="79" t="s">
        <v>76</v>
      </c>
      <c r="D16" s="7"/>
      <c r="E16" s="68">
        <v>11628731</v>
      </c>
      <c r="F16" s="17">
        <f t="shared" si="2"/>
        <v>100</v>
      </c>
      <c r="G16" s="16">
        <v>0</v>
      </c>
      <c r="H16" s="17">
        <f t="shared" si="0"/>
        <v>0</v>
      </c>
      <c r="I16" s="16">
        <f t="shared" si="3"/>
        <v>11628731</v>
      </c>
      <c r="J16" s="17">
        <f t="shared" si="1"/>
        <v>0.6488164613211681</v>
      </c>
      <c r="K16" s="9"/>
      <c r="L16" s="16">
        <v>17920625</v>
      </c>
      <c r="M16" s="17">
        <f t="shared" si="4"/>
        <v>64.890208907334426</v>
      </c>
      <c r="N16" s="9"/>
    </row>
    <row r="17" spans="2:14" x14ac:dyDescent="0.2">
      <c r="B17" s="101"/>
      <c r="C17" s="102" t="s">
        <v>12</v>
      </c>
      <c r="D17" s="103"/>
      <c r="E17" s="104">
        <v>16228034</v>
      </c>
      <c r="F17" s="105">
        <f t="shared" si="2"/>
        <v>95.293067849015415</v>
      </c>
      <c r="G17" s="106">
        <v>801572</v>
      </c>
      <c r="H17" s="105">
        <f t="shared" si="0"/>
        <v>4.706932150984585</v>
      </c>
      <c r="I17" s="106">
        <f t="shared" si="3"/>
        <v>17029606</v>
      </c>
      <c r="J17" s="105">
        <f t="shared" si="1"/>
        <v>0.95015429479052649</v>
      </c>
      <c r="K17" s="108"/>
      <c r="L17" s="106">
        <v>36638213</v>
      </c>
      <c r="M17" s="105">
        <f t="shared" si="4"/>
        <v>46.480449251168444</v>
      </c>
      <c r="N17" s="108"/>
    </row>
    <row r="18" spans="2:14" x14ac:dyDescent="0.2">
      <c r="B18" s="12"/>
      <c r="C18" s="79" t="s">
        <v>177</v>
      </c>
      <c r="D18" s="7"/>
      <c r="E18" s="68">
        <v>0</v>
      </c>
      <c r="F18" s="17">
        <v>0</v>
      </c>
      <c r="G18" s="16">
        <v>0</v>
      </c>
      <c r="H18" s="17">
        <v>0</v>
      </c>
      <c r="I18" s="16">
        <f t="shared" si="3"/>
        <v>0</v>
      </c>
      <c r="J18" s="17">
        <f t="shared" si="1"/>
        <v>0</v>
      </c>
      <c r="K18" s="9"/>
      <c r="L18" s="16">
        <v>27061741</v>
      </c>
      <c r="M18" s="17">
        <f t="shared" si="4"/>
        <v>0</v>
      </c>
      <c r="N18" s="9"/>
    </row>
    <row r="19" spans="2:14" x14ac:dyDescent="0.2">
      <c r="B19" s="12"/>
      <c r="C19" s="79" t="s">
        <v>87</v>
      </c>
      <c r="D19" s="7"/>
      <c r="E19" s="68">
        <v>60047062</v>
      </c>
      <c r="F19" s="17">
        <f t="shared" si="2"/>
        <v>100</v>
      </c>
      <c r="G19" s="16">
        <v>0</v>
      </c>
      <c r="H19" s="17">
        <f t="shared" si="0"/>
        <v>0</v>
      </c>
      <c r="I19" s="16">
        <f t="shared" si="3"/>
        <v>60047062</v>
      </c>
      <c r="J19" s="17">
        <f t="shared" si="1"/>
        <v>3.3502814949948356</v>
      </c>
      <c r="K19" s="9"/>
      <c r="L19" s="16">
        <v>90752263</v>
      </c>
      <c r="M19" s="17">
        <f t="shared" si="4"/>
        <v>66.165911477050443</v>
      </c>
      <c r="N19" s="9"/>
    </row>
    <row r="20" spans="2:14" x14ac:dyDescent="0.2">
      <c r="B20" s="12"/>
      <c r="C20" s="79" t="s">
        <v>88</v>
      </c>
      <c r="D20" s="7"/>
      <c r="E20" s="68">
        <v>26256087</v>
      </c>
      <c r="F20" s="17">
        <f t="shared" si="2"/>
        <v>100</v>
      </c>
      <c r="G20" s="16">
        <v>0</v>
      </c>
      <c r="H20" s="17">
        <f t="shared" si="0"/>
        <v>0</v>
      </c>
      <c r="I20" s="16">
        <f t="shared" si="3"/>
        <v>26256087</v>
      </c>
      <c r="J20" s="17">
        <f t="shared" si="1"/>
        <v>1.46493899080482</v>
      </c>
      <c r="K20" s="9"/>
      <c r="L20" s="16">
        <v>86771752</v>
      </c>
      <c r="M20" s="17">
        <f t="shared" si="4"/>
        <v>30.258795512161608</v>
      </c>
      <c r="N20" s="9"/>
    </row>
    <row r="21" spans="2:14" x14ac:dyDescent="0.2">
      <c r="B21" s="32"/>
      <c r="C21" s="80" t="s">
        <v>13</v>
      </c>
      <c r="D21" s="33"/>
      <c r="E21" s="69">
        <v>42104005</v>
      </c>
      <c r="F21" s="34">
        <f t="shared" si="2"/>
        <v>100</v>
      </c>
      <c r="G21" s="35">
        <v>0</v>
      </c>
      <c r="H21" s="34">
        <f t="shared" si="0"/>
        <v>0</v>
      </c>
      <c r="I21" s="35">
        <f t="shared" si="3"/>
        <v>42104005</v>
      </c>
      <c r="J21" s="34">
        <f t="shared" si="1"/>
        <v>2.3491618760076891</v>
      </c>
      <c r="K21" s="36"/>
      <c r="L21" s="35">
        <v>50585967</v>
      </c>
      <c r="M21" s="34">
        <f t="shared" si="4"/>
        <v>83.232579106375496</v>
      </c>
      <c r="N21" s="36"/>
    </row>
    <row r="22" spans="2:14" x14ac:dyDescent="0.2">
      <c r="B22" s="12"/>
      <c r="C22" s="79" t="s">
        <v>14</v>
      </c>
      <c r="D22" s="7"/>
      <c r="E22" s="68">
        <v>31200000</v>
      </c>
      <c r="F22" s="17">
        <f t="shared" si="2"/>
        <v>100</v>
      </c>
      <c r="G22" s="16">
        <v>0</v>
      </c>
      <c r="H22" s="17">
        <f t="shared" si="0"/>
        <v>0</v>
      </c>
      <c r="I22" s="16">
        <f t="shared" si="3"/>
        <v>31200000</v>
      </c>
      <c r="J22" s="17">
        <f t="shared" si="1"/>
        <v>1.7407809668329628</v>
      </c>
      <c r="K22" s="9"/>
      <c r="L22" s="16">
        <v>51542028</v>
      </c>
      <c r="M22" s="17">
        <f t="shared" si="4"/>
        <v>60.533124540617614</v>
      </c>
      <c r="N22" s="9"/>
    </row>
    <row r="23" spans="2:14" x14ac:dyDescent="0.2">
      <c r="B23" s="12"/>
      <c r="C23" s="79" t="s">
        <v>178</v>
      </c>
      <c r="D23" s="7"/>
      <c r="E23" s="68">
        <v>9000000</v>
      </c>
      <c r="F23" s="17">
        <f t="shared" si="2"/>
        <v>100</v>
      </c>
      <c r="G23" s="16">
        <v>0</v>
      </c>
      <c r="H23" s="17">
        <f t="shared" si="0"/>
        <v>0</v>
      </c>
      <c r="I23" s="16">
        <f t="shared" si="3"/>
        <v>9000000</v>
      </c>
      <c r="J23" s="17">
        <f t="shared" si="1"/>
        <v>0.50214835581720074</v>
      </c>
      <c r="K23" s="9"/>
      <c r="L23" s="16">
        <v>16866489</v>
      </c>
      <c r="M23" s="17">
        <f t="shared" si="4"/>
        <v>53.360245869783576</v>
      </c>
      <c r="N23" s="9"/>
    </row>
    <row r="24" spans="2:14" x14ac:dyDescent="0.2">
      <c r="B24" s="12"/>
      <c r="C24" s="79" t="s">
        <v>89</v>
      </c>
      <c r="D24" s="7"/>
      <c r="E24" s="68">
        <v>10649372</v>
      </c>
      <c r="F24" s="17">
        <f t="shared" si="2"/>
        <v>100</v>
      </c>
      <c r="G24" s="16">
        <v>0</v>
      </c>
      <c r="H24" s="17">
        <f t="shared" si="0"/>
        <v>0</v>
      </c>
      <c r="I24" s="16">
        <f t="shared" si="3"/>
        <v>10649372</v>
      </c>
      <c r="J24" s="17">
        <f t="shared" si="1"/>
        <v>0.59417384892063729</v>
      </c>
      <c r="K24" s="9"/>
      <c r="L24" s="16">
        <v>13944273</v>
      </c>
      <c r="M24" s="17">
        <f t="shared" si="4"/>
        <v>76.370937373357506</v>
      </c>
      <c r="N24" s="9"/>
    </row>
    <row r="25" spans="2:14" x14ac:dyDescent="0.2">
      <c r="B25" s="12"/>
      <c r="C25" s="79" t="s">
        <v>179</v>
      </c>
      <c r="D25" s="7"/>
      <c r="E25" s="68">
        <v>0</v>
      </c>
      <c r="F25" s="17">
        <v>0</v>
      </c>
      <c r="G25" s="16">
        <v>0</v>
      </c>
      <c r="H25" s="17">
        <v>0</v>
      </c>
      <c r="I25" s="16">
        <v>0</v>
      </c>
      <c r="J25" s="17">
        <f t="shared" si="1"/>
        <v>0</v>
      </c>
      <c r="K25" s="9"/>
      <c r="L25" s="16">
        <v>680663</v>
      </c>
      <c r="M25" s="17">
        <f t="shared" si="4"/>
        <v>0</v>
      </c>
      <c r="N25" s="9"/>
    </row>
    <row r="26" spans="2:14" x14ac:dyDescent="0.2">
      <c r="B26" s="12"/>
      <c r="C26" s="79" t="s">
        <v>90</v>
      </c>
      <c r="D26" s="7"/>
      <c r="E26" s="68">
        <v>227826572</v>
      </c>
      <c r="F26" s="17">
        <f t="shared" si="2"/>
        <v>97.603370016652974</v>
      </c>
      <c r="G26" s="16">
        <v>5594233</v>
      </c>
      <c r="H26" s="17">
        <f t="shared" si="0"/>
        <v>2.3966299833470286</v>
      </c>
      <c r="I26" s="16">
        <f t="shared" si="3"/>
        <v>233420805</v>
      </c>
      <c r="J26" s="17">
        <f t="shared" si="1"/>
        <v>13.023541493808604</v>
      </c>
      <c r="K26" s="9"/>
      <c r="L26" s="16">
        <v>411430597.19999999</v>
      </c>
      <c r="M26" s="17">
        <f t="shared" si="4"/>
        <v>56.733944093742771</v>
      </c>
      <c r="N26" s="9"/>
    </row>
    <row r="27" spans="2:14" x14ac:dyDescent="0.2">
      <c r="B27" s="101"/>
      <c r="C27" s="102" t="s">
        <v>61</v>
      </c>
      <c r="D27" s="103"/>
      <c r="E27" s="104">
        <v>42745505</v>
      </c>
      <c r="F27" s="105">
        <f t="shared" si="2"/>
        <v>79.767948458104428</v>
      </c>
      <c r="G27" s="106">
        <v>10841814</v>
      </c>
      <c r="H27" s="105">
        <f t="shared" si="0"/>
        <v>20.232051541895572</v>
      </c>
      <c r="I27" s="106">
        <f t="shared" si="3"/>
        <v>53587319</v>
      </c>
      <c r="J27" s="105">
        <f t="shared" si="1"/>
        <v>2.9898649031668714</v>
      </c>
      <c r="K27" s="108"/>
      <c r="L27" s="106">
        <v>78027969</v>
      </c>
      <c r="M27" s="105">
        <f t="shared" si="4"/>
        <v>68.677065014981991</v>
      </c>
      <c r="N27" s="108"/>
    </row>
    <row r="28" spans="2:14" x14ac:dyDescent="0.2">
      <c r="B28" s="12"/>
      <c r="C28" s="79" t="s">
        <v>91</v>
      </c>
      <c r="D28" s="7"/>
      <c r="E28" s="68">
        <v>16215713</v>
      </c>
      <c r="F28" s="17">
        <f t="shared" si="2"/>
        <v>100</v>
      </c>
      <c r="G28" s="16">
        <v>0</v>
      </c>
      <c r="H28" s="17">
        <f t="shared" si="0"/>
        <v>0</v>
      </c>
      <c r="I28" s="16">
        <f>G28+E28</f>
        <v>16215713</v>
      </c>
      <c r="J28" s="17">
        <f t="shared" si="1"/>
        <v>0.90474373570595645</v>
      </c>
      <c r="K28" s="9"/>
      <c r="L28" s="16">
        <v>57834410</v>
      </c>
      <c r="M28" s="17">
        <f>(I28/$L28)*100</f>
        <v>28.038174851269339</v>
      </c>
      <c r="N28" s="9"/>
    </row>
    <row r="29" spans="2:14" x14ac:dyDescent="0.2">
      <c r="B29" s="12"/>
      <c r="C29" s="79" t="s">
        <v>92</v>
      </c>
      <c r="D29" s="7"/>
      <c r="E29" s="68">
        <v>5000000</v>
      </c>
      <c r="F29" s="17">
        <f t="shared" si="2"/>
        <v>100</v>
      </c>
      <c r="G29" s="16">
        <v>0</v>
      </c>
      <c r="H29" s="17">
        <f t="shared" si="0"/>
        <v>0</v>
      </c>
      <c r="I29" s="16">
        <f t="shared" si="3"/>
        <v>5000000</v>
      </c>
      <c r="J29" s="17">
        <f t="shared" si="1"/>
        <v>0.27897130878733378</v>
      </c>
      <c r="K29" s="9"/>
      <c r="L29" s="16">
        <v>55705879</v>
      </c>
      <c r="M29" s="17">
        <f t="shared" si="4"/>
        <v>8.9757133174399772</v>
      </c>
      <c r="N29" s="9"/>
    </row>
    <row r="30" spans="2:14" x14ac:dyDescent="0.2">
      <c r="B30" s="12"/>
      <c r="C30" s="79" t="s">
        <v>15</v>
      </c>
      <c r="D30" s="7"/>
      <c r="E30" s="68">
        <v>5613200</v>
      </c>
      <c r="F30" s="17">
        <f t="shared" si="2"/>
        <v>80.793367493810806</v>
      </c>
      <c r="G30" s="16">
        <v>1334400</v>
      </c>
      <c r="H30" s="17">
        <f t="shared" si="0"/>
        <v>19.206632506189187</v>
      </c>
      <c r="I30" s="16">
        <f t="shared" si="3"/>
        <v>6947600</v>
      </c>
      <c r="J30" s="17">
        <f t="shared" si="1"/>
        <v>0.38763621298617601</v>
      </c>
      <c r="K30" s="9"/>
      <c r="L30" s="16">
        <v>9970756</v>
      </c>
      <c r="M30" s="17">
        <f t="shared" si="4"/>
        <v>69.679771523844323</v>
      </c>
      <c r="N30" s="9"/>
    </row>
    <row r="31" spans="2:14" x14ac:dyDescent="0.2">
      <c r="B31" s="32"/>
      <c r="C31" s="80" t="s">
        <v>93</v>
      </c>
      <c r="D31" s="33"/>
      <c r="E31" s="69">
        <v>95623933</v>
      </c>
      <c r="F31" s="34">
        <f t="shared" si="2"/>
        <v>46.939460041303647</v>
      </c>
      <c r="G31" s="35">
        <v>108093649</v>
      </c>
      <c r="H31" s="34">
        <f t="shared" si="0"/>
        <v>53.060539958696353</v>
      </c>
      <c r="I31" s="35">
        <f t="shared" si="3"/>
        <v>203717582</v>
      </c>
      <c r="J31" s="34">
        <f t="shared" si="1"/>
        <v>11.366272094706197</v>
      </c>
      <c r="K31" s="36"/>
      <c r="L31" s="35">
        <v>1038852955</v>
      </c>
      <c r="M31" s="34">
        <f t="shared" si="4"/>
        <v>19.609857296887604</v>
      </c>
      <c r="N31" s="36"/>
    </row>
    <row r="32" spans="2:14" x14ac:dyDescent="0.2">
      <c r="B32" s="12"/>
      <c r="C32" s="79" t="s">
        <v>316</v>
      </c>
      <c r="D32" s="7"/>
      <c r="E32" s="68">
        <v>13000000</v>
      </c>
      <c r="F32" s="17">
        <f t="shared" ref="F32" si="5">(E32/$I32)*100</f>
        <v>100</v>
      </c>
      <c r="G32" s="16">
        <v>0</v>
      </c>
      <c r="H32" s="17">
        <f t="shared" ref="H32" si="6">(G32/$I32)*100</f>
        <v>0</v>
      </c>
      <c r="I32" s="16">
        <f t="shared" ref="I32" si="7">G32+E32</f>
        <v>13000000</v>
      </c>
      <c r="J32" s="17">
        <f t="shared" si="1"/>
        <v>0.72532540284706781</v>
      </c>
      <c r="K32" s="9"/>
      <c r="L32" s="16">
        <v>26859084</v>
      </c>
      <c r="M32" s="17">
        <f t="shared" ref="M32" si="8">(I32/$L32)*100</f>
        <v>48.400757077195934</v>
      </c>
      <c r="N32" s="9"/>
    </row>
    <row r="33" spans="2:14" x14ac:dyDescent="0.2">
      <c r="B33" s="12"/>
      <c r="C33" s="79" t="s">
        <v>60</v>
      </c>
      <c r="D33" s="7"/>
      <c r="E33" s="68">
        <v>15373540</v>
      </c>
      <c r="F33" s="17">
        <f t="shared" si="2"/>
        <v>100</v>
      </c>
      <c r="G33" s="16">
        <v>0</v>
      </c>
      <c r="H33" s="17">
        <f t="shared" si="0"/>
        <v>0</v>
      </c>
      <c r="I33" s="16">
        <f t="shared" si="3"/>
        <v>15373540</v>
      </c>
      <c r="J33" s="17">
        <f t="shared" si="1"/>
        <v>0.85775531489888546</v>
      </c>
      <c r="K33" s="9"/>
      <c r="L33" s="16">
        <v>59828661</v>
      </c>
      <c r="M33" s="17">
        <f t="shared" si="4"/>
        <v>25.695945292842172</v>
      </c>
      <c r="N33" s="9"/>
    </row>
    <row r="34" spans="2:14" x14ac:dyDescent="0.2">
      <c r="B34" s="12"/>
      <c r="C34" s="79" t="s">
        <v>180</v>
      </c>
      <c r="D34" s="7"/>
      <c r="E34" s="68">
        <v>21586010</v>
      </c>
      <c r="F34" s="17">
        <v>0</v>
      </c>
      <c r="G34" s="16">
        <v>0</v>
      </c>
      <c r="H34" s="17">
        <v>0</v>
      </c>
      <c r="I34" s="16">
        <f t="shared" si="3"/>
        <v>21586010</v>
      </c>
      <c r="J34" s="17">
        <f t="shared" si="1"/>
        <v>1.2043754922392949</v>
      </c>
      <c r="K34" s="9"/>
      <c r="L34" s="16">
        <v>87956026</v>
      </c>
      <c r="M34" s="17">
        <f t="shared" si="4"/>
        <v>24.541820477428118</v>
      </c>
      <c r="N34" s="9"/>
    </row>
    <row r="35" spans="2:14" x14ac:dyDescent="0.2">
      <c r="B35" s="12"/>
      <c r="C35" s="81" t="s">
        <v>16</v>
      </c>
      <c r="D35" s="7"/>
      <c r="E35" s="68">
        <v>2860000</v>
      </c>
      <c r="F35" s="17">
        <f t="shared" si="2"/>
        <v>100</v>
      </c>
      <c r="G35" s="16">
        <v>0</v>
      </c>
      <c r="H35" s="17">
        <v>0</v>
      </c>
      <c r="I35" s="16">
        <f t="shared" si="3"/>
        <v>2860000</v>
      </c>
      <c r="J35" s="17">
        <f t="shared" si="1"/>
        <v>0.15957158862635493</v>
      </c>
      <c r="K35" s="9"/>
      <c r="L35" s="16">
        <v>28479375</v>
      </c>
      <c r="M35" s="17">
        <f t="shared" si="4"/>
        <v>10.042355213202537</v>
      </c>
      <c r="N35" s="9"/>
    </row>
    <row r="36" spans="2:14" x14ac:dyDescent="0.2">
      <c r="B36" s="12"/>
      <c r="C36" s="79" t="s">
        <v>59</v>
      </c>
      <c r="D36" s="7"/>
      <c r="E36" s="68">
        <v>36531705</v>
      </c>
      <c r="F36" s="17">
        <f t="shared" si="2"/>
        <v>63.220686296791747</v>
      </c>
      <c r="G36" s="16">
        <v>21252712</v>
      </c>
      <c r="H36" s="17">
        <f t="shared" si="0"/>
        <v>36.779313703208253</v>
      </c>
      <c r="I36" s="16">
        <f t="shared" si="3"/>
        <v>57784417</v>
      </c>
      <c r="J36" s="17">
        <f t="shared" si="1"/>
        <v>3.2240388876006119</v>
      </c>
      <c r="K36" s="9"/>
      <c r="L36" s="16">
        <v>83615923.770000011</v>
      </c>
      <c r="M36" s="17">
        <f t="shared" si="4"/>
        <v>69.106952832269116</v>
      </c>
      <c r="N36" s="9"/>
    </row>
    <row r="37" spans="2:14" x14ac:dyDescent="0.2">
      <c r="B37" s="12"/>
      <c r="C37" s="81" t="s">
        <v>58</v>
      </c>
      <c r="D37" s="7"/>
      <c r="E37" s="68">
        <v>11295105</v>
      </c>
      <c r="F37" s="17">
        <f t="shared" si="2"/>
        <v>100</v>
      </c>
      <c r="G37" s="16">
        <v>0</v>
      </c>
      <c r="H37" s="17">
        <f t="shared" si="0"/>
        <v>0</v>
      </c>
      <c r="I37" s="16">
        <f>G37+E37</f>
        <v>11295105</v>
      </c>
      <c r="J37" s="17">
        <f t="shared" si="1"/>
        <v>0.63020204494807153</v>
      </c>
      <c r="K37" s="9"/>
      <c r="L37" s="16">
        <v>35039793</v>
      </c>
      <c r="M37" s="17">
        <f>(I37/$L37)*100</f>
        <v>32.235079128464029</v>
      </c>
      <c r="N37" s="9"/>
    </row>
    <row r="38" spans="2:14" x14ac:dyDescent="0.2">
      <c r="B38" s="12"/>
      <c r="C38" s="79" t="s">
        <v>17</v>
      </c>
      <c r="D38" s="7"/>
      <c r="E38" s="68">
        <v>16819527</v>
      </c>
      <c r="F38" s="17">
        <f t="shared" si="2"/>
        <v>100</v>
      </c>
      <c r="G38" s="16">
        <v>0</v>
      </c>
      <c r="H38" s="17">
        <f t="shared" si="0"/>
        <v>0</v>
      </c>
      <c r="I38" s="16">
        <f t="shared" si="3"/>
        <v>16819527</v>
      </c>
      <c r="J38" s="17">
        <f t="shared" si="1"/>
        <v>0.93843309207477954</v>
      </c>
      <c r="K38" s="9"/>
      <c r="L38" s="16">
        <v>34802725</v>
      </c>
      <c r="M38" s="17">
        <f t="shared" si="4"/>
        <v>48.328189818469674</v>
      </c>
      <c r="N38" s="9"/>
    </row>
    <row r="39" spans="2:14" x14ac:dyDescent="0.2">
      <c r="B39" s="12"/>
      <c r="C39" s="79" t="s">
        <v>18</v>
      </c>
      <c r="D39" s="7"/>
      <c r="E39" s="68">
        <v>22367887</v>
      </c>
      <c r="F39" s="17">
        <f t="shared" si="2"/>
        <v>94.317637246918025</v>
      </c>
      <c r="G39" s="16">
        <v>1347600</v>
      </c>
      <c r="H39" s="17">
        <f t="shared" si="0"/>
        <v>5.6823627530819838</v>
      </c>
      <c r="I39" s="16">
        <f>G39+E39</f>
        <v>23715487</v>
      </c>
      <c r="J39" s="17">
        <f t="shared" si="1"/>
        <v>1.3231880893837999</v>
      </c>
      <c r="K39" s="9"/>
      <c r="L39" s="16">
        <v>124032289</v>
      </c>
      <c r="M39" s="17">
        <f>(I39/$L39)*100</f>
        <v>19.120413878679607</v>
      </c>
      <c r="N39" s="9"/>
    </row>
    <row r="40" spans="2:14" x14ac:dyDescent="0.2">
      <c r="B40" s="32"/>
      <c r="C40" s="80" t="s">
        <v>95</v>
      </c>
      <c r="D40" s="33"/>
      <c r="E40" s="69">
        <v>68914036</v>
      </c>
      <c r="F40" s="34">
        <f t="shared" si="2"/>
        <v>72.206059729616882</v>
      </c>
      <c r="G40" s="35">
        <v>26526757</v>
      </c>
      <c r="H40" s="34">
        <f>(G40/$I40)*100</f>
        <v>27.793940270383128</v>
      </c>
      <c r="I40" s="35">
        <f>G40+E40</f>
        <v>95440793</v>
      </c>
      <c r="J40" s="34">
        <f t="shared" si="1"/>
        <v>5.3250485869822004</v>
      </c>
      <c r="K40" s="36"/>
      <c r="L40" s="35">
        <v>176663467</v>
      </c>
      <c r="M40" s="34">
        <f>(I40/$L40)*100</f>
        <v>54.02406882459745</v>
      </c>
      <c r="N40" s="36"/>
    </row>
    <row r="41" spans="2:14" x14ac:dyDescent="0.2">
      <c r="B41" s="12"/>
      <c r="C41" s="79" t="s">
        <v>47</v>
      </c>
      <c r="D41" s="7"/>
      <c r="E41" s="68">
        <v>72565980</v>
      </c>
      <c r="F41" s="17">
        <v>0</v>
      </c>
      <c r="G41" s="16">
        <v>0</v>
      </c>
      <c r="H41" s="17">
        <v>0</v>
      </c>
      <c r="I41" s="16">
        <f>G41+E41</f>
        <v>72565980</v>
      </c>
      <c r="J41" s="17">
        <f t="shared" si="1"/>
        <v>4.0487652828070972</v>
      </c>
      <c r="K41" s="9"/>
      <c r="L41" s="16">
        <v>80753565</v>
      </c>
      <c r="M41" s="17">
        <f t="shared" si="4"/>
        <v>89.861023473081346</v>
      </c>
      <c r="N41" s="9"/>
    </row>
    <row r="42" spans="2:14" x14ac:dyDescent="0.2">
      <c r="B42" s="12"/>
      <c r="C42" s="79" t="s">
        <v>55</v>
      </c>
      <c r="D42" s="7"/>
      <c r="E42" s="68">
        <v>17244019</v>
      </c>
      <c r="F42" s="17">
        <v>0</v>
      </c>
      <c r="G42" s="16">
        <v>6871567</v>
      </c>
      <c r="H42" s="17">
        <v>0</v>
      </c>
      <c r="I42" s="16">
        <f t="shared" si="3"/>
        <v>24115586</v>
      </c>
      <c r="J42" s="17">
        <f t="shared" si="1"/>
        <v>1.3455113177187006</v>
      </c>
      <c r="K42" s="9"/>
      <c r="L42" s="16">
        <v>36208411.399999999</v>
      </c>
      <c r="M42" s="17">
        <f t="shared" si="4"/>
        <v>66.602165263732061</v>
      </c>
      <c r="N42" s="9"/>
    </row>
    <row r="43" spans="2:14" x14ac:dyDescent="0.2">
      <c r="B43" s="12"/>
      <c r="C43" s="79" t="s">
        <v>19</v>
      </c>
      <c r="D43" s="7"/>
      <c r="E43" s="68">
        <v>55805223</v>
      </c>
      <c r="F43" s="17">
        <f t="shared" si="2"/>
        <v>99.413853416983272</v>
      </c>
      <c r="G43" s="16">
        <v>329029</v>
      </c>
      <c r="H43" s="17">
        <f t="shared" si="0"/>
        <v>0.58614658301672917</v>
      </c>
      <c r="I43" s="16">
        <f>G43+E43</f>
        <v>56134252</v>
      </c>
      <c r="J43" s="17">
        <f t="shared" si="1"/>
        <v>3.1319691496476016</v>
      </c>
      <c r="K43" s="9"/>
      <c r="L43" s="16">
        <v>113228868</v>
      </c>
      <c r="M43" s="17">
        <f>(I43/$L43)*100</f>
        <v>49.575919102185139</v>
      </c>
      <c r="N43" s="9"/>
    </row>
    <row r="44" spans="2:14" x14ac:dyDescent="0.2">
      <c r="B44" s="12"/>
      <c r="C44" s="79" t="s">
        <v>57</v>
      </c>
      <c r="D44" s="7"/>
      <c r="E44" s="68">
        <v>16000000</v>
      </c>
      <c r="F44" s="17">
        <f t="shared" si="2"/>
        <v>100</v>
      </c>
      <c r="G44" s="16">
        <v>0</v>
      </c>
      <c r="H44" s="17">
        <f t="shared" si="0"/>
        <v>0</v>
      </c>
      <c r="I44" s="16">
        <f>G44+E44</f>
        <v>16000000</v>
      </c>
      <c r="J44" s="17">
        <f t="shared" si="1"/>
        <v>0.89270818811946817</v>
      </c>
      <c r="K44" s="9"/>
      <c r="L44" s="16">
        <v>47012173.200000003</v>
      </c>
      <c r="M44" s="17">
        <f>(I44/$L44)*100</f>
        <v>34.033738308443056</v>
      </c>
      <c r="N44" s="9"/>
    </row>
    <row r="45" spans="2:14" x14ac:dyDescent="0.2">
      <c r="B45" s="12"/>
      <c r="C45" s="79" t="s">
        <v>264</v>
      </c>
      <c r="D45" s="7"/>
      <c r="E45" s="68">
        <v>27423523</v>
      </c>
      <c r="F45" s="17">
        <f t="shared" si="2"/>
        <v>98.562367533399708</v>
      </c>
      <c r="G45" s="16">
        <v>400000</v>
      </c>
      <c r="H45" s="17">
        <f t="shared" si="0"/>
        <v>1.4376324666002935</v>
      </c>
      <c r="I45" s="16">
        <f t="shared" ref="I45:I47" si="9">G45+E45</f>
        <v>27823523</v>
      </c>
      <c r="J45" s="17">
        <f t="shared" si="1"/>
        <v>1.5523929252768967</v>
      </c>
      <c r="K45" s="9"/>
      <c r="L45" s="16">
        <v>46876523</v>
      </c>
      <c r="M45" s="17">
        <f t="shared" ref="M45:M47" si="10">(I45/$L45)*100</f>
        <v>59.354920585726887</v>
      </c>
      <c r="N45" s="9"/>
    </row>
    <row r="46" spans="2:14" x14ac:dyDescent="0.2">
      <c r="B46" s="12"/>
      <c r="C46" s="79" t="s">
        <v>56</v>
      </c>
      <c r="D46" s="7"/>
      <c r="E46" s="68">
        <v>10587767</v>
      </c>
      <c r="F46" s="17">
        <f t="shared" si="2"/>
        <v>100</v>
      </c>
      <c r="G46" s="16">
        <v>0</v>
      </c>
      <c r="H46" s="17">
        <f t="shared" si="0"/>
        <v>0</v>
      </c>
      <c r="I46" s="16">
        <f t="shared" si="9"/>
        <v>10587767</v>
      </c>
      <c r="J46" s="17">
        <f t="shared" si="1"/>
        <v>0.59073664342506849</v>
      </c>
      <c r="K46" s="9"/>
      <c r="L46" s="16">
        <v>22294197</v>
      </c>
      <c r="M46" s="17">
        <f t="shared" si="10"/>
        <v>47.491134127862964</v>
      </c>
      <c r="N46" s="9"/>
    </row>
    <row r="47" spans="2:14" x14ac:dyDescent="0.2">
      <c r="B47" s="12"/>
      <c r="C47" s="79" t="s">
        <v>96</v>
      </c>
      <c r="D47" s="7"/>
      <c r="E47" s="68">
        <v>2848690</v>
      </c>
      <c r="F47" s="17">
        <f t="shared" si="2"/>
        <v>76.024061338265156</v>
      </c>
      <c r="G47" s="16">
        <v>898400</v>
      </c>
      <c r="H47" s="17">
        <f t="shared" si="0"/>
        <v>23.975938661734837</v>
      </c>
      <c r="I47" s="16">
        <f t="shared" si="9"/>
        <v>3747090</v>
      </c>
      <c r="J47" s="17">
        <f t="shared" si="1"/>
        <v>0.20906612028878613</v>
      </c>
      <c r="K47" s="9"/>
      <c r="L47" s="16">
        <v>39879690</v>
      </c>
      <c r="M47" s="17">
        <f t="shared" si="10"/>
        <v>9.3959857762184207</v>
      </c>
      <c r="N47" s="9"/>
    </row>
    <row r="48" spans="2:14" x14ac:dyDescent="0.2">
      <c r="B48" s="12"/>
      <c r="C48" s="79"/>
      <c r="D48" s="7"/>
      <c r="E48" s="68"/>
      <c r="F48" s="17"/>
      <c r="G48" s="16"/>
      <c r="H48" s="17"/>
      <c r="I48" s="16"/>
      <c r="J48" s="17"/>
      <c r="K48" s="9"/>
      <c r="L48" s="16"/>
      <c r="M48" s="17"/>
      <c r="N48" s="9"/>
    </row>
    <row r="49" spans="2:14" x14ac:dyDescent="0.2">
      <c r="B49" s="12"/>
      <c r="C49" s="82" t="s">
        <v>20</v>
      </c>
      <c r="E49" s="67">
        <f>SUM(E11:E48)</f>
        <v>1087984977</v>
      </c>
      <c r="F49" s="17">
        <f>(E49/$I49)*100</f>
        <v>82.039083655994745</v>
      </c>
      <c r="G49" s="37">
        <f>SUM(G11:G48)</f>
        <v>238193874</v>
      </c>
      <c r="H49" s="17">
        <f>(G49/$I49)*100</f>
        <v>17.960916344005248</v>
      </c>
      <c r="I49" s="37">
        <f>SUM(I11:I48)</f>
        <v>1326178851</v>
      </c>
      <c r="J49" s="17">
        <f>(I49/I$397)*100</f>
        <v>73.993169949910495</v>
      </c>
      <c r="K49" s="9"/>
      <c r="L49" s="37">
        <f>SUM(L11:L48)</f>
        <v>3980789569.5699997</v>
      </c>
      <c r="M49" s="28">
        <f>(I49/$L49)*100</f>
        <v>33.314467590489897</v>
      </c>
      <c r="N49" s="9"/>
    </row>
    <row r="50" spans="2:14" x14ac:dyDescent="0.2">
      <c r="B50" s="12"/>
      <c r="C50" s="29"/>
      <c r="E50" s="68"/>
      <c r="F50" s="7"/>
      <c r="G50" s="16"/>
      <c r="H50" s="7"/>
      <c r="I50" s="7"/>
      <c r="J50" s="7"/>
      <c r="K50" s="9"/>
      <c r="L50" s="39"/>
      <c r="M50" s="30"/>
      <c r="N50" s="9"/>
    </row>
    <row r="51" spans="2:14" x14ac:dyDescent="0.2">
      <c r="B51" s="93"/>
      <c r="C51" s="94"/>
      <c r="D51" s="95"/>
      <c r="E51" s="96"/>
      <c r="F51" s="95"/>
      <c r="G51" s="97"/>
      <c r="H51" s="95"/>
      <c r="I51" s="95"/>
      <c r="J51" s="95"/>
      <c r="K51" s="98"/>
      <c r="L51" s="97"/>
      <c r="M51" s="95"/>
      <c r="N51" s="98"/>
    </row>
    <row r="52" spans="2:14" x14ac:dyDescent="0.2">
      <c r="B52" s="12"/>
      <c r="C52" s="117" t="s">
        <v>113</v>
      </c>
      <c r="D52" s="118"/>
      <c r="E52" s="118"/>
      <c r="F52" s="7"/>
      <c r="G52" s="16"/>
      <c r="H52" s="7"/>
      <c r="I52" s="7"/>
      <c r="J52" s="7"/>
      <c r="K52" s="9"/>
      <c r="L52" s="11"/>
      <c r="N52" s="9"/>
    </row>
    <row r="53" spans="2:14" ht="5.25" customHeight="1" x14ac:dyDescent="0.2">
      <c r="B53" s="12"/>
      <c r="E53" s="68"/>
      <c r="F53" s="7"/>
      <c r="G53" s="16"/>
      <c r="H53" s="7"/>
      <c r="I53" s="7"/>
      <c r="J53" s="7"/>
      <c r="K53" s="9"/>
      <c r="L53" s="11"/>
      <c r="N53" s="9"/>
    </row>
    <row r="54" spans="2:14" x14ac:dyDescent="0.2">
      <c r="B54" s="12"/>
      <c r="C54" s="82" t="s">
        <v>21</v>
      </c>
      <c r="E54" s="67">
        <v>3867211</v>
      </c>
      <c r="F54" s="17">
        <v>0</v>
      </c>
      <c r="G54" s="37">
        <v>0</v>
      </c>
      <c r="H54" s="17">
        <v>0</v>
      </c>
      <c r="I54" s="37">
        <f t="shared" ref="I54:I134" si="11">G54+E54</f>
        <v>3867211</v>
      </c>
      <c r="J54" s="17">
        <f t="shared" ref="J54:J85" si="12">(I54/I$397)*100</f>
        <v>0.21576818280535476</v>
      </c>
      <c r="K54" s="9"/>
      <c r="L54" s="38">
        <v>3933355</v>
      </c>
      <c r="M54" s="28">
        <f t="shared" ref="M54:M134" si="13">(I54/$L54)*100</f>
        <v>98.318382144505136</v>
      </c>
      <c r="N54" s="9"/>
    </row>
    <row r="55" spans="2:14" x14ac:dyDescent="0.2">
      <c r="B55" s="12"/>
      <c r="C55" s="82" t="s">
        <v>117</v>
      </c>
      <c r="E55" s="68">
        <v>10482387</v>
      </c>
      <c r="F55" s="17">
        <f t="shared" ref="F55:F82" si="14">(E55/$I55)*100</f>
        <v>100</v>
      </c>
      <c r="G55" s="16">
        <v>0</v>
      </c>
      <c r="H55" s="17">
        <f t="shared" ref="H55:H82" si="15">(G55/$I55)*100</f>
        <v>0</v>
      </c>
      <c r="I55" s="16">
        <f t="shared" si="11"/>
        <v>10482387</v>
      </c>
      <c r="J55" s="17">
        <f t="shared" si="12"/>
        <v>0.58485704412106665</v>
      </c>
      <c r="K55" s="9"/>
      <c r="L55" s="11">
        <v>10602387</v>
      </c>
      <c r="M55" s="28">
        <f t="shared" si="13"/>
        <v>98.868179401487609</v>
      </c>
      <c r="N55" s="9"/>
    </row>
    <row r="56" spans="2:14" x14ac:dyDescent="0.2">
      <c r="B56" s="12"/>
      <c r="C56" s="82" t="s">
        <v>181</v>
      </c>
      <c r="E56" s="68">
        <v>0</v>
      </c>
      <c r="F56" s="17">
        <v>0</v>
      </c>
      <c r="G56" s="16">
        <v>4774785</v>
      </c>
      <c r="H56" s="17">
        <v>0</v>
      </c>
      <c r="I56" s="16">
        <f t="shared" si="11"/>
        <v>4774785</v>
      </c>
      <c r="J56" s="17">
        <f t="shared" si="12"/>
        <v>0.26640560412562592</v>
      </c>
      <c r="K56" s="9"/>
      <c r="L56" s="11">
        <v>5095623</v>
      </c>
      <c r="M56" s="28">
        <f t="shared" si="13"/>
        <v>93.70365507809349</v>
      </c>
      <c r="N56" s="9"/>
    </row>
    <row r="57" spans="2:14" x14ac:dyDescent="0.2">
      <c r="B57" s="32"/>
      <c r="C57" s="80" t="s">
        <v>71</v>
      </c>
      <c r="D57" s="33"/>
      <c r="E57" s="69">
        <v>2172099</v>
      </c>
      <c r="F57" s="34">
        <f t="shared" si="14"/>
        <v>39.073830523365785</v>
      </c>
      <c r="G57" s="35">
        <v>3386862</v>
      </c>
      <c r="H57" s="34">
        <f t="shared" si="15"/>
        <v>60.926169476634215</v>
      </c>
      <c r="I57" s="35">
        <f t="shared" si="11"/>
        <v>5558961</v>
      </c>
      <c r="J57" s="34">
        <f t="shared" si="12"/>
        <v>0.31015812513354912</v>
      </c>
      <c r="K57" s="36"/>
      <c r="L57" s="35">
        <v>21491683</v>
      </c>
      <c r="M57" s="34">
        <f t="shared" si="13"/>
        <v>25.86563834949548</v>
      </c>
      <c r="N57" s="36"/>
    </row>
    <row r="58" spans="2:14" x14ac:dyDescent="0.2">
      <c r="B58" s="12"/>
      <c r="C58" s="81" t="s">
        <v>44</v>
      </c>
      <c r="D58" s="7"/>
      <c r="E58" s="68">
        <v>1680000</v>
      </c>
      <c r="F58" s="17">
        <f t="shared" si="14"/>
        <v>100</v>
      </c>
      <c r="G58" s="16">
        <v>0</v>
      </c>
      <c r="H58" s="17">
        <f t="shared" si="15"/>
        <v>0</v>
      </c>
      <c r="I58" s="16">
        <f>G58+E58</f>
        <v>1680000</v>
      </c>
      <c r="J58" s="17">
        <f t="shared" si="12"/>
        <v>9.3734359752544141E-2</v>
      </c>
      <c r="K58" s="9"/>
      <c r="L58" s="11">
        <v>9336000</v>
      </c>
      <c r="M58" s="28">
        <f>(I58/$L58)*100</f>
        <v>17.994858611825194</v>
      </c>
      <c r="N58" s="9"/>
    </row>
    <row r="59" spans="2:14" x14ac:dyDescent="0.2">
      <c r="B59" s="12"/>
      <c r="C59" s="81" t="s">
        <v>84</v>
      </c>
      <c r="D59" s="7"/>
      <c r="E59" s="68">
        <v>0</v>
      </c>
      <c r="F59" s="17">
        <v>0</v>
      </c>
      <c r="G59" s="16">
        <v>0</v>
      </c>
      <c r="H59" s="17">
        <v>0</v>
      </c>
      <c r="I59" s="16">
        <f>G59+E59</f>
        <v>0</v>
      </c>
      <c r="J59" s="17">
        <f t="shared" si="12"/>
        <v>0</v>
      </c>
      <c r="K59" s="9"/>
      <c r="L59" s="11">
        <v>3816885</v>
      </c>
      <c r="M59" s="28">
        <f>(I59/$L59)*100</f>
        <v>0</v>
      </c>
      <c r="N59" s="9"/>
    </row>
    <row r="60" spans="2:14" x14ac:dyDescent="0.2">
      <c r="B60" s="12"/>
      <c r="C60" s="82" t="s">
        <v>265</v>
      </c>
      <c r="E60" s="68">
        <v>768000</v>
      </c>
      <c r="F60" s="17">
        <v>0</v>
      </c>
      <c r="G60" s="16">
        <v>0</v>
      </c>
      <c r="H60" s="17">
        <v>0</v>
      </c>
      <c r="I60" s="16">
        <f t="shared" si="11"/>
        <v>768000</v>
      </c>
      <c r="J60" s="17">
        <f t="shared" si="12"/>
        <v>4.2849993029734468E-2</v>
      </c>
      <c r="K60" s="9"/>
      <c r="L60" s="11">
        <v>1629598</v>
      </c>
      <c r="M60" s="28">
        <f t="shared" si="13"/>
        <v>47.12818744254718</v>
      </c>
      <c r="N60" s="9"/>
    </row>
    <row r="61" spans="2:14" x14ac:dyDescent="0.2">
      <c r="B61" s="12"/>
      <c r="C61" s="82" t="s">
        <v>317</v>
      </c>
      <c r="E61" s="68">
        <v>0</v>
      </c>
      <c r="F61" s="17">
        <v>0</v>
      </c>
      <c r="G61" s="16">
        <v>0</v>
      </c>
      <c r="H61" s="17">
        <v>0</v>
      </c>
      <c r="I61" s="16">
        <f>G61+E61</f>
        <v>0</v>
      </c>
      <c r="J61" s="17">
        <f t="shared" si="12"/>
        <v>0</v>
      </c>
      <c r="K61" s="9"/>
      <c r="L61" s="11">
        <v>298666</v>
      </c>
      <c r="M61" s="28">
        <f>(I61/$L61)*100</f>
        <v>0</v>
      </c>
      <c r="N61" s="9"/>
    </row>
    <row r="62" spans="2:14" x14ac:dyDescent="0.2">
      <c r="B62" s="32"/>
      <c r="C62" s="80" t="s">
        <v>118</v>
      </c>
      <c r="D62" s="33"/>
      <c r="E62" s="69">
        <v>-35000</v>
      </c>
      <c r="F62" s="34">
        <v>0</v>
      </c>
      <c r="G62" s="35">
        <v>0</v>
      </c>
      <c r="H62" s="34">
        <v>0</v>
      </c>
      <c r="I62" s="35">
        <f t="shared" si="11"/>
        <v>-35000</v>
      </c>
      <c r="J62" s="34">
        <f t="shared" si="12"/>
        <v>-1.9527991615113363E-3</v>
      </c>
      <c r="K62" s="36"/>
      <c r="L62" s="35">
        <v>2098698</v>
      </c>
      <c r="M62" s="34">
        <f t="shared" si="13"/>
        <v>-1.6677006410641266</v>
      </c>
      <c r="N62" s="36"/>
    </row>
    <row r="63" spans="2:14" x14ac:dyDescent="0.2">
      <c r="B63" s="12"/>
      <c r="C63" s="79" t="s">
        <v>318</v>
      </c>
      <c r="D63" s="7"/>
      <c r="E63" s="68">
        <v>12580754</v>
      </c>
      <c r="F63" s="17">
        <f t="shared" si="14"/>
        <v>100</v>
      </c>
      <c r="G63" s="16">
        <v>0</v>
      </c>
      <c r="H63" s="17">
        <f t="shared" si="15"/>
        <v>0</v>
      </c>
      <c r="I63" s="16">
        <f t="shared" si="11"/>
        <v>12580754</v>
      </c>
      <c r="J63" s="17">
        <f t="shared" si="12"/>
        <v>0.70193388178229688</v>
      </c>
      <c r="K63" s="9"/>
      <c r="L63" s="16">
        <v>26040228</v>
      </c>
      <c r="M63" s="17">
        <f t="shared" si="13"/>
        <v>48.312764389006119</v>
      </c>
      <c r="N63" s="9"/>
    </row>
    <row r="64" spans="2:14" x14ac:dyDescent="0.2">
      <c r="B64" s="12"/>
      <c r="C64" s="79" t="s">
        <v>182</v>
      </c>
      <c r="D64" s="7"/>
      <c r="E64" s="68">
        <v>4645757</v>
      </c>
      <c r="F64" s="17">
        <f t="shared" si="14"/>
        <v>100</v>
      </c>
      <c r="G64" s="16">
        <v>0</v>
      </c>
      <c r="H64" s="17">
        <f t="shared" si="15"/>
        <v>0</v>
      </c>
      <c r="I64" s="16">
        <f>G64+E64</f>
        <v>4645757</v>
      </c>
      <c r="J64" s="17">
        <f t="shared" si="12"/>
        <v>0.25920658211958347</v>
      </c>
      <c r="K64" s="9"/>
      <c r="L64" s="16">
        <v>7584744</v>
      </c>
      <c r="M64" s="17">
        <f>(I64/$L64)*100</f>
        <v>61.251335575729385</v>
      </c>
      <c r="N64" s="9"/>
    </row>
    <row r="65" spans="2:14" x14ac:dyDescent="0.2">
      <c r="B65" s="12"/>
      <c r="C65" s="79" t="s">
        <v>22</v>
      </c>
      <c r="D65" s="7"/>
      <c r="E65" s="68">
        <v>4725513</v>
      </c>
      <c r="F65" s="17">
        <f t="shared" si="14"/>
        <v>100</v>
      </c>
      <c r="G65" s="16">
        <v>0</v>
      </c>
      <c r="H65" s="17">
        <f t="shared" si="15"/>
        <v>0</v>
      </c>
      <c r="I65" s="16">
        <f t="shared" si="11"/>
        <v>4725513</v>
      </c>
      <c r="J65" s="17">
        <f t="shared" si="12"/>
        <v>0.26365650926031203</v>
      </c>
      <c r="K65" s="9"/>
      <c r="L65" s="16">
        <v>6883999</v>
      </c>
      <c r="M65" s="17">
        <f t="shared" si="13"/>
        <v>68.644882139000899</v>
      </c>
      <c r="N65" s="9"/>
    </row>
    <row r="66" spans="2:14" x14ac:dyDescent="0.2">
      <c r="B66" s="32"/>
      <c r="C66" s="83" t="s">
        <v>319</v>
      </c>
      <c r="D66" s="33"/>
      <c r="E66" s="69">
        <v>2595051</v>
      </c>
      <c r="F66" s="34">
        <v>0</v>
      </c>
      <c r="G66" s="35">
        <v>0</v>
      </c>
      <c r="H66" s="34">
        <v>0</v>
      </c>
      <c r="I66" s="35">
        <f>G66+E66</f>
        <v>2595051</v>
      </c>
      <c r="J66" s="34">
        <f t="shared" si="12"/>
        <v>0.14478895476797585</v>
      </c>
      <c r="K66" s="36"/>
      <c r="L66" s="35">
        <v>5045709</v>
      </c>
      <c r="M66" s="34">
        <f>(I66/$L66)*100</f>
        <v>51.430849460402897</v>
      </c>
      <c r="N66" s="36"/>
    </row>
    <row r="67" spans="2:14" x14ac:dyDescent="0.2">
      <c r="B67" s="12"/>
      <c r="C67" s="79" t="s">
        <v>183</v>
      </c>
      <c r="D67" s="7"/>
      <c r="E67" s="68">
        <v>0</v>
      </c>
      <c r="F67" s="17">
        <v>0</v>
      </c>
      <c r="G67" s="16">
        <v>0</v>
      </c>
      <c r="H67" s="17">
        <v>0</v>
      </c>
      <c r="I67" s="16">
        <f t="shared" si="11"/>
        <v>0</v>
      </c>
      <c r="J67" s="17">
        <f t="shared" si="12"/>
        <v>0</v>
      </c>
      <c r="K67" s="9"/>
      <c r="L67" s="16">
        <v>10524900</v>
      </c>
      <c r="M67" s="17">
        <f t="shared" si="13"/>
        <v>0</v>
      </c>
      <c r="N67" s="9"/>
    </row>
    <row r="68" spans="2:14" x14ac:dyDescent="0.2">
      <c r="B68" s="12"/>
      <c r="C68" s="79" t="s">
        <v>70</v>
      </c>
      <c r="D68" s="7"/>
      <c r="E68" s="68">
        <v>762695</v>
      </c>
      <c r="F68" s="17">
        <v>0</v>
      </c>
      <c r="G68" s="16">
        <v>0</v>
      </c>
      <c r="H68" s="17">
        <v>0</v>
      </c>
      <c r="I68" s="16">
        <f t="shared" si="11"/>
        <v>762695</v>
      </c>
      <c r="J68" s="17">
        <f t="shared" si="12"/>
        <v>4.2554004471111108E-2</v>
      </c>
      <c r="K68" s="9"/>
      <c r="L68" s="16">
        <v>4670970</v>
      </c>
      <c r="M68" s="17">
        <f t="shared" si="13"/>
        <v>16.328407161681621</v>
      </c>
      <c r="N68" s="9"/>
    </row>
    <row r="69" spans="2:14" x14ac:dyDescent="0.2">
      <c r="B69" s="12"/>
      <c r="C69" s="79" t="s">
        <v>99</v>
      </c>
      <c r="D69" s="7"/>
      <c r="E69" s="68">
        <v>10302980</v>
      </c>
      <c r="F69" s="17">
        <v>0</v>
      </c>
      <c r="G69" s="16">
        <v>0</v>
      </c>
      <c r="H69" s="17">
        <v>0</v>
      </c>
      <c r="I69" s="16">
        <f t="shared" si="11"/>
        <v>10302980</v>
      </c>
      <c r="J69" s="17">
        <f t="shared" si="12"/>
        <v>0.57484716300194483</v>
      </c>
      <c r="K69" s="9"/>
      <c r="L69" s="16">
        <v>10635694</v>
      </c>
      <c r="M69" s="17">
        <f t="shared" si="13"/>
        <v>96.871722710337465</v>
      </c>
      <c r="N69" s="9"/>
    </row>
    <row r="70" spans="2:14" x14ac:dyDescent="0.2">
      <c r="B70" s="32"/>
      <c r="C70" s="80" t="s">
        <v>23</v>
      </c>
      <c r="D70" s="33"/>
      <c r="E70" s="69">
        <v>640000</v>
      </c>
      <c r="F70" s="34">
        <f t="shared" si="14"/>
        <v>100</v>
      </c>
      <c r="G70" s="35">
        <v>0</v>
      </c>
      <c r="H70" s="34">
        <f t="shared" si="15"/>
        <v>0</v>
      </c>
      <c r="I70" s="35">
        <f t="shared" si="11"/>
        <v>640000</v>
      </c>
      <c r="J70" s="34">
        <f t="shared" si="12"/>
        <v>3.5708327524778725E-2</v>
      </c>
      <c r="K70" s="36"/>
      <c r="L70" s="35">
        <v>5638952</v>
      </c>
      <c r="M70" s="34">
        <f t="shared" si="13"/>
        <v>11.349626668217782</v>
      </c>
      <c r="N70" s="36"/>
    </row>
    <row r="71" spans="2:14" x14ac:dyDescent="0.2">
      <c r="B71" s="12"/>
      <c r="C71" s="79" t="s">
        <v>267</v>
      </c>
      <c r="D71" s="7"/>
      <c r="E71" s="68">
        <v>1600000</v>
      </c>
      <c r="F71" s="17">
        <v>0</v>
      </c>
      <c r="G71" s="16">
        <v>0</v>
      </c>
      <c r="H71" s="17">
        <v>0</v>
      </c>
      <c r="I71" s="16">
        <f t="shared" si="11"/>
        <v>1600000</v>
      </c>
      <c r="J71" s="17">
        <f t="shared" si="12"/>
        <v>8.9270818811946817E-2</v>
      </c>
      <c r="K71" s="9"/>
      <c r="L71" s="16">
        <v>4168083</v>
      </c>
      <c r="M71" s="17">
        <f t="shared" si="13"/>
        <v>38.386951507443591</v>
      </c>
      <c r="N71" s="9"/>
    </row>
    <row r="72" spans="2:14" x14ac:dyDescent="0.2">
      <c r="B72" s="12"/>
      <c r="C72" s="79" t="s">
        <v>51</v>
      </c>
      <c r="D72" s="7"/>
      <c r="E72" s="68">
        <v>118734</v>
      </c>
      <c r="F72" s="17">
        <f t="shared" si="14"/>
        <v>100</v>
      </c>
      <c r="G72" s="16">
        <v>0</v>
      </c>
      <c r="H72" s="17">
        <f t="shared" si="15"/>
        <v>0</v>
      </c>
      <c r="I72" s="16">
        <f t="shared" si="11"/>
        <v>118734</v>
      </c>
      <c r="J72" s="17">
        <f t="shared" si="12"/>
        <v>6.6246758755110569E-3</v>
      </c>
      <c r="K72" s="9"/>
      <c r="L72" s="16">
        <v>37844</v>
      </c>
      <c r="M72" s="17">
        <f t="shared" si="13"/>
        <v>313.74590423845257</v>
      </c>
      <c r="N72" s="9"/>
    </row>
    <row r="73" spans="2:14" x14ac:dyDescent="0.2">
      <c r="B73" s="12"/>
      <c r="C73" s="79" t="s">
        <v>320</v>
      </c>
      <c r="D73" s="7"/>
      <c r="E73" s="68">
        <v>3165156</v>
      </c>
      <c r="F73" s="17">
        <f t="shared" si="14"/>
        <v>100</v>
      </c>
      <c r="G73" s="16">
        <v>0</v>
      </c>
      <c r="H73" s="17">
        <f t="shared" si="15"/>
        <v>0</v>
      </c>
      <c r="I73" s="16">
        <f t="shared" si="11"/>
        <v>3165156</v>
      </c>
      <c r="J73" s="17">
        <f t="shared" si="12"/>
        <v>0.17659754236721642</v>
      </c>
      <c r="K73" s="9"/>
      <c r="L73" s="16">
        <v>9702645</v>
      </c>
      <c r="M73" s="17">
        <f t="shared" si="13"/>
        <v>32.62157896120079</v>
      </c>
      <c r="N73" s="9"/>
    </row>
    <row r="74" spans="2:14" x14ac:dyDescent="0.2">
      <c r="B74" s="12"/>
      <c r="C74" s="79" t="s">
        <v>101</v>
      </c>
      <c r="D74" s="7"/>
      <c r="E74" s="68">
        <v>2342437</v>
      </c>
      <c r="F74" s="17">
        <f t="shared" si="14"/>
        <v>100</v>
      </c>
      <c r="G74" s="16">
        <v>0</v>
      </c>
      <c r="H74" s="17">
        <f t="shared" si="15"/>
        <v>0</v>
      </c>
      <c r="I74" s="16">
        <f t="shared" si="11"/>
        <v>2342437</v>
      </c>
      <c r="J74" s="17">
        <f t="shared" si="12"/>
        <v>0.13069454312837514</v>
      </c>
      <c r="K74" s="9"/>
      <c r="L74" s="16">
        <v>3621942</v>
      </c>
      <c r="M74" s="17">
        <f t="shared" si="13"/>
        <v>64.67350940462326</v>
      </c>
      <c r="N74" s="9"/>
    </row>
    <row r="75" spans="2:14" x14ac:dyDescent="0.2">
      <c r="B75" s="32"/>
      <c r="C75" s="80" t="s">
        <v>24</v>
      </c>
      <c r="D75" s="33"/>
      <c r="E75" s="69">
        <v>8476483</v>
      </c>
      <c r="F75" s="34">
        <f t="shared" si="14"/>
        <v>100</v>
      </c>
      <c r="G75" s="35">
        <v>0</v>
      </c>
      <c r="H75" s="34">
        <f t="shared" si="15"/>
        <v>0</v>
      </c>
      <c r="I75" s="35">
        <f t="shared" si="11"/>
        <v>8476483</v>
      </c>
      <c r="J75" s="34">
        <f t="shared" si="12"/>
        <v>0.47293911128471705</v>
      </c>
      <c r="K75" s="36"/>
      <c r="L75" s="35">
        <v>14750733</v>
      </c>
      <c r="M75" s="34">
        <f t="shared" si="13"/>
        <v>57.464825646291608</v>
      </c>
      <c r="N75" s="36"/>
    </row>
    <row r="76" spans="2:14" x14ac:dyDescent="0.2">
      <c r="B76" s="12"/>
      <c r="C76" s="79" t="s">
        <v>25</v>
      </c>
      <c r="D76" s="7"/>
      <c r="E76" s="68">
        <v>3772400</v>
      </c>
      <c r="F76" s="17">
        <f t="shared" si="14"/>
        <v>100</v>
      </c>
      <c r="G76" s="16">
        <v>0</v>
      </c>
      <c r="H76" s="17">
        <f t="shared" si="15"/>
        <v>0</v>
      </c>
      <c r="I76" s="16">
        <f t="shared" si="11"/>
        <v>3772400</v>
      </c>
      <c r="J76" s="17">
        <f t="shared" si="12"/>
        <v>0.2104782730538676</v>
      </c>
      <c r="K76" s="9"/>
      <c r="L76" s="16">
        <v>6541244</v>
      </c>
      <c r="M76" s="17">
        <f t="shared" si="13"/>
        <v>57.67098735347588</v>
      </c>
      <c r="N76" s="9"/>
    </row>
    <row r="77" spans="2:14" x14ac:dyDescent="0.2">
      <c r="B77" s="12"/>
      <c r="C77" s="79" t="s">
        <v>26</v>
      </c>
      <c r="D77" s="7"/>
      <c r="E77" s="68">
        <v>2856782</v>
      </c>
      <c r="F77" s="17">
        <v>0</v>
      </c>
      <c r="G77" s="16">
        <v>0</v>
      </c>
      <c r="H77" s="17">
        <v>0</v>
      </c>
      <c r="I77" s="16">
        <f t="shared" si="11"/>
        <v>2856782</v>
      </c>
      <c r="J77" s="17">
        <f t="shared" si="12"/>
        <v>0.15939204269201937</v>
      </c>
      <c r="K77" s="9"/>
      <c r="L77" s="16">
        <v>3642836</v>
      </c>
      <c r="M77" s="17">
        <f t="shared" si="13"/>
        <v>78.421921821350182</v>
      </c>
      <c r="N77" s="9"/>
    </row>
    <row r="78" spans="2:14" x14ac:dyDescent="0.2">
      <c r="B78" s="12"/>
      <c r="C78" s="79" t="s">
        <v>185</v>
      </c>
      <c r="D78" s="7"/>
      <c r="E78" s="68">
        <v>10203978</v>
      </c>
      <c r="F78" s="17">
        <f>(E78/$I78)*100</f>
        <v>100</v>
      </c>
      <c r="G78" s="16">
        <v>0</v>
      </c>
      <c r="H78" s="17">
        <f t="shared" si="15"/>
        <v>0</v>
      </c>
      <c r="I78" s="16">
        <f t="shared" si="11"/>
        <v>10203978</v>
      </c>
      <c r="J78" s="17">
        <f t="shared" si="12"/>
        <v>0.5693234194994321</v>
      </c>
      <c r="K78" s="9"/>
      <c r="L78" s="16">
        <v>12617944</v>
      </c>
      <c r="M78" s="17">
        <f t="shared" si="13"/>
        <v>80.868784962114276</v>
      </c>
      <c r="N78" s="9"/>
    </row>
    <row r="79" spans="2:14" x14ac:dyDescent="0.2">
      <c r="B79" s="12"/>
      <c r="C79" s="79" t="s">
        <v>119</v>
      </c>
      <c r="D79" s="7"/>
      <c r="E79" s="68">
        <v>6500000</v>
      </c>
      <c r="F79" s="17">
        <f t="shared" si="14"/>
        <v>100</v>
      </c>
      <c r="G79" s="16">
        <v>0</v>
      </c>
      <c r="H79" s="17">
        <f t="shared" si="15"/>
        <v>0</v>
      </c>
      <c r="I79" s="16">
        <f t="shared" si="11"/>
        <v>6500000</v>
      </c>
      <c r="J79" s="17">
        <f t="shared" si="12"/>
        <v>0.36266270142353391</v>
      </c>
      <c r="K79" s="9"/>
      <c r="L79" s="16">
        <v>8428571</v>
      </c>
      <c r="M79" s="17">
        <f t="shared" si="13"/>
        <v>77.118647989083797</v>
      </c>
      <c r="N79" s="9"/>
    </row>
    <row r="80" spans="2:14" x14ac:dyDescent="0.2">
      <c r="B80" s="32"/>
      <c r="C80" s="80" t="s">
        <v>69</v>
      </c>
      <c r="D80" s="33"/>
      <c r="E80" s="69">
        <v>1318597</v>
      </c>
      <c r="F80" s="34">
        <f t="shared" si="14"/>
        <v>100</v>
      </c>
      <c r="G80" s="35">
        <v>0</v>
      </c>
      <c r="H80" s="34">
        <f t="shared" si="15"/>
        <v>0</v>
      </c>
      <c r="I80" s="35">
        <f t="shared" si="11"/>
        <v>1318597</v>
      </c>
      <c r="J80" s="34">
        <f t="shared" si="12"/>
        <v>7.357014617061039E-2</v>
      </c>
      <c r="K80" s="36"/>
      <c r="L80" s="35">
        <v>2145015</v>
      </c>
      <c r="M80" s="34">
        <f t="shared" si="13"/>
        <v>61.472623734565957</v>
      </c>
      <c r="N80" s="36"/>
    </row>
    <row r="81" spans="2:14" x14ac:dyDescent="0.2">
      <c r="B81" s="12"/>
      <c r="C81" s="79" t="s">
        <v>28</v>
      </c>
      <c r="D81" s="7"/>
      <c r="E81" s="68">
        <v>1920830</v>
      </c>
      <c r="F81" s="17">
        <f t="shared" si="14"/>
        <v>100</v>
      </c>
      <c r="G81" s="16">
        <v>0</v>
      </c>
      <c r="H81" s="17">
        <f t="shared" si="15"/>
        <v>0</v>
      </c>
      <c r="I81" s="16">
        <f t="shared" si="11"/>
        <v>1920830</v>
      </c>
      <c r="J81" s="17">
        <f t="shared" si="12"/>
        <v>0.10717129181159485</v>
      </c>
      <c r="K81" s="9"/>
      <c r="L81" s="16">
        <v>2706961</v>
      </c>
      <c r="M81" s="17">
        <f t="shared" si="13"/>
        <v>70.958909271319399</v>
      </c>
      <c r="N81" s="9"/>
    </row>
    <row r="82" spans="2:14" x14ac:dyDescent="0.2">
      <c r="B82" s="12"/>
      <c r="C82" s="79" t="s">
        <v>102</v>
      </c>
      <c r="D82" s="7"/>
      <c r="E82" s="68">
        <v>6640000</v>
      </c>
      <c r="F82" s="17">
        <f t="shared" si="14"/>
        <v>100</v>
      </c>
      <c r="G82" s="16">
        <v>0</v>
      </c>
      <c r="H82" s="17">
        <f t="shared" si="15"/>
        <v>0</v>
      </c>
      <c r="I82" s="16">
        <f t="shared" si="11"/>
        <v>6640000</v>
      </c>
      <c r="J82" s="17">
        <f t="shared" si="12"/>
        <v>0.37047389806957925</v>
      </c>
      <c r="K82" s="9"/>
      <c r="L82" s="16">
        <v>13709175</v>
      </c>
      <c r="M82" s="17">
        <f t="shared" si="13"/>
        <v>48.434716166363039</v>
      </c>
      <c r="N82" s="9"/>
    </row>
    <row r="83" spans="2:14" x14ac:dyDescent="0.2">
      <c r="B83" s="12"/>
      <c r="C83" s="79" t="s">
        <v>103</v>
      </c>
      <c r="D83" s="7"/>
      <c r="E83" s="68">
        <v>0</v>
      </c>
      <c r="F83" s="17">
        <v>0</v>
      </c>
      <c r="G83" s="16">
        <v>0</v>
      </c>
      <c r="H83" s="17">
        <v>0</v>
      </c>
      <c r="I83" s="16">
        <f t="shared" si="11"/>
        <v>0</v>
      </c>
      <c r="J83" s="17">
        <f t="shared" si="12"/>
        <v>0</v>
      </c>
      <c r="K83" s="9"/>
      <c r="L83" s="16">
        <v>5364519</v>
      </c>
      <c r="M83" s="17">
        <f t="shared" si="13"/>
        <v>0</v>
      </c>
      <c r="N83" s="9"/>
    </row>
    <row r="84" spans="2:14" x14ac:dyDescent="0.2">
      <c r="B84" s="12"/>
      <c r="C84" s="79" t="s">
        <v>188</v>
      </c>
      <c r="D84" s="7"/>
      <c r="E84" s="68">
        <v>300000</v>
      </c>
      <c r="F84" s="17">
        <f t="shared" ref="F84:F113" si="16">(E84/$I84)*100</f>
        <v>100</v>
      </c>
      <c r="G84" s="16">
        <v>0</v>
      </c>
      <c r="H84" s="17">
        <f t="shared" ref="H84:H113" si="17">(G84/$I84)*100</f>
        <v>0</v>
      </c>
      <c r="I84" s="16">
        <f t="shared" si="11"/>
        <v>300000</v>
      </c>
      <c r="J84" s="17">
        <f t="shared" si="12"/>
        <v>1.6738278527240025E-2</v>
      </c>
      <c r="K84" s="9"/>
      <c r="L84" s="16">
        <v>834604</v>
      </c>
      <c r="M84" s="17">
        <f t="shared" si="13"/>
        <v>35.945190773109168</v>
      </c>
      <c r="N84" s="9"/>
    </row>
    <row r="85" spans="2:14" x14ac:dyDescent="0.2">
      <c r="B85" s="12"/>
      <c r="C85" s="79" t="s">
        <v>321</v>
      </c>
      <c r="D85" s="7"/>
      <c r="E85" s="68">
        <v>480000</v>
      </c>
      <c r="F85" s="17">
        <v>0</v>
      </c>
      <c r="G85" s="16">
        <v>0</v>
      </c>
      <c r="H85" s="17">
        <v>0</v>
      </c>
      <c r="I85" s="16">
        <f t="shared" si="11"/>
        <v>480000</v>
      </c>
      <c r="J85" s="17">
        <f t="shared" si="12"/>
        <v>2.6781245643584042E-2</v>
      </c>
      <c r="K85" s="9"/>
      <c r="L85" s="16">
        <v>1082091</v>
      </c>
      <c r="M85" s="17">
        <f t="shared" si="13"/>
        <v>44.358561340959305</v>
      </c>
      <c r="N85" s="9"/>
    </row>
    <row r="86" spans="2:14" x14ac:dyDescent="0.2">
      <c r="B86" s="32"/>
      <c r="C86" s="80" t="s">
        <v>29</v>
      </c>
      <c r="D86" s="33"/>
      <c r="E86" s="69">
        <v>949024</v>
      </c>
      <c r="F86" s="34">
        <f t="shared" si="16"/>
        <v>100</v>
      </c>
      <c r="G86" s="35">
        <v>0</v>
      </c>
      <c r="H86" s="34">
        <f t="shared" si="17"/>
        <v>0</v>
      </c>
      <c r="I86" s="35">
        <f t="shared" si="11"/>
        <v>949024</v>
      </c>
      <c r="J86" s="34">
        <f t="shared" ref="J86:J117" si="18">(I86/I$397)*100</f>
        <v>5.2950093470118129E-2</v>
      </c>
      <c r="K86" s="36"/>
      <c r="L86" s="35">
        <v>7065172</v>
      </c>
      <c r="M86" s="34">
        <f t="shared" si="13"/>
        <v>13.432425990478364</v>
      </c>
      <c r="N86" s="36"/>
    </row>
    <row r="87" spans="2:14" x14ac:dyDescent="0.2">
      <c r="B87" s="12"/>
      <c r="C87" s="79" t="s">
        <v>322</v>
      </c>
      <c r="D87" s="7"/>
      <c r="E87" s="68">
        <v>44882730</v>
      </c>
      <c r="F87" s="17">
        <f t="shared" si="16"/>
        <v>97.820530731279504</v>
      </c>
      <c r="G87" s="16">
        <v>1000000</v>
      </c>
      <c r="H87" s="17">
        <f t="shared" si="17"/>
        <v>2.1794692687204966</v>
      </c>
      <c r="I87" s="16">
        <f>G87+E87</f>
        <v>45882730</v>
      </c>
      <c r="J87" s="17">
        <f t="shared" si="18"/>
        <v>2.5599930477671724</v>
      </c>
      <c r="K87" s="9"/>
      <c r="L87" s="16">
        <v>53081048</v>
      </c>
      <c r="M87" s="17">
        <f>(I87/$L87)*100</f>
        <v>86.439005499665342</v>
      </c>
      <c r="N87" s="9"/>
    </row>
    <row r="88" spans="2:14" x14ac:dyDescent="0.2">
      <c r="B88" s="12"/>
      <c r="C88" s="79" t="s">
        <v>323</v>
      </c>
      <c r="D88" s="7"/>
      <c r="E88" s="68">
        <v>1013413</v>
      </c>
      <c r="F88" s="17">
        <v>0</v>
      </c>
      <c r="G88" s="16">
        <v>0</v>
      </c>
      <c r="H88" s="17">
        <v>0</v>
      </c>
      <c r="I88" s="16">
        <f>G88+E88</f>
        <v>1013413</v>
      </c>
      <c r="J88" s="17">
        <f t="shared" si="18"/>
        <v>5.6542630190419656E-2</v>
      </c>
      <c r="K88" s="9"/>
      <c r="L88" s="16">
        <v>2502277</v>
      </c>
      <c r="M88" s="17">
        <f>(I88/$L88)*100</f>
        <v>40.499632934323422</v>
      </c>
      <c r="N88" s="9"/>
    </row>
    <row r="89" spans="2:14" x14ac:dyDescent="0.2">
      <c r="B89" s="12"/>
      <c r="C89" s="79" t="s">
        <v>269</v>
      </c>
      <c r="D89" s="7"/>
      <c r="E89" s="68">
        <v>2276623</v>
      </c>
      <c r="F89" s="17">
        <f t="shared" si="16"/>
        <v>100</v>
      </c>
      <c r="G89" s="16">
        <v>0</v>
      </c>
      <c r="H89" s="17">
        <f t="shared" si="17"/>
        <v>0</v>
      </c>
      <c r="I89" s="16">
        <f t="shared" si="11"/>
        <v>2276623</v>
      </c>
      <c r="J89" s="17">
        <f t="shared" si="18"/>
        <v>0.12702249958506925</v>
      </c>
      <c r="K89" s="9"/>
      <c r="L89" s="16">
        <v>5554098</v>
      </c>
      <c r="M89" s="17">
        <f t="shared" si="13"/>
        <v>40.989968128038072</v>
      </c>
      <c r="N89" s="9"/>
    </row>
    <row r="90" spans="2:14" x14ac:dyDescent="0.2">
      <c r="B90" s="12"/>
      <c r="C90" s="79" t="s">
        <v>30</v>
      </c>
      <c r="D90" s="7"/>
      <c r="E90" s="68">
        <v>3950000</v>
      </c>
      <c r="F90" s="17">
        <v>0</v>
      </c>
      <c r="G90" s="16">
        <v>0</v>
      </c>
      <c r="H90" s="17">
        <v>0</v>
      </c>
      <c r="I90" s="16">
        <f t="shared" si="11"/>
        <v>3950000</v>
      </c>
      <c r="J90" s="17">
        <f t="shared" si="18"/>
        <v>0.2203873339419937</v>
      </c>
      <c r="K90" s="9"/>
      <c r="L90" s="16">
        <v>12730555</v>
      </c>
      <c r="M90" s="17">
        <f t="shared" si="13"/>
        <v>31.027712460297291</v>
      </c>
      <c r="N90" s="9"/>
    </row>
    <row r="91" spans="2:14" x14ac:dyDescent="0.2">
      <c r="B91" s="32"/>
      <c r="C91" s="80" t="s">
        <v>104</v>
      </c>
      <c r="D91" s="33"/>
      <c r="E91" s="69">
        <v>600000</v>
      </c>
      <c r="F91" s="34">
        <f t="shared" si="16"/>
        <v>100</v>
      </c>
      <c r="G91" s="35">
        <v>0</v>
      </c>
      <c r="H91" s="34">
        <f t="shared" si="17"/>
        <v>0</v>
      </c>
      <c r="I91" s="35">
        <f>G91+E91</f>
        <v>600000</v>
      </c>
      <c r="J91" s="34">
        <f t="shared" si="18"/>
        <v>3.3476557054480049E-2</v>
      </c>
      <c r="K91" s="36"/>
      <c r="L91" s="35">
        <v>4705406</v>
      </c>
      <c r="M91" s="34">
        <f>(I91/$L91)*100</f>
        <v>12.751290749406108</v>
      </c>
      <c r="N91" s="36"/>
    </row>
    <row r="92" spans="2:14" x14ac:dyDescent="0.2">
      <c r="B92" s="12"/>
      <c r="C92" s="79" t="s">
        <v>190</v>
      </c>
      <c r="D92" s="7"/>
      <c r="E92" s="68">
        <v>3966500</v>
      </c>
      <c r="F92" s="17">
        <f t="shared" si="16"/>
        <v>100</v>
      </c>
      <c r="G92" s="16">
        <v>0</v>
      </c>
      <c r="H92" s="17">
        <f t="shared" si="17"/>
        <v>0</v>
      </c>
      <c r="I92" s="16">
        <f t="shared" si="11"/>
        <v>3966500</v>
      </c>
      <c r="J92" s="17">
        <f t="shared" si="18"/>
        <v>0.22130793926099188</v>
      </c>
      <c r="K92" s="9"/>
      <c r="L92" s="16">
        <v>12151254</v>
      </c>
      <c r="M92" s="17">
        <f t="shared" si="13"/>
        <v>32.642721483725055</v>
      </c>
      <c r="N92" s="9"/>
    </row>
    <row r="93" spans="2:14" x14ac:dyDescent="0.2">
      <c r="B93" s="12"/>
      <c r="C93" s="79" t="s">
        <v>68</v>
      </c>
      <c r="D93" s="7"/>
      <c r="E93" s="68">
        <v>612000</v>
      </c>
      <c r="F93" s="17">
        <v>0</v>
      </c>
      <c r="G93" s="16">
        <v>0</v>
      </c>
      <c r="H93" s="17">
        <v>0</v>
      </c>
      <c r="I93" s="16">
        <f t="shared" si="11"/>
        <v>612000</v>
      </c>
      <c r="J93" s="17">
        <f t="shared" si="18"/>
        <v>3.4146088195569656E-2</v>
      </c>
      <c r="K93" s="9"/>
      <c r="L93" s="16">
        <v>5446560</v>
      </c>
      <c r="M93" s="17">
        <f t="shared" si="13"/>
        <v>11.236450163038688</v>
      </c>
      <c r="N93" s="9"/>
    </row>
    <row r="94" spans="2:14" x14ac:dyDescent="0.2">
      <c r="B94" s="32"/>
      <c r="C94" s="80" t="s">
        <v>270</v>
      </c>
      <c r="D94" s="33"/>
      <c r="E94" s="69">
        <v>2080601</v>
      </c>
      <c r="F94" s="34">
        <v>0</v>
      </c>
      <c r="G94" s="35">
        <v>0</v>
      </c>
      <c r="H94" s="34">
        <v>0</v>
      </c>
      <c r="I94" s="35">
        <f t="shared" si="11"/>
        <v>2080601</v>
      </c>
      <c r="J94" s="34">
        <f t="shared" si="18"/>
        <v>0.11608559680684707</v>
      </c>
      <c r="K94" s="36"/>
      <c r="L94" s="35">
        <v>4241429</v>
      </c>
      <c r="M94" s="34">
        <f t="shared" si="13"/>
        <v>49.054245632780841</v>
      </c>
      <c r="N94" s="36"/>
    </row>
    <row r="95" spans="2:14" x14ac:dyDescent="0.2">
      <c r="B95" s="12"/>
      <c r="C95" s="79" t="s">
        <v>81</v>
      </c>
      <c r="D95" s="7"/>
      <c r="E95" s="68">
        <v>1350000</v>
      </c>
      <c r="F95" s="17">
        <v>0</v>
      </c>
      <c r="G95" s="16">
        <v>0</v>
      </c>
      <c r="H95" s="17">
        <v>0</v>
      </c>
      <c r="I95" s="16">
        <f t="shared" si="11"/>
        <v>1350000</v>
      </c>
      <c r="J95" s="17">
        <f t="shared" si="18"/>
        <v>7.5322253372580125E-2</v>
      </c>
      <c r="K95" s="9"/>
      <c r="L95" s="16">
        <v>2449400</v>
      </c>
      <c r="M95" s="17">
        <f t="shared" si="13"/>
        <v>55.1155384992243</v>
      </c>
      <c r="N95" s="9"/>
    </row>
    <row r="96" spans="2:14" x14ac:dyDescent="0.2">
      <c r="B96" s="12"/>
      <c r="C96" s="79" t="s">
        <v>67</v>
      </c>
      <c r="D96" s="7"/>
      <c r="E96" s="68">
        <v>1432000</v>
      </c>
      <c r="F96" s="17">
        <f t="shared" si="16"/>
        <v>100</v>
      </c>
      <c r="G96" s="16">
        <v>0</v>
      </c>
      <c r="H96" s="17">
        <f t="shared" si="17"/>
        <v>0</v>
      </c>
      <c r="I96" s="16">
        <f t="shared" si="11"/>
        <v>1432000</v>
      </c>
      <c r="J96" s="17">
        <f t="shared" si="18"/>
        <v>7.9897382836692385E-2</v>
      </c>
      <c r="K96" s="9"/>
      <c r="L96" s="16">
        <v>1981868</v>
      </c>
      <c r="M96" s="17">
        <f t="shared" si="13"/>
        <v>72.255064413977124</v>
      </c>
      <c r="N96" s="9"/>
    </row>
    <row r="97" spans="2:14" x14ac:dyDescent="0.2">
      <c r="B97" s="12"/>
      <c r="C97" s="79" t="s">
        <v>53</v>
      </c>
      <c r="D97" s="7"/>
      <c r="E97" s="68">
        <v>7303000</v>
      </c>
      <c r="F97" s="17">
        <f t="shared" si="16"/>
        <v>100</v>
      </c>
      <c r="G97" s="16">
        <v>0</v>
      </c>
      <c r="H97" s="17">
        <f t="shared" si="17"/>
        <v>0</v>
      </c>
      <c r="I97" s="16">
        <f t="shared" si="11"/>
        <v>7303000</v>
      </c>
      <c r="J97" s="17">
        <f t="shared" si="18"/>
        <v>0.40746549361477968</v>
      </c>
      <c r="K97" s="9"/>
      <c r="L97" s="16">
        <v>11990910</v>
      </c>
      <c r="M97" s="17">
        <f t="shared" si="13"/>
        <v>60.90446846819799</v>
      </c>
      <c r="N97" s="9"/>
    </row>
    <row r="98" spans="2:14" x14ac:dyDescent="0.2">
      <c r="B98" s="12"/>
      <c r="C98" s="79" t="s">
        <v>191</v>
      </c>
      <c r="D98" s="7"/>
      <c r="E98" s="68">
        <v>1454809</v>
      </c>
      <c r="F98" s="17">
        <v>0</v>
      </c>
      <c r="G98" s="16">
        <v>0</v>
      </c>
      <c r="H98" s="17">
        <v>0</v>
      </c>
      <c r="I98" s="16">
        <f t="shared" si="11"/>
        <v>1454809</v>
      </c>
      <c r="J98" s="17">
        <f t="shared" si="18"/>
        <v>8.1169994153118458E-2</v>
      </c>
      <c r="K98" s="9"/>
      <c r="L98" s="16">
        <v>1938727</v>
      </c>
      <c r="M98" s="17">
        <f t="shared" si="13"/>
        <v>75.039394406742161</v>
      </c>
      <c r="N98" s="9"/>
    </row>
    <row r="99" spans="2:14" x14ac:dyDescent="0.2">
      <c r="B99" s="32"/>
      <c r="C99" s="80" t="s">
        <v>49</v>
      </c>
      <c r="D99" s="33"/>
      <c r="E99" s="69">
        <v>4867725</v>
      </c>
      <c r="F99" s="34">
        <f t="shared" si="16"/>
        <v>76.443706347243321</v>
      </c>
      <c r="G99" s="35">
        <v>1500000</v>
      </c>
      <c r="H99" s="34">
        <f t="shared" si="17"/>
        <v>23.556293652756676</v>
      </c>
      <c r="I99" s="35">
        <f t="shared" si="11"/>
        <v>6367725</v>
      </c>
      <c r="J99" s="34">
        <f t="shared" si="18"/>
        <v>0.35528251544956496</v>
      </c>
      <c r="K99" s="36"/>
      <c r="L99" s="35">
        <v>7049153</v>
      </c>
      <c r="M99" s="34">
        <f t="shared" si="13"/>
        <v>90.333193221937449</v>
      </c>
      <c r="N99" s="36"/>
    </row>
    <row r="100" spans="2:14" x14ac:dyDescent="0.2">
      <c r="B100" s="12"/>
      <c r="C100" s="79" t="s">
        <v>105</v>
      </c>
      <c r="D100" s="7"/>
      <c r="E100" s="68">
        <v>10782000</v>
      </c>
      <c r="F100" s="17">
        <v>0</v>
      </c>
      <c r="G100" s="16">
        <v>0</v>
      </c>
      <c r="H100" s="17">
        <v>0</v>
      </c>
      <c r="I100" s="16">
        <f t="shared" si="11"/>
        <v>10782000</v>
      </c>
      <c r="J100" s="17">
        <f t="shared" si="18"/>
        <v>0.60157373026900651</v>
      </c>
      <c r="K100" s="9"/>
      <c r="L100" s="16">
        <v>13453664</v>
      </c>
      <c r="M100" s="17">
        <f t="shared" si="13"/>
        <v>80.141736853246812</v>
      </c>
      <c r="N100" s="9"/>
    </row>
    <row r="101" spans="2:14" x14ac:dyDescent="0.2">
      <c r="B101" s="12"/>
      <c r="C101" s="79" t="s">
        <v>324</v>
      </c>
      <c r="D101" s="7"/>
      <c r="E101" s="68">
        <v>1380244</v>
      </c>
      <c r="F101" s="17">
        <f t="shared" si="16"/>
        <v>100</v>
      </c>
      <c r="G101" s="16">
        <v>0</v>
      </c>
      <c r="H101" s="17">
        <f t="shared" si="17"/>
        <v>0</v>
      </c>
      <c r="I101" s="16">
        <f>G101+E101</f>
        <v>1380244</v>
      </c>
      <c r="J101" s="17">
        <f t="shared" si="18"/>
        <v>7.700969502517295E-2</v>
      </c>
      <c r="K101" s="9"/>
      <c r="L101" s="16">
        <v>3222227</v>
      </c>
      <c r="M101" s="17">
        <f>(I101/$L101)*100</f>
        <v>42.835095106583118</v>
      </c>
      <c r="N101" s="9"/>
    </row>
    <row r="102" spans="2:14" x14ac:dyDescent="0.2">
      <c r="B102" s="12"/>
      <c r="C102" s="79" t="s">
        <v>66</v>
      </c>
      <c r="D102" s="7"/>
      <c r="E102" s="68">
        <v>3471813</v>
      </c>
      <c r="F102" s="17">
        <f t="shared" si="16"/>
        <v>100</v>
      </c>
      <c r="G102" s="16">
        <v>0</v>
      </c>
      <c r="H102" s="17">
        <f t="shared" si="17"/>
        <v>0</v>
      </c>
      <c r="I102" s="16">
        <f t="shared" si="11"/>
        <v>3471813</v>
      </c>
      <c r="J102" s="17">
        <f t="shared" si="18"/>
        <v>0.19370724329497593</v>
      </c>
      <c r="K102" s="9"/>
      <c r="L102" s="16">
        <v>6795327</v>
      </c>
      <c r="M102" s="17">
        <f t="shared" si="13"/>
        <v>51.091183691380863</v>
      </c>
      <c r="N102" s="9"/>
    </row>
    <row r="103" spans="2:14" x14ac:dyDescent="0.2">
      <c r="B103" s="12"/>
      <c r="C103" s="79" t="s">
        <v>114</v>
      </c>
      <c r="D103" s="7"/>
      <c r="E103" s="68">
        <v>4408418</v>
      </c>
      <c r="F103" s="17">
        <f t="shared" si="16"/>
        <v>100</v>
      </c>
      <c r="G103" s="16">
        <v>0</v>
      </c>
      <c r="H103" s="17">
        <f t="shared" si="17"/>
        <v>0</v>
      </c>
      <c r="I103" s="16">
        <f t="shared" si="11"/>
        <v>4408418</v>
      </c>
      <c r="J103" s="17">
        <f t="shared" si="18"/>
        <v>0.24596442782832809</v>
      </c>
      <c r="K103" s="9"/>
      <c r="L103" s="16">
        <v>8386217</v>
      </c>
      <c r="M103" s="17">
        <f t="shared" si="13"/>
        <v>52.567421043361982</v>
      </c>
      <c r="N103" s="9"/>
    </row>
    <row r="104" spans="2:14" x14ac:dyDescent="0.2">
      <c r="B104" s="32"/>
      <c r="C104" s="80" t="s">
        <v>80</v>
      </c>
      <c r="D104" s="33"/>
      <c r="E104" s="69">
        <v>1800476</v>
      </c>
      <c r="F104" s="34">
        <f t="shared" si="16"/>
        <v>100</v>
      </c>
      <c r="G104" s="35">
        <v>0</v>
      </c>
      <c r="H104" s="34">
        <f t="shared" si="17"/>
        <v>0</v>
      </c>
      <c r="I104" s="35">
        <f t="shared" si="11"/>
        <v>1800476</v>
      </c>
      <c r="J104" s="34">
        <f t="shared" si="18"/>
        <v>0.10045622923203672</v>
      </c>
      <c r="K104" s="36"/>
      <c r="L104" s="35">
        <v>2912528</v>
      </c>
      <c r="M104" s="34">
        <f t="shared" si="13"/>
        <v>61.818324150016757</v>
      </c>
      <c r="N104" s="36"/>
    </row>
    <row r="105" spans="2:14" x14ac:dyDescent="0.2">
      <c r="B105" s="12"/>
      <c r="C105" s="79" t="s">
        <v>115</v>
      </c>
      <c r="D105" s="7"/>
      <c r="E105" s="68">
        <v>1308477</v>
      </c>
      <c r="F105" s="17">
        <f t="shared" si="16"/>
        <v>100</v>
      </c>
      <c r="G105" s="16">
        <v>0</v>
      </c>
      <c r="H105" s="17">
        <f t="shared" si="17"/>
        <v>0</v>
      </c>
      <c r="I105" s="16">
        <f t="shared" si="11"/>
        <v>1308477</v>
      </c>
      <c r="J105" s="17">
        <f t="shared" si="18"/>
        <v>7.3005508241624828E-2</v>
      </c>
      <c r="K105" s="9"/>
      <c r="L105" s="16">
        <v>2892477</v>
      </c>
      <c r="M105" s="17">
        <f t="shared" si="13"/>
        <v>45.237248213209647</v>
      </c>
      <c r="N105" s="9"/>
    </row>
    <row r="106" spans="2:14" x14ac:dyDescent="0.2">
      <c r="B106" s="12"/>
      <c r="C106" s="79" t="s">
        <v>79</v>
      </c>
      <c r="D106" s="7"/>
      <c r="E106" s="68">
        <v>1327225</v>
      </c>
      <c r="F106" s="17">
        <v>0</v>
      </c>
      <c r="G106" s="16">
        <v>0</v>
      </c>
      <c r="H106" s="17">
        <v>0</v>
      </c>
      <c r="I106" s="16">
        <f t="shared" si="11"/>
        <v>1327225</v>
      </c>
      <c r="J106" s="17">
        <f t="shared" si="18"/>
        <v>7.4051539061053814E-2</v>
      </c>
      <c r="K106" s="9"/>
      <c r="L106" s="16">
        <v>8419396</v>
      </c>
      <c r="M106" s="17">
        <f t="shared" si="13"/>
        <v>15.763898027839526</v>
      </c>
      <c r="N106" s="9"/>
    </row>
    <row r="107" spans="2:14" x14ac:dyDescent="0.2">
      <c r="B107" s="12"/>
      <c r="C107" s="79" t="s">
        <v>121</v>
      </c>
      <c r="D107" s="7"/>
      <c r="E107" s="68">
        <v>3875487</v>
      </c>
      <c r="F107" s="17">
        <f t="shared" si="16"/>
        <v>100</v>
      </c>
      <c r="G107" s="16">
        <v>0</v>
      </c>
      <c r="H107" s="17">
        <f t="shared" si="17"/>
        <v>0</v>
      </c>
      <c r="I107" s="16">
        <f t="shared" si="11"/>
        <v>3875487</v>
      </c>
      <c r="J107" s="17">
        <f t="shared" si="18"/>
        <v>0.21622993611565955</v>
      </c>
      <c r="K107" s="9"/>
      <c r="L107" s="16">
        <v>4817484</v>
      </c>
      <c r="M107" s="17">
        <f t="shared" si="13"/>
        <v>80.446286899966864</v>
      </c>
      <c r="N107" s="9"/>
    </row>
    <row r="108" spans="2:14" x14ac:dyDescent="0.2">
      <c r="B108" s="12"/>
      <c r="C108" s="79" t="s">
        <v>32</v>
      </c>
      <c r="D108" s="7"/>
      <c r="E108" s="68">
        <v>5935861</v>
      </c>
      <c r="F108" s="17">
        <f t="shared" si="16"/>
        <v>100</v>
      </c>
      <c r="G108" s="16">
        <v>0</v>
      </c>
      <c r="H108" s="17">
        <f t="shared" si="17"/>
        <v>0</v>
      </c>
      <c r="I108" s="16">
        <f t="shared" si="11"/>
        <v>5935861</v>
      </c>
      <c r="J108" s="17">
        <f t="shared" si="18"/>
        <v>0.33118698238993832</v>
      </c>
      <c r="K108" s="9"/>
      <c r="L108" s="16">
        <v>8154548</v>
      </c>
      <c r="M108" s="17">
        <f t="shared" si="13"/>
        <v>72.792029674728752</v>
      </c>
      <c r="N108" s="9"/>
    </row>
    <row r="109" spans="2:14" x14ac:dyDescent="0.2">
      <c r="B109" s="32"/>
      <c r="C109" s="80" t="s">
        <v>106</v>
      </c>
      <c r="D109" s="33"/>
      <c r="E109" s="69">
        <v>2408182</v>
      </c>
      <c r="F109" s="34">
        <f t="shared" si="16"/>
        <v>100</v>
      </c>
      <c r="G109" s="35">
        <v>0</v>
      </c>
      <c r="H109" s="34">
        <f t="shared" si="17"/>
        <v>0</v>
      </c>
      <c r="I109" s="35">
        <f t="shared" si="11"/>
        <v>2408182</v>
      </c>
      <c r="J109" s="34">
        <f t="shared" si="18"/>
        <v>0.13436273686761982</v>
      </c>
      <c r="K109" s="36"/>
      <c r="L109" s="35">
        <v>2800719</v>
      </c>
      <c r="M109" s="34">
        <f t="shared" si="13"/>
        <v>85.984420429182649</v>
      </c>
      <c r="N109" s="36"/>
    </row>
    <row r="110" spans="2:14" x14ac:dyDescent="0.2">
      <c r="B110" s="12"/>
      <c r="C110" s="79" t="s">
        <v>33</v>
      </c>
      <c r="D110" s="7"/>
      <c r="E110" s="68">
        <v>3216000</v>
      </c>
      <c r="F110" s="17">
        <v>0</v>
      </c>
      <c r="G110" s="16">
        <v>0</v>
      </c>
      <c r="H110" s="17">
        <v>0</v>
      </c>
      <c r="I110" s="16">
        <f t="shared" si="11"/>
        <v>3216000</v>
      </c>
      <c r="J110" s="17">
        <f t="shared" si="18"/>
        <v>0.17943434581201309</v>
      </c>
      <c r="K110" s="9"/>
      <c r="L110" s="16">
        <v>4836934</v>
      </c>
      <c r="M110" s="17">
        <f t="shared" si="13"/>
        <v>66.488399469581353</v>
      </c>
      <c r="N110" s="9"/>
    </row>
    <row r="111" spans="2:14" x14ac:dyDescent="0.2">
      <c r="B111" s="12"/>
      <c r="C111" s="79" t="s">
        <v>94</v>
      </c>
      <c r="D111" s="7"/>
      <c r="E111" s="68">
        <v>19182430</v>
      </c>
      <c r="F111" s="17">
        <f t="shared" si="16"/>
        <v>77.092269525122745</v>
      </c>
      <c r="G111" s="16">
        <v>5700000</v>
      </c>
      <c r="H111" s="17">
        <f t="shared" si="17"/>
        <v>22.907730474877251</v>
      </c>
      <c r="I111" s="16">
        <f t="shared" si="11"/>
        <v>24882430</v>
      </c>
      <c r="J111" s="17">
        <f t="shared" si="18"/>
        <v>1.3882968125818436</v>
      </c>
      <c r="K111" s="9"/>
      <c r="L111" s="16">
        <v>82265034</v>
      </c>
      <c r="M111" s="17">
        <f t="shared" si="13"/>
        <v>30.246665916408666</v>
      </c>
      <c r="N111" s="9"/>
    </row>
    <row r="112" spans="2:14" x14ac:dyDescent="0.2">
      <c r="B112" s="12"/>
      <c r="C112" s="79" t="s">
        <v>116</v>
      </c>
      <c r="D112" s="7"/>
      <c r="E112" s="68">
        <v>3992394</v>
      </c>
      <c r="F112" s="17">
        <v>0</v>
      </c>
      <c r="G112" s="16">
        <v>9068064</v>
      </c>
      <c r="H112" s="17">
        <v>0</v>
      </c>
      <c r="I112" s="16">
        <f t="shared" si="11"/>
        <v>13060458</v>
      </c>
      <c r="J112" s="17">
        <f t="shared" si="18"/>
        <v>0.72869861232440081</v>
      </c>
      <c r="K112" s="9"/>
      <c r="L112" s="16">
        <v>24701850</v>
      </c>
      <c r="M112" s="17">
        <f t="shared" si="13"/>
        <v>52.872388100486404</v>
      </c>
      <c r="N112" s="9"/>
    </row>
    <row r="113" spans="2:14" x14ac:dyDescent="0.2">
      <c r="B113" s="12"/>
      <c r="C113" s="79" t="s">
        <v>35</v>
      </c>
      <c r="D113" s="7"/>
      <c r="E113" s="68">
        <v>1011203</v>
      </c>
      <c r="F113" s="17">
        <f t="shared" si="16"/>
        <v>100</v>
      </c>
      <c r="G113" s="16">
        <v>0</v>
      </c>
      <c r="H113" s="17">
        <f t="shared" si="17"/>
        <v>0</v>
      </c>
      <c r="I113" s="16">
        <f>G113+E113</f>
        <v>1011203</v>
      </c>
      <c r="J113" s="17">
        <f t="shared" si="18"/>
        <v>5.6419324871935655E-2</v>
      </c>
      <c r="K113" s="9"/>
      <c r="L113" s="16">
        <v>4780320</v>
      </c>
      <c r="M113" s="17">
        <f>(I113/$L113)*100</f>
        <v>21.153458345884793</v>
      </c>
      <c r="N113" s="9"/>
    </row>
    <row r="114" spans="2:14" x14ac:dyDescent="0.2">
      <c r="B114" s="32"/>
      <c r="C114" s="80" t="s">
        <v>195</v>
      </c>
      <c r="D114" s="33"/>
      <c r="E114" s="69">
        <v>0</v>
      </c>
      <c r="F114" s="34">
        <v>0</v>
      </c>
      <c r="G114" s="35">
        <v>0</v>
      </c>
      <c r="H114" s="34">
        <v>0</v>
      </c>
      <c r="I114" s="35">
        <f>G114+E114</f>
        <v>0</v>
      </c>
      <c r="J114" s="34">
        <f t="shared" si="18"/>
        <v>0</v>
      </c>
      <c r="K114" s="36"/>
      <c r="L114" s="35">
        <v>1174055</v>
      </c>
      <c r="M114" s="34">
        <f>(I114/$L114)*100</f>
        <v>0</v>
      </c>
      <c r="N114" s="36"/>
    </row>
    <row r="115" spans="2:14" x14ac:dyDescent="0.2">
      <c r="B115" s="12"/>
      <c r="C115" s="79" t="s">
        <v>46</v>
      </c>
      <c r="D115" s="7"/>
      <c r="E115" s="68">
        <v>13374351</v>
      </c>
      <c r="F115" s="17">
        <v>0</v>
      </c>
      <c r="G115" s="16">
        <v>0</v>
      </c>
      <c r="H115" s="17">
        <v>0</v>
      </c>
      <c r="I115" s="16">
        <f>G115+E115</f>
        <v>13374351</v>
      </c>
      <c r="J115" s="17">
        <f t="shared" si="18"/>
        <v>0.74621204053023726</v>
      </c>
      <c r="K115" s="9"/>
      <c r="L115" s="16">
        <v>27887078</v>
      </c>
      <c r="M115" s="17">
        <f>(I115/$L115)*100</f>
        <v>47.95895432285878</v>
      </c>
      <c r="N115" s="9"/>
    </row>
    <row r="116" spans="2:14" x14ac:dyDescent="0.2">
      <c r="B116" s="12"/>
      <c r="C116" s="79" t="s">
        <v>36</v>
      </c>
      <c r="D116" s="7"/>
      <c r="E116" s="68">
        <v>10966918</v>
      </c>
      <c r="F116" s="17">
        <f>(E116/$I116)*100</f>
        <v>100</v>
      </c>
      <c r="G116" s="16">
        <v>0</v>
      </c>
      <c r="H116" s="17">
        <f>(G116/$I116)*100</f>
        <v>0</v>
      </c>
      <c r="I116" s="16">
        <f t="shared" si="11"/>
        <v>10966918</v>
      </c>
      <c r="J116" s="17">
        <f t="shared" si="18"/>
        <v>0.61189109356467375</v>
      </c>
      <c r="K116" s="9"/>
      <c r="L116" s="16">
        <v>26188663</v>
      </c>
      <c r="M116" s="17">
        <f t="shared" si="13"/>
        <v>41.876586063213686</v>
      </c>
      <c r="N116" s="9"/>
    </row>
    <row r="117" spans="2:14" x14ac:dyDescent="0.2">
      <c r="B117" s="12"/>
      <c r="C117" s="79" t="s">
        <v>107</v>
      </c>
      <c r="D117" s="7"/>
      <c r="E117" s="68">
        <v>3319000</v>
      </c>
      <c r="F117" s="17">
        <f>(E117/$I117)*100</f>
        <v>100</v>
      </c>
      <c r="G117" s="16">
        <v>0</v>
      </c>
      <c r="H117" s="17">
        <f>(G117/$I117)*100</f>
        <v>0</v>
      </c>
      <c r="I117" s="16">
        <f t="shared" si="11"/>
        <v>3319000</v>
      </c>
      <c r="J117" s="17">
        <f t="shared" si="18"/>
        <v>0.18518115477303215</v>
      </c>
      <c r="K117" s="9"/>
      <c r="L117" s="16">
        <v>14187601</v>
      </c>
      <c r="M117" s="17">
        <f t="shared" si="13"/>
        <v>23.393666060949979</v>
      </c>
      <c r="N117" s="9"/>
    </row>
    <row r="118" spans="2:14" ht="13.5" customHeight="1" x14ac:dyDescent="0.2">
      <c r="B118" s="32"/>
      <c r="C118" s="80" t="s">
        <v>196</v>
      </c>
      <c r="D118" s="33"/>
      <c r="E118" s="69">
        <v>1324788</v>
      </c>
      <c r="F118" s="34">
        <v>0</v>
      </c>
      <c r="G118" s="35">
        <v>1085954</v>
      </c>
      <c r="H118" s="34">
        <v>0</v>
      </c>
      <c r="I118" s="35">
        <f t="shared" si="11"/>
        <v>2410742</v>
      </c>
      <c r="J118" s="34">
        <f t="shared" ref="J118:J136" si="19">(I118/I$397)*100</f>
        <v>0.13450557017771891</v>
      </c>
      <c r="K118" s="36"/>
      <c r="L118" s="35">
        <v>6698788</v>
      </c>
      <c r="M118" s="34">
        <f t="shared" si="13"/>
        <v>35.98773390052051</v>
      </c>
      <c r="N118" s="36"/>
    </row>
    <row r="119" spans="2:14" ht="13.5" customHeight="1" x14ac:dyDescent="0.2">
      <c r="B119" s="12"/>
      <c r="C119" s="79" t="s">
        <v>63</v>
      </c>
      <c r="D119" s="7"/>
      <c r="E119" s="68">
        <v>270354</v>
      </c>
      <c r="F119" s="17">
        <v>0</v>
      </c>
      <c r="G119" s="16">
        <v>0</v>
      </c>
      <c r="H119" s="17">
        <v>0</v>
      </c>
      <c r="I119" s="16">
        <f t="shared" ref="I119:I130" si="20">G119+E119</f>
        <v>270354</v>
      </c>
      <c r="J119" s="17">
        <f t="shared" si="19"/>
        <v>1.5084201843178166E-2</v>
      </c>
      <c r="K119" s="9"/>
      <c r="L119" s="16">
        <v>1486401</v>
      </c>
      <c r="M119" s="17">
        <f t="shared" ref="M119:M130" si="21">(I119/$L119)*100</f>
        <v>18.188496913013381</v>
      </c>
      <c r="N119" s="9"/>
    </row>
    <row r="120" spans="2:14" ht="13.5" customHeight="1" x14ac:dyDescent="0.2">
      <c r="B120" s="12"/>
      <c r="C120" s="79" t="s">
        <v>325</v>
      </c>
      <c r="D120" s="7"/>
      <c r="E120" s="68">
        <v>0</v>
      </c>
      <c r="F120" s="17">
        <v>0</v>
      </c>
      <c r="G120" s="16">
        <v>0</v>
      </c>
      <c r="H120" s="17">
        <v>0</v>
      </c>
      <c r="I120" s="16">
        <f t="shared" si="20"/>
        <v>0</v>
      </c>
      <c r="J120" s="17">
        <f t="shared" si="19"/>
        <v>0</v>
      </c>
      <c r="K120" s="9"/>
      <c r="L120" s="16">
        <v>1518000</v>
      </c>
      <c r="M120" s="17">
        <f t="shared" si="21"/>
        <v>0</v>
      </c>
      <c r="N120" s="9"/>
    </row>
    <row r="121" spans="2:14" ht="13.5" customHeight="1" x14ac:dyDescent="0.2">
      <c r="B121" s="12"/>
      <c r="C121" s="79" t="s">
        <v>62</v>
      </c>
      <c r="D121" s="7"/>
      <c r="E121" s="68">
        <v>1580000</v>
      </c>
      <c r="F121" s="17">
        <f t="shared" ref="F121:F128" si="22">(E121/$I121)*100</f>
        <v>100</v>
      </c>
      <c r="G121" s="16">
        <v>0</v>
      </c>
      <c r="H121" s="17">
        <f t="shared" ref="H121:H128" si="23">(G121/$I121)*100</f>
        <v>0</v>
      </c>
      <c r="I121" s="16">
        <f t="shared" si="20"/>
        <v>1580000</v>
      </c>
      <c r="J121" s="17">
        <f t="shared" si="19"/>
        <v>8.8154933576797476E-2</v>
      </c>
      <c r="K121" s="9"/>
      <c r="L121" s="16">
        <v>3933227</v>
      </c>
      <c r="M121" s="17">
        <f t="shared" si="21"/>
        <v>40.170577492730523</v>
      </c>
      <c r="N121" s="9"/>
    </row>
    <row r="122" spans="2:14" ht="13.5" customHeight="1" x14ac:dyDescent="0.2">
      <c r="B122" s="12"/>
      <c r="C122" s="80" t="s">
        <v>122</v>
      </c>
      <c r="D122" s="33"/>
      <c r="E122" s="69">
        <v>7687554</v>
      </c>
      <c r="F122" s="34">
        <f t="shared" si="22"/>
        <v>100</v>
      </c>
      <c r="G122" s="35">
        <v>0</v>
      </c>
      <c r="H122" s="34">
        <f t="shared" si="23"/>
        <v>0</v>
      </c>
      <c r="I122" s="35">
        <f t="shared" si="20"/>
        <v>7687554</v>
      </c>
      <c r="J122" s="34">
        <f t="shared" si="19"/>
        <v>0.4289214001506606</v>
      </c>
      <c r="K122" s="36"/>
      <c r="L122" s="35">
        <v>7946416</v>
      </c>
      <c r="M122" s="34">
        <f t="shared" si="21"/>
        <v>96.742405632929362</v>
      </c>
      <c r="N122" s="9"/>
    </row>
    <row r="123" spans="2:14" x14ac:dyDescent="0.2">
      <c r="B123" s="12"/>
      <c r="C123" s="79" t="s">
        <v>54</v>
      </c>
      <c r="D123" s="7"/>
      <c r="E123" s="68">
        <v>4660770</v>
      </c>
      <c r="F123" s="17">
        <f t="shared" si="22"/>
        <v>100</v>
      </c>
      <c r="G123" s="16">
        <v>0</v>
      </c>
      <c r="H123" s="17">
        <f t="shared" si="23"/>
        <v>0</v>
      </c>
      <c r="I123" s="16">
        <f t="shared" si="20"/>
        <v>4660770</v>
      </c>
      <c r="J123" s="17">
        <f t="shared" si="19"/>
        <v>0.26004422137134831</v>
      </c>
      <c r="K123" s="9"/>
      <c r="L123" s="16">
        <v>15677760</v>
      </c>
      <c r="M123" s="17">
        <f t="shared" si="21"/>
        <v>29.728545404445534</v>
      </c>
      <c r="N123" s="9"/>
    </row>
    <row r="124" spans="2:14" x14ac:dyDescent="0.2">
      <c r="B124" s="12"/>
      <c r="C124" s="79" t="s">
        <v>108</v>
      </c>
      <c r="D124" s="7"/>
      <c r="E124" s="68">
        <v>905181</v>
      </c>
      <c r="F124" s="17">
        <f t="shared" si="22"/>
        <v>100</v>
      </c>
      <c r="G124" s="16">
        <v>0</v>
      </c>
      <c r="H124" s="17">
        <f t="shared" si="23"/>
        <v>0</v>
      </c>
      <c r="I124" s="16">
        <f t="shared" si="20"/>
        <v>905181</v>
      </c>
      <c r="J124" s="17">
        <f t="shared" si="19"/>
        <v>5.0503905651885513E-2</v>
      </c>
      <c r="K124" s="9"/>
      <c r="L124" s="16">
        <v>1160257</v>
      </c>
      <c r="M124" s="17">
        <f t="shared" si="21"/>
        <v>78.015560345682033</v>
      </c>
      <c r="N124" s="9"/>
    </row>
    <row r="125" spans="2:14" x14ac:dyDescent="0.2">
      <c r="B125" s="12"/>
      <c r="C125" s="79" t="s">
        <v>48</v>
      </c>
      <c r="D125" s="7"/>
      <c r="E125" s="68">
        <v>3266127</v>
      </c>
      <c r="F125" s="17">
        <f t="shared" si="22"/>
        <v>100</v>
      </c>
      <c r="G125" s="16">
        <v>0</v>
      </c>
      <c r="H125" s="17">
        <f t="shared" si="23"/>
        <v>0</v>
      </c>
      <c r="I125" s="16">
        <f t="shared" si="20"/>
        <v>3266127</v>
      </c>
      <c r="J125" s="17">
        <f t="shared" si="19"/>
        <v>0.18223114477112962</v>
      </c>
      <c r="K125" s="9"/>
      <c r="L125" s="16">
        <v>20257878</v>
      </c>
      <c r="M125" s="17">
        <f t="shared" si="21"/>
        <v>16.122749875381814</v>
      </c>
      <c r="N125" s="9"/>
    </row>
    <row r="126" spans="2:14" x14ac:dyDescent="0.2">
      <c r="B126" s="12"/>
      <c r="C126" s="79" t="s">
        <v>197</v>
      </c>
      <c r="D126" s="7"/>
      <c r="E126" s="68">
        <v>4445360</v>
      </c>
      <c r="F126" s="17">
        <v>0</v>
      </c>
      <c r="G126" s="16">
        <v>0</v>
      </c>
      <c r="H126" s="17">
        <v>0</v>
      </c>
      <c r="I126" s="16">
        <f t="shared" si="20"/>
        <v>4445360</v>
      </c>
      <c r="J126" s="17">
        <f t="shared" si="19"/>
        <v>0.2480255794461724</v>
      </c>
      <c r="K126" s="9"/>
      <c r="L126" s="16">
        <v>10372600</v>
      </c>
      <c r="M126" s="17">
        <f t="shared" si="21"/>
        <v>42.856757225767886</v>
      </c>
      <c r="N126" s="9"/>
    </row>
    <row r="127" spans="2:14" x14ac:dyDescent="0.2">
      <c r="B127" s="12"/>
      <c r="C127" s="80" t="s">
        <v>271</v>
      </c>
      <c r="D127" s="33"/>
      <c r="E127" s="69">
        <v>0</v>
      </c>
      <c r="F127" s="34">
        <v>0</v>
      </c>
      <c r="G127" s="35">
        <v>0</v>
      </c>
      <c r="H127" s="34">
        <v>0</v>
      </c>
      <c r="I127" s="35">
        <f t="shared" si="20"/>
        <v>0</v>
      </c>
      <c r="J127" s="34">
        <f t="shared" si="19"/>
        <v>0</v>
      </c>
      <c r="K127" s="36"/>
      <c r="L127" s="35">
        <v>2770701</v>
      </c>
      <c r="M127" s="34">
        <f t="shared" si="21"/>
        <v>0</v>
      </c>
      <c r="N127" s="9"/>
    </row>
    <row r="128" spans="2:14" x14ac:dyDescent="0.2">
      <c r="B128" s="12"/>
      <c r="C128" s="79" t="s">
        <v>112</v>
      </c>
      <c r="D128" s="7"/>
      <c r="E128" s="68">
        <v>3000000</v>
      </c>
      <c r="F128" s="17">
        <f t="shared" si="22"/>
        <v>100</v>
      </c>
      <c r="G128" s="16">
        <v>0</v>
      </c>
      <c r="H128" s="17">
        <f t="shared" si="23"/>
        <v>0</v>
      </c>
      <c r="I128" s="16">
        <f t="shared" si="20"/>
        <v>3000000</v>
      </c>
      <c r="J128" s="17">
        <f t="shared" si="19"/>
        <v>0.16738278527240028</v>
      </c>
      <c r="K128" s="9"/>
      <c r="L128" s="16">
        <v>6000000</v>
      </c>
      <c r="M128" s="17">
        <f t="shared" si="21"/>
        <v>50</v>
      </c>
      <c r="N128" s="9"/>
    </row>
    <row r="129" spans="2:14" x14ac:dyDescent="0.2">
      <c r="B129" s="12"/>
      <c r="C129" s="79" t="s">
        <v>52</v>
      </c>
      <c r="D129" s="7"/>
      <c r="E129" s="68">
        <v>3663864</v>
      </c>
      <c r="F129" s="17">
        <f>(E129/$I129)*100</f>
        <v>100</v>
      </c>
      <c r="G129" s="16">
        <v>0</v>
      </c>
      <c r="H129" s="17">
        <f>(G129/$I129)*100</f>
        <v>0</v>
      </c>
      <c r="I129" s="16">
        <f t="shared" si="20"/>
        <v>3663864</v>
      </c>
      <c r="J129" s="17">
        <f t="shared" si="19"/>
        <v>0.20442258705975916</v>
      </c>
      <c r="K129" s="9"/>
      <c r="L129" s="16">
        <v>6820058</v>
      </c>
      <c r="M129" s="17">
        <f t="shared" si="21"/>
        <v>53.721889168684491</v>
      </c>
      <c r="N129" s="9"/>
    </row>
    <row r="130" spans="2:14" x14ac:dyDescent="0.2">
      <c r="B130" s="12"/>
      <c r="C130" s="81" t="s">
        <v>77</v>
      </c>
      <c r="D130" s="7"/>
      <c r="E130" s="68">
        <v>6574000</v>
      </c>
      <c r="F130" s="17">
        <f>(E130/$I130)*100</f>
        <v>100</v>
      </c>
      <c r="G130" s="16">
        <v>0</v>
      </c>
      <c r="H130" s="17">
        <f>(G130/$I130)*100</f>
        <v>0</v>
      </c>
      <c r="I130" s="16">
        <f t="shared" si="20"/>
        <v>6574000</v>
      </c>
      <c r="J130" s="17">
        <f t="shared" si="19"/>
        <v>0.36679147679358648</v>
      </c>
      <c r="K130" s="9"/>
      <c r="L130" s="16">
        <v>13223188</v>
      </c>
      <c r="M130" s="17">
        <f t="shared" si="21"/>
        <v>49.715696396360698</v>
      </c>
      <c r="N130" s="9"/>
    </row>
    <row r="131" spans="2:14" x14ac:dyDescent="0.2">
      <c r="B131" s="12"/>
      <c r="C131" s="79" t="s">
        <v>37</v>
      </c>
      <c r="D131" s="7"/>
      <c r="E131" s="68">
        <v>2834695</v>
      </c>
      <c r="F131" s="17">
        <f>(E131/$I131)*100</f>
        <v>100</v>
      </c>
      <c r="G131" s="16">
        <v>0</v>
      </c>
      <c r="H131" s="17">
        <f>(G131/$I131)*100</f>
        <v>0</v>
      </c>
      <c r="I131" s="16">
        <f t="shared" si="11"/>
        <v>2834695</v>
      </c>
      <c r="J131" s="17">
        <f t="shared" si="19"/>
        <v>0.15815971483258223</v>
      </c>
      <c r="K131" s="9"/>
      <c r="L131" s="16">
        <v>5822178</v>
      </c>
      <c r="M131" s="17">
        <f t="shared" si="13"/>
        <v>48.687879346869849</v>
      </c>
      <c r="N131" s="9"/>
    </row>
    <row r="132" spans="2:14" x14ac:dyDescent="0.2">
      <c r="B132" s="12"/>
      <c r="C132" s="80" t="s">
        <v>326</v>
      </c>
      <c r="D132" s="33"/>
      <c r="E132" s="69">
        <v>876000</v>
      </c>
      <c r="F132" s="34">
        <f>(E132/$I132)*100</f>
        <v>100</v>
      </c>
      <c r="G132" s="35">
        <v>0</v>
      </c>
      <c r="H132" s="34">
        <f>(G132/$I132)*100</f>
        <v>0</v>
      </c>
      <c r="I132" s="35">
        <f t="shared" si="11"/>
        <v>876000</v>
      </c>
      <c r="J132" s="34">
        <f t="shared" si="19"/>
        <v>4.8875773299540876E-2</v>
      </c>
      <c r="K132" s="36"/>
      <c r="L132" s="35">
        <v>1096150</v>
      </c>
      <c r="M132" s="34">
        <f t="shared" si="13"/>
        <v>79.916069880946949</v>
      </c>
      <c r="N132" s="9"/>
    </row>
    <row r="133" spans="2:14" x14ac:dyDescent="0.2">
      <c r="B133" s="12"/>
      <c r="C133" s="84" t="s">
        <v>38</v>
      </c>
      <c r="D133" s="7"/>
      <c r="E133" s="68">
        <v>1600000</v>
      </c>
      <c r="F133" s="17">
        <v>0</v>
      </c>
      <c r="G133" s="16">
        <v>0</v>
      </c>
      <c r="H133" s="17">
        <v>0</v>
      </c>
      <c r="I133" s="16">
        <f t="shared" si="11"/>
        <v>1600000</v>
      </c>
      <c r="J133" s="17">
        <f t="shared" si="19"/>
        <v>8.9270818811946817E-2</v>
      </c>
      <c r="K133" s="9"/>
      <c r="L133" s="16">
        <v>3591000</v>
      </c>
      <c r="M133" s="17">
        <f t="shared" si="13"/>
        <v>44.555834029518238</v>
      </c>
      <c r="N133" s="9"/>
    </row>
    <row r="134" spans="2:14" x14ac:dyDescent="0.2">
      <c r="B134" s="12"/>
      <c r="C134" s="84" t="s">
        <v>199</v>
      </c>
      <c r="D134" s="7"/>
      <c r="E134" s="68">
        <v>1512433</v>
      </c>
      <c r="F134" s="17">
        <v>0</v>
      </c>
      <c r="G134" s="16">
        <v>0</v>
      </c>
      <c r="H134" s="17">
        <v>0</v>
      </c>
      <c r="I134" s="16">
        <f t="shared" si="11"/>
        <v>1512433</v>
      </c>
      <c r="J134" s="17">
        <f t="shared" si="19"/>
        <v>8.4385082692630717E-2</v>
      </c>
      <c r="K134" s="9"/>
      <c r="L134" s="16">
        <v>3712433</v>
      </c>
      <c r="M134" s="17">
        <f t="shared" si="13"/>
        <v>40.739671261407281</v>
      </c>
      <c r="N134" s="9"/>
    </row>
    <row r="135" spans="2:14" x14ac:dyDescent="0.2">
      <c r="B135" s="12"/>
      <c r="C135" s="84" t="s">
        <v>110</v>
      </c>
      <c r="D135" s="7"/>
      <c r="E135" s="68">
        <v>0</v>
      </c>
      <c r="F135" s="17">
        <v>0</v>
      </c>
      <c r="G135" s="16">
        <v>0</v>
      </c>
      <c r="H135" s="17">
        <v>0</v>
      </c>
      <c r="I135" s="16">
        <f t="shared" ref="I135:I136" si="24">G135+E135</f>
        <v>0</v>
      </c>
      <c r="J135" s="17">
        <f t="shared" si="19"/>
        <v>0</v>
      </c>
      <c r="K135" s="9"/>
      <c r="L135" s="16">
        <v>812719</v>
      </c>
      <c r="M135" s="17">
        <f t="shared" ref="M135:M136" si="25">(I135/$L135)*100</f>
        <v>0</v>
      </c>
      <c r="N135" s="9"/>
    </row>
    <row r="136" spans="2:14" x14ac:dyDescent="0.2">
      <c r="B136" s="12"/>
      <c r="C136" s="84" t="s">
        <v>200</v>
      </c>
      <c r="D136" s="7"/>
      <c r="E136" s="68">
        <v>1676247</v>
      </c>
      <c r="F136" s="17">
        <v>0</v>
      </c>
      <c r="G136" s="16">
        <v>0</v>
      </c>
      <c r="H136" s="17">
        <v>0</v>
      </c>
      <c r="I136" s="16">
        <f t="shared" si="24"/>
        <v>1676247</v>
      </c>
      <c r="J136" s="17">
        <f t="shared" si="19"/>
        <v>9.3524963888168375E-2</v>
      </c>
      <c r="K136" s="9"/>
      <c r="L136" s="16">
        <v>4061599</v>
      </c>
      <c r="M136" s="17">
        <f t="shared" si="25"/>
        <v>41.270617803480846</v>
      </c>
      <c r="N136" s="9"/>
    </row>
    <row r="137" spans="2:14" x14ac:dyDescent="0.2">
      <c r="B137" s="12"/>
      <c r="C137" s="84"/>
      <c r="D137" s="7"/>
      <c r="E137" s="68"/>
      <c r="F137" s="17"/>
      <c r="G137" s="16"/>
      <c r="H137" s="17"/>
      <c r="I137" s="16"/>
      <c r="J137" s="17"/>
      <c r="K137" s="9"/>
      <c r="L137" s="16"/>
      <c r="M137" s="17"/>
      <c r="N137" s="9"/>
    </row>
    <row r="138" spans="2:14" x14ac:dyDescent="0.2">
      <c r="B138" s="12"/>
      <c r="C138" s="82" t="s">
        <v>20</v>
      </c>
      <c r="E138" s="67">
        <f>SUM(E54:E137)</f>
        <v>319259121</v>
      </c>
      <c r="F138" s="17">
        <f>(E138/$I138)*100</f>
        <v>92.331521535523422</v>
      </c>
      <c r="G138" s="37">
        <f>SUM(G54:G137)</f>
        <v>26515665</v>
      </c>
      <c r="H138" s="17">
        <f>(G138/$I138)*100</f>
        <v>7.6684784644765855</v>
      </c>
      <c r="I138" s="37">
        <f>SUM(I54:I137)</f>
        <v>345774786</v>
      </c>
      <c r="J138" s="17">
        <f>(I138/I$397)*100</f>
        <v>19.29224891921605</v>
      </c>
      <c r="K138" s="9"/>
      <c r="L138" s="38">
        <f>SUM(L54:L137)</f>
        <v>722407630</v>
      </c>
      <c r="M138" s="28">
        <f>(I138/$L138)*100</f>
        <v>47.864221201539635</v>
      </c>
      <c r="N138" s="9"/>
    </row>
    <row r="139" spans="2:14" x14ac:dyDescent="0.2">
      <c r="B139" s="87"/>
      <c r="C139" s="88"/>
      <c r="D139" s="89"/>
      <c r="E139" s="90"/>
      <c r="F139" s="89"/>
      <c r="G139" s="91"/>
      <c r="H139" s="89"/>
      <c r="I139" s="89"/>
      <c r="J139" s="89"/>
      <c r="K139" s="92"/>
      <c r="L139" s="91"/>
      <c r="M139" s="89"/>
      <c r="N139" s="92"/>
    </row>
    <row r="140" spans="2:14" x14ac:dyDescent="0.2">
      <c r="B140" s="12"/>
      <c r="C140" s="31" t="s">
        <v>39</v>
      </c>
      <c r="E140" s="68"/>
      <c r="F140" s="7"/>
      <c r="G140" s="16"/>
      <c r="H140" s="7"/>
      <c r="I140" s="7"/>
      <c r="J140" s="7"/>
      <c r="K140" s="9"/>
      <c r="L140" s="11"/>
      <c r="N140" s="9"/>
    </row>
    <row r="141" spans="2:14" ht="5.25" customHeight="1" x14ac:dyDescent="0.2">
      <c r="B141" s="12"/>
      <c r="E141" s="68"/>
      <c r="F141" s="7"/>
      <c r="G141" s="16"/>
      <c r="H141" s="7"/>
      <c r="I141" s="7"/>
      <c r="J141" s="7"/>
      <c r="K141" s="9"/>
      <c r="L141" s="11"/>
      <c r="N141" s="9"/>
    </row>
    <row r="142" spans="2:14" x14ac:dyDescent="0.2">
      <c r="B142" s="12"/>
      <c r="C142" s="82" t="s">
        <v>327</v>
      </c>
      <c r="E142" s="67">
        <v>160000</v>
      </c>
      <c r="F142" s="17">
        <v>0</v>
      </c>
      <c r="G142" s="37">
        <v>0</v>
      </c>
      <c r="H142" s="17">
        <v>0</v>
      </c>
      <c r="I142" s="37">
        <f t="shared" ref="I142:I238" si="26">G142+E142</f>
        <v>160000</v>
      </c>
      <c r="J142" s="17">
        <f t="shared" ref="J142:J205" si="27">(I142/I$397)*100</f>
        <v>8.9270818811946814E-3</v>
      </c>
      <c r="K142" s="9"/>
      <c r="L142" s="38">
        <v>289516</v>
      </c>
      <c r="M142" s="28">
        <f t="shared" ref="M142:M168" si="28">(I142/$L142)*100</f>
        <v>55.264648585915801</v>
      </c>
      <c r="N142" s="9"/>
    </row>
    <row r="143" spans="2:14" x14ac:dyDescent="0.2">
      <c r="B143" s="12"/>
      <c r="C143" s="82" t="s">
        <v>123</v>
      </c>
      <c r="E143" s="68">
        <v>401296</v>
      </c>
      <c r="F143" s="17">
        <v>0</v>
      </c>
      <c r="G143" s="16">
        <v>0</v>
      </c>
      <c r="H143" s="17">
        <v>0</v>
      </c>
      <c r="I143" s="37">
        <f t="shared" si="26"/>
        <v>401296</v>
      </c>
      <c r="J143" s="17">
        <f t="shared" si="27"/>
        <v>2.239001406622438E-2</v>
      </c>
      <c r="K143" s="9"/>
      <c r="L143" s="11">
        <v>665287</v>
      </c>
      <c r="M143" s="28">
        <f t="shared" si="28"/>
        <v>60.31923064782567</v>
      </c>
      <c r="N143" s="9"/>
    </row>
    <row r="144" spans="2:14" x14ac:dyDescent="0.2">
      <c r="B144" s="12"/>
      <c r="C144" s="82" t="s">
        <v>201</v>
      </c>
      <c r="E144" s="68">
        <v>0</v>
      </c>
      <c r="F144" s="17">
        <v>0</v>
      </c>
      <c r="G144" s="16">
        <v>0</v>
      </c>
      <c r="H144" s="17">
        <v>0</v>
      </c>
      <c r="I144" s="37">
        <f t="shared" si="26"/>
        <v>0</v>
      </c>
      <c r="J144" s="17">
        <f t="shared" si="27"/>
        <v>0</v>
      </c>
      <c r="K144" s="9"/>
      <c r="L144" s="11">
        <v>108635</v>
      </c>
      <c r="M144" s="28">
        <f t="shared" si="28"/>
        <v>0</v>
      </c>
      <c r="N144" s="9"/>
    </row>
    <row r="145" spans="2:16" x14ac:dyDescent="0.2">
      <c r="B145" s="12"/>
      <c r="C145" s="79" t="s">
        <v>272</v>
      </c>
      <c r="D145" s="7"/>
      <c r="E145" s="68">
        <v>0</v>
      </c>
      <c r="F145" s="17">
        <v>0</v>
      </c>
      <c r="G145" s="16">
        <v>0</v>
      </c>
      <c r="H145" s="17">
        <v>0</v>
      </c>
      <c r="I145" s="37">
        <f t="shared" si="26"/>
        <v>0</v>
      </c>
      <c r="J145" s="17">
        <f t="shared" si="27"/>
        <v>0</v>
      </c>
      <c r="K145" s="9"/>
      <c r="L145" s="16">
        <v>1050724</v>
      </c>
      <c r="M145" s="17">
        <f t="shared" si="28"/>
        <v>0</v>
      </c>
      <c r="N145" s="9"/>
    </row>
    <row r="146" spans="2:16" x14ac:dyDescent="0.2">
      <c r="B146" s="101"/>
      <c r="C146" s="102" t="s">
        <v>202</v>
      </c>
      <c r="D146" s="103"/>
      <c r="E146" s="104">
        <v>280000</v>
      </c>
      <c r="F146" s="105">
        <v>0</v>
      </c>
      <c r="G146" s="106">
        <v>0</v>
      </c>
      <c r="H146" s="105">
        <v>0</v>
      </c>
      <c r="I146" s="107">
        <f t="shared" si="26"/>
        <v>280000</v>
      </c>
      <c r="J146" s="105">
        <f t="shared" si="27"/>
        <v>1.562239329209069E-2</v>
      </c>
      <c r="K146" s="108"/>
      <c r="L146" s="106">
        <v>1042145</v>
      </c>
      <c r="M146" s="105">
        <f t="shared" si="28"/>
        <v>26.867662369439955</v>
      </c>
      <c r="N146" s="108"/>
    </row>
    <row r="147" spans="2:16" x14ac:dyDescent="0.2">
      <c r="B147" s="12"/>
      <c r="C147" s="79" t="s">
        <v>273</v>
      </c>
      <c r="D147" s="7"/>
      <c r="E147" s="68">
        <v>300000</v>
      </c>
      <c r="F147" s="17">
        <v>0</v>
      </c>
      <c r="G147" s="16">
        <v>0</v>
      </c>
      <c r="H147" s="17">
        <v>0</v>
      </c>
      <c r="I147" s="37">
        <f t="shared" si="26"/>
        <v>300000</v>
      </c>
      <c r="J147" s="17">
        <f t="shared" si="27"/>
        <v>1.6738278527240025E-2</v>
      </c>
      <c r="K147" s="9"/>
      <c r="L147" s="16">
        <v>373311</v>
      </c>
      <c r="M147" s="17">
        <f>(I147/$L147)*100</f>
        <v>80.361950223808037</v>
      </c>
      <c r="N147" s="9"/>
    </row>
    <row r="148" spans="2:16" x14ac:dyDescent="0.2">
      <c r="B148" s="12"/>
      <c r="C148" s="79" t="s">
        <v>274</v>
      </c>
      <c r="D148" s="7"/>
      <c r="E148" s="68">
        <v>74000</v>
      </c>
      <c r="F148" s="17">
        <v>0</v>
      </c>
      <c r="G148" s="16">
        <v>0</v>
      </c>
      <c r="H148" s="17">
        <v>0</v>
      </c>
      <c r="I148" s="37">
        <f t="shared" si="26"/>
        <v>74000</v>
      </c>
      <c r="J148" s="17">
        <f t="shared" si="27"/>
        <v>4.1287753700525402E-3</v>
      </c>
      <c r="K148" s="9"/>
      <c r="L148" s="16">
        <v>262480</v>
      </c>
      <c r="M148" s="17">
        <f t="shared" si="28"/>
        <v>28.192624199939043</v>
      </c>
      <c r="N148" s="9"/>
    </row>
    <row r="149" spans="2:16" x14ac:dyDescent="0.2">
      <c r="B149" s="12"/>
      <c r="C149" s="79" t="s">
        <v>328</v>
      </c>
      <c r="D149" s="7"/>
      <c r="E149" s="68">
        <v>24000</v>
      </c>
      <c r="F149" s="17">
        <f t="shared" ref="F149:F194" si="29">(E149/$I149)*100</f>
        <v>100</v>
      </c>
      <c r="G149" s="16">
        <v>0</v>
      </c>
      <c r="H149" s="17">
        <f t="shared" ref="H149:H194" si="30">(G149/$I149)*100</f>
        <v>0</v>
      </c>
      <c r="I149" s="37">
        <f t="shared" si="26"/>
        <v>24000</v>
      </c>
      <c r="J149" s="17">
        <f t="shared" si="27"/>
        <v>1.3390622821792021E-3</v>
      </c>
      <c r="K149" s="9"/>
      <c r="L149" s="16">
        <v>37046</v>
      </c>
      <c r="M149" s="17">
        <f t="shared" si="28"/>
        <v>64.784322194029045</v>
      </c>
      <c r="N149" s="9"/>
    </row>
    <row r="150" spans="2:16" x14ac:dyDescent="0.2">
      <c r="B150" s="32"/>
      <c r="C150" s="80" t="s">
        <v>329</v>
      </c>
      <c r="D150" s="33"/>
      <c r="E150" s="109">
        <v>70000</v>
      </c>
      <c r="F150" s="34">
        <f t="shared" si="29"/>
        <v>100</v>
      </c>
      <c r="G150" s="35">
        <v>0</v>
      </c>
      <c r="H150" s="34">
        <f t="shared" si="30"/>
        <v>0</v>
      </c>
      <c r="I150" s="64">
        <f t="shared" si="26"/>
        <v>70000</v>
      </c>
      <c r="J150" s="34">
        <f t="shared" si="27"/>
        <v>3.9055983230226726E-3</v>
      </c>
      <c r="K150" s="36"/>
      <c r="L150" s="35">
        <v>58202</v>
      </c>
      <c r="M150" s="34">
        <f t="shared" si="28"/>
        <v>120.27078107281537</v>
      </c>
      <c r="N150" s="36"/>
    </row>
    <row r="151" spans="2:16" x14ac:dyDescent="0.2">
      <c r="B151" s="12"/>
      <c r="C151" s="79" t="s">
        <v>275</v>
      </c>
      <c r="D151" s="7"/>
      <c r="E151" s="99">
        <v>127000</v>
      </c>
      <c r="F151" s="17">
        <v>0</v>
      </c>
      <c r="G151" s="16">
        <v>0</v>
      </c>
      <c r="H151" s="17">
        <v>0</v>
      </c>
      <c r="I151" s="37">
        <f t="shared" si="26"/>
        <v>127000</v>
      </c>
      <c r="J151" s="17">
        <f t="shared" si="27"/>
        <v>7.085871243198278E-3</v>
      </c>
      <c r="K151" s="9"/>
      <c r="L151" s="16">
        <v>311000</v>
      </c>
      <c r="M151" s="17">
        <f t="shared" si="28"/>
        <v>40.836012861736336</v>
      </c>
      <c r="N151" s="9"/>
    </row>
    <row r="152" spans="2:16" x14ac:dyDescent="0.2">
      <c r="B152" s="12"/>
      <c r="C152" s="79" t="s">
        <v>330</v>
      </c>
      <c r="D152" s="7"/>
      <c r="E152" s="99">
        <v>68000</v>
      </c>
      <c r="F152" s="17">
        <v>0</v>
      </c>
      <c r="G152" s="16">
        <v>0</v>
      </c>
      <c r="H152" s="17">
        <v>0</v>
      </c>
      <c r="I152" s="37">
        <f t="shared" si="26"/>
        <v>68000</v>
      </c>
      <c r="J152" s="17">
        <f t="shared" si="27"/>
        <v>3.7940097995077392E-3</v>
      </c>
      <c r="K152" s="9"/>
      <c r="L152" s="16">
        <v>208000</v>
      </c>
      <c r="M152" s="17">
        <f t="shared" si="28"/>
        <v>32.692307692307693</v>
      </c>
      <c r="N152" s="9"/>
    </row>
    <row r="153" spans="2:16" x14ac:dyDescent="0.2">
      <c r="B153" s="12"/>
      <c r="C153" s="79" t="s">
        <v>83</v>
      </c>
      <c r="D153" s="7"/>
      <c r="E153" s="68">
        <v>5786128</v>
      </c>
      <c r="F153" s="17">
        <v>0</v>
      </c>
      <c r="G153" s="16">
        <v>0</v>
      </c>
      <c r="H153" s="17">
        <v>0</v>
      </c>
      <c r="I153" s="37">
        <f t="shared" si="26"/>
        <v>5786128</v>
      </c>
      <c r="J153" s="17">
        <f t="shared" si="27"/>
        <v>0.3228327401942076</v>
      </c>
      <c r="K153" s="9"/>
      <c r="L153" s="16">
        <v>10919039</v>
      </c>
      <c r="M153" s="17">
        <f t="shared" si="28"/>
        <v>52.991183564780741</v>
      </c>
      <c r="N153" s="9"/>
    </row>
    <row r="154" spans="2:16" x14ac:dyDescent="0.2">
      <c r="B154" s="12"/>
      <c r="C154" s="79" t="s">
        <v>276</v>
      </c>
      <c r="D154" s="7"/>
      <c r="E154" s="68">
        <v>0</v>
      </c>
      <c r="F154" s="17">
        <v>0</v>
      </c>
      <c r="G154" s="16">
        <v>0</v>
      </c>
      <c r="H154" s="17">
        <v>0</v>
      </c>
      <c r="I154" s="37">
        <f t="shared" si="26"/>
        <v>0</v>
      </c>
      <c r="J154" s="17">
        <f t="shared" si="27"/>
        <v>0</v>
      </c>
      <c r="K154" s="9"/>
      <c r="L154" s="16">
        <v>64000</v>
      </c>
      <c r="M154" s="17">
        <f t="shared" si="28"/>
        <v>0</v>
      </c>
      <c r="N154" s="9"/>
    </row>
    <row r="155" spans="2:16" x14ac:dyDescent="0.2">
      <c r="B155" s="12"/>
      <c r="C155" s="79" t="s">
        <v>331</v>
      </c>
      <c r="D155" s="7"/>
      <c r="E155" s="68">
        <v>0</v>
      </c>
      <c r="F155" s="17">
        <v>0</v>
      </c>
      <c r="G155" s="16">
        <v>0</v>
      </c>
      <c r="H155" s="17">
        <v>0</v>
      </c>
      <c r="I155" s="37">
        <f t="shared" si="26"/>
        <v>0</v>
      </c>
      <c r="J155" s="17">
        <f t="shared" si="27"/>
        <v>0</v>
      </c>
      <c r="K155" s="9"/>
      <c r="L155" s="16">
        <v>1856360</v>
      </c>
      <c r="M155" s="17">
        <f t="shared" si="28"/>
        <v>0</v>
      </c>
      <c r="N155" s="9"/>
    </row>
    <row r="156" spans="2:16" x14ac:dyDescent="0.2">
      <c r="B156" s="101"/>
      <c r="C156" s="102" t="s">
        <v>332</v>
      </c>
      <c r="D156" s="103"/>
      <c r="E156" s="104">
        <v>0</v>
      </c>
      <c r="F156" s="105">
        <v>0</v>
      </c>
      <c r="G156" s="106">
        <v>0</v>
      </c>
      <c r="H156" s="105">
        <v>0</v>
      </c>
      <c r="I156" s="107">
        <f t="shared" si="26"/>
        <v>0</v>
      </c>
      <c r="J156" s="105">
        <f t="shared" si="27"/>
        <v>0</v>
      </c>
      <c r="K156" s="108"/>
      <c r="L156" s="106">
        <v>40000</v>
      </c>
      <c r="M156" s="105">
        <f t="shared" si="28"/>
        <v>0</v>
      </c>
      <c r="N156" s="108"/>
      <c r="P156" s="100"/>
    </row>
    <row r="157" spans="2:16" x14ac:dyDescent="0.2">
      <c r="B157" s="12"/>
      <c r="C157" s="81" t="s">
        <v>333</v>
      </c>
      <c r="D157" s="7"/>
      <c r="E157" s="68">
        <v>0</v>
      </c>
      <c r="F157" s="17">
        <v>0</v>
      </c>
      <c r="G157" s="16">
        <v>0</v>
      </c>
      <c r="H157" s="17">
        <v>0</v>
      </c>
      <c r="I157" s="37">
        <f t="shared" si="26"/>
        <v>0</v>
      </c>
      <c r="J157" s="17">
        <f t="shared" si="27"/>
        <v>0</v>
      </c>
      <c r="K157" s="9"/>
      <c r="L157" s="16">
        <v>139000</v>
      </c>
      <c r="M157" s="17">
        <f>(I157/$L157)*100</f>
        <v>0</v>
      </c>
      <c r="N157" s="9"/>
    </row>
    <row r="158" spans="2:16" x14ac:dyDescent="0.2">
      <c r="B158" s="12"/>
      <c r="C158" s="81" t="s">
        <v>124</v>
      </c>
      <c r="D158" s="7"/>
      <c r="E158" s="16">
        <v>3000000</v>
      </c>
      <c r="F158" s="17">
        <v>0</v>
      </c>
      <c r="G158" s="16">
        <v>0</v>
      </c>
      <c r="H158" s="17">
        <v>0</v>
      </c>
      <c r="I158" s="37">
        <f>G158+E158</f>
        <v>3000000</v>
      </c>
      <c r="J158" s="17">
        <f t="shared" si="27"/>
        <v>0.16738278527240028</v>
      </c>
      <c r="K158" s="9"/>
      <c r="L158" s="16">
        <v>3000000</v>
      </c>
      <c r="M158" s="17">
        <v>0</v>
      </c>
      <c r="N158" s="9"/>
    </row>
    <row r="159" spans="2:16" x14ac:dyDescent="0.2">
      <c r="B159" s="12"/>
      <c r="C159" s="79" t="s">
        <v>125</v>
      </c>
      <c r="D159" s="7"/>
      <c r="E159" s="68">
        <v>405000</v>
      </c>
      <c r="F159" s="17">
        <f t="shared" si="29"/>
        <v>100</v>
      </c>
      <c r="G159" s="16">
        <v>0</v>
      </c>
      <c r="H159" s="17">
        <f t="shared" si="30"/>
        <v>0</v>
      </c>
      <c r="I159" s="37">
        <f t="shared" si="26"/>
        <v>405000</v>
      </c>
      <c r="J159" s="17">
        <f t="shared" si="27"/>
        <v>2.2596676011774033E-2</v>
      </c>
      <c r="K159" s="9"/>
      <c r="L159" s="16">
        <v>405000</v>
      </c>
      <c r="M159" s="17">
        <f t="shared" si="28"/>
        <v>100</v>
      </c>
      <c r="N159" s="9"/>
    </row>
    <row r="160" spans="2:16" x14ac:dyDescent="0.2">
      <c r="B160" s="32"/>
      <c r="C160" s="80" t="s">
        <v>203</v>
      </c>
      <c r="D160" s="33"/>
      <c r="E160" s="69">
        <v>0</v>
      </c>
      <c r="F160" s="34">
        <v>0</v>
      </c>
      <c r="G160" s="35">
        <v>0</v>
      </c>
      <c r="H160" s="34">
        <v>0</v>
      </c>
      <c r="I160" s="64">
        <f t="shared" si="26"/>
        <v>0</v>
      </c>
      <c r="J160" s="34">
        <f t="shared" si="27"/>
        <v>0</v>
      </c>
      <c r="K160" s="36"/>
      <c r="L160" s="35">
        <v>2112607</v>
      </c>
      <c r="M160" s="34">
        <f t="shared" si="28"/>
        <v>0</v>
      </c>
      <c r="N160" s="36"/>
    </row>
    <row r="161" spans="2:14" x14ac:dyDescent="0.2">
      <c r="B161" s="12"/>
      <c r="C161" s="79" t="s">
        <v>204</v>
      </c>
      <c r="D161" s="7"/>
      <c r="E161" s="68">
        <v>0</v>
      </c>
      <c r="F161" s="17">
        <v>0</v>
      </c>
      <c r="G161" s="16">
        <v>0</v>
      </c>
      <c r="H161" s="17">
        <v>0</v>
      </c>
      <c r="I161" s="37">
        <f t="shared" si="26"/>
        <v>0</v>
      </c>
      <c r="J161" s="17">
        <f t="shared" si="27"/>
        <v>0</v>
      </c>
      <c r="K161" s="9"/>
      <c r="L161" s="16">
        <v>650514</v>
      </c>
      <c r="M161" s="17">
        <f t="shared" si="28"/>
        <v>0</v>
      </c>
      <c r="N161" s="9"/>
    </row>
    <row r="162" spans="2:14" x14ac:dyDescent="0.2">
      <c r="B162" s="12"/>
      <c r="C162" s="79" t="s">
        <v>205</v>
      </c>
      <c r="D162" s="7"/>
      <c r="E162" s="68">
        <v>0</v>
      </c>
      <c r="F162" s="17">
        <v>0</v>
      </c>
      <c r="G162" s="16">
        <v>0</v>
      </c>
      <c r="H162" s="17">
        <v>0</v>
      </c>
      <c r="I162" s="37">
        <f t="shared" si="26"/>
        <v>0</v>
      </c>
      <c r="J162" s="17">
        <f t="shared" si="27"/>
        <v>0</v>
      </c>
      <c r="K162" s="9"/>
      <c r="L162" s="16">
        <v>133600</v>
      </c>
      <c r="M162" s="17">
        <f t="shared" si="28"/>
        <v>0</v>
      </c>
      <c r="N162" s="9"/>
    </row>
    <row r="163" spans="2:14" x14ac:dyDescent="0.2">
      <c r="B163" s="12"/>
      <c r="C163" s="79" t="s">
        <v>97</v>
      </c>
      <c r="D163" s="7"/>
      <c r="E163" s="68">
        <v>797740</v>
      </c>
      <c r="F163" s="17">
        <v>0</v>
      </c>
      <c r="G163" s="16">
        <v>0</v>
      </c>
      <c r="H163" s="17">
        <v>0</v>
      </c>
      <c r="I163" s="37">
        <f t="shared" si="26"/>
        <v>797740</v>
      </c>
      <c r="J163" s="17">
        <f t="shared" si="27"/>
        <v>4.4509314374401532E-2</v>
      </c>
      <c r="K163" s="9"/>
      <c r="L163" s="16">
        <v>2749010</v>
      </c>
      <c r="M163" s="17">
        <f t="shared" si="28"/>
        <v>29.019174175430429</v>
      </c>
      <c r="N163" s="9"/>
    </row>
    <row r="164" spans="2:14" x14ac:dyDescent="0.2">
      <c r="B164" s="12"/>
      <c r="C164" s="81" t="s">
        <v>126</v>
      </c>
      <c r="D164" s="7"/>
      <c r="E164" s="68">
        <v>2823256</v>
      </c>
      <c r="F164" s="17">
        <v>0</v>
      </c>
      <c r="G164" s="16">
        <v>0</v>
      </c>
      <c r="H164" s="17">
        <v>0</v>
      </c>
      <c r="I164" s="37">
        <f t="shared" si="26"/>
        <v>2823256</v>
      </c>
      <c r="J164" s="17">
        <f t="shared" si="27"/>
        <v>0.15752148427233856</v>
      </c>
      <c r="K164" s="9"/>
      <c r="L164" s="16">
        <v>2833184</v>
      </c>
      <c r="M164" s="17">
        <f t="shared" si="28"/>
        <v>99.649581530885385</v>
      </c>
      <c r="N164" s="9"/>
    </row>
    <row r="165" spans="2:14" x14ac:dyDescent="0.2">
      <c r="B165" s="12"/>
      <c r="C165" s="81" t="s">
        <v>127</v>
      </c>
      <c r="D165" s="7"/>
      <c r="E165" s="68">
        <v>62802</v>
      </c>
      <c r="F165" s="17">
        <v>0</v>
      </c>
      <c r="G165" s="16">
        <v>0</v>
      </c>
      <c r="H165" s="17">
        <v>0</v>
      </c>
      <c r="I165" s="37">
        <f t="shared" si="26"/>
        <v>62802</v>
      </c>
      <c r="J165" s="17">
        <f t="shared" si="27"/>
        <v>3.5039912268924269E-3</v>
      </c>
      <c r="K165" s="9"/>
      <c r="L165" s="16">
        <v>149608</v>
      </c>
      <c r="M165" s="17">
        <f t="shared" si="28"/>
        <v>41.977701727180367</v>
      </c>
      <c r="N165" s="9"/>
    </row>
    <row r="166" spans="2:14" x14ac:dyDescent="0.2">
      <c r="B166" s="101"/>
      <c r="C166" s="110" t="s">
        <v>334</v>
      </c>
      <c r="D166" s="103"/>
      <c r="E166" s="104">
        <v>0</v>
      </c>
      <c r="F166" s="105">
        <v>0</v>
      </c>
      <c r="G166" s="106">
        <v>0</v>
      </c>
      <c r="H166" s="105">
        <v>0</v>
      </c>
      <c r="I166" s="107">
        <f t="shared" si="26"/>
        <v>0</v>
      </c>
      <c r="J166" s="105">
        <f t="shared" si="27"/>
        <v>0</v>
      </c>
      <c r="K166" s="108"/>
      <c r="L166" s="106">
        <v>3307450</v>
      </c>
      <c r="M166" s="105">
        <f t="shared" si="28"/>
        <v>0</v>
      </c>
      <c r="N166" s="108"/>
    </row>
    <row r="167" spans="2:14" x14ac:dyDescent="0.2">
      <c r="B167" s="12"/>
      <c r="C167" s="81" t="s">
        <v>277</v>
      </c>
      <c r="D167" s="7"/>
      <c r="E167" s="68">
        <v>332169</v>
      </c>
      <c r="F167" s="17">
        <v>0</v>
      </c>
      <c r="G167" s="16">
        <v>0</v>
      </c>
      <c r="H167" s="17">
        <v>0</v>
      </c>
      <c r="I167" s="37">
        <f t="shared" si="26"/>
        <v>332169</v>
      </c>
      <c r="J167" s="17">
        <f t="shared" si="27"/>
        <v>1.8533124133715974E-2</v>
      </c>
      <c r="K167" s="9"/>
      <c r="L167" s="16">
        <v>1129790</v>
      </c>
      <c r="M167" s="17">
        <f t="shared" si="28"/>
        <v>29.400950619141607</v>
      </c>
      <c r="N167" s="9"/>
    </row>
    <row r="168" spans="2:14" x14ac:dyDescent="0.2">
      <c r="B168" s="12"/>
      <c r="C168" s="79" t="s">
        <v>206</v>
      </c>
      <c r="D168" s="7"/>
      <c r="E168" s="68">
        <v>922450</v>
      </c>
      <c r="F168" s="17">
        <v>0</v>
      </c>
      <c r="G168" s="16">
        <v>0</v>
      </c>
      <c r="H168" s="17">
        <v>0</v>
      </c>
      <c r="I168" s="37">
        <f t="shared" si="26"/>
        <v>922450</v>
      </c>
      <c r="J168" s="17">
        <f t="shared" si="27"/>
        <v>5.1467416758175212E-2</v>
      </c>
      <c r="K168" s="9"/>
      <c r="L168" s="16">
        <v>1846561</v>
      </c>
      <c r="M168" s="17">
        <f t="shared" si="28"/>
        <v>49.955024502304553</v>
      </c>
      <c r="N168" s="9"/>
    </row>
    <row r="169" spans="2:14" x14ac:dyDescent="0.2">
      <c r="B169" s="12"/>
      <c r="C169" s="81" t="s">
        <v>128</v>
      </c>
      <c r="D169" s="7"/>
      <c r="E169" s="68">
        <v>1263704</v>
      </c>
      <c r="F169" s="17">
        <f t="shared" si="29"/>
        <v>100</v>
      </c>
      <c r="G169" s="16">
        <v>0</v>
      </c>
      <c r="H169" s="17">
        <f t="shared" si="30"/>
        <v>0</v>
      </c>
      <c r="I169" s="37">
        <f t="shared" si="26"/>
        <v>1263704</v>
      </c>
      <c r="J169" s="17">
        <f t="shared" si="27"/>
        <v>7.0507431759957773E-2</v>
      </c>
      <c r="K169" s="9"/>
      <c r="L169" s="16">
        <v>1317558</v>
      </c>
      <c r="M169" s="17">
        <f t="shared" ref="M169:M224" si="31">(I169/$L169)*100</f>
        <v>95.912589806293155</v>
      </c>
      <c r="N169" s="9"/>
    </row>
    <row r="170" spans="2:14" x14ac:dyDescent="0.2">
      <c r="B170" s="32"/>
      <c r="C170" s="83" t="s">
        <v>207</v>
      </c>
      <c r="D170" s="33"/>
      <c r="E170" s="69">
        <v>0</v>
      </c>
      <c r="F170" s="34">
        <v>0</v>
      </c>
      <c r="G170" s="35">
        <v>0</v>
      </c>
      <c r="H170" s="34">
        <v>0</v>
      </c>
      <c r="I170" s="64">
        <f t="shared" si="26"/>
        <v>0</v>
      </c>
      <c r="J170" s="34">
        <f t="shared" si="27"/>
        <v>0</v>
      </c>
      <c r="K170" s="36"/>
      <c r="L170" s="35">
        <v>184840</v>
      </c>
      <c r="M170" s="34">
        <f t="shared" si="31"/>
        <v>0</v>
      </c>
      <c r="N170" s="36"/>
    </row>
    <row r="171" spans="2:14" x14ac:dyDescent="0.2">
      <c r="B171" s="12"/>
      <c r="C171" s="81" t="s">
        <v>98</v>
      </c>
      <c r="D171" s="7"/>
      <c r="E171" s="68">
        <v>350000</v>
      </c>
      <c r="F171" s="17">
        <v>0</v>
      </c>
      <c r="G171" s="16">
        <v>0</v>
      </c>
      <c r="H171" s="17">
        <v>0</v>
      </c>
      <c r="I171" s="37">
        <f t="shared" si="26"/>
        <v>350000</v>
      </c>
      <c r="J171" s="17">
        <f t="shared" si="27"/>
        <v>1.9527991615113365E-2</v>
      </c>
      <c r="K171" s="9"/>
      <c r="L171" s="16">
        <v>8744277</v>
      </c>
      <c r="M171" s="17">
        <f t="shared" si="31"/>
        <v>4.0026179408543436</v>
      </c>
      <c r="N171" s="9"/>
    </row>
    <row r="172" spans="2:14" x14ac:dyDescent="0.2">
      <c r="B172" s="12"/>
      <c r="C172" s="81" t="s">
        <v>208</v>
      </c>
      <c r="D172" s="7"/>
      <c r="E172" s="68">
        <v>80000</v>
      </c>
      <c r="F172" s="17">
        <v>0</v>
      </c>
      <c r="G172" s="16">
        <v>0</v>
      </c>
      <c r="H172" s="17">
        <v>0</v>
      </c>
      <c r="I172" s="37">
        <f t="shared" si="26"/>
        <v>80000</v>
      </c>
      <c r="J172" s="17">
        <f t="shared" si="27"/>
        <v>4.4635409405973407E-3</v>
      </c>
      <c r="K172" s="9"/>
      <c r="L172" s="16">
        <v>554630</v>
      </c>
      <c r="M172" s="17">
        <f t="shared" si="31"/>
        <v>14.424030434704216</v>
      </c>
      <c r="N172" s="9"/>
    </row>
    <row r="173" spans="2:14" x14ac:dyDescent="0.2">
      <c r="B173" s="12"/>
      <c r="C173" s="81" t="s">
        <v>335</v>
      </c>
      <c r="D173" s="7"/>
      <c r="E173" s="68">
        <v>0</v>
      </c>
      <c r="F173" s="17">
        <v>0</v>
      </c>
      <c r="G173" s="16">
        <v>0</v>
      </c>
      <c r="H173" s="17">
        <v>0</v>
      </c>
      <c r="I173" s="37">
        <f t="shared" si="26"/>
        <v>0</v>
      </c>
      <c r="J173" s="17">
        <f t="shared" si="27"/>
        <v>0</v>
      </c>
      <c r="K173" s="9"/>
      <c r="L173" s="16">
        <v>1394163</v>
      </c>
      <c r="M173" s="17">
        <f t="shared" si="31"/>
        <v>0</v>
      </c>
      <c r="N173" s="9"/>
    </row>
    <row r="174" spans="2:14" x14ac:dyDescent="0.2">
      <c r="B174" s="12"/>
      <c r="C174" s="79" t="s">
        <v>129</v>
      </c>
      <c r="D174" s="7"/>
      <c r="E174" s="68">
        <v>6240</v>
      </c>
      <c r="F174" s="17">
        <v>0</v>
      </c>
      <c r="G174" s="16">
        <v>0</v>
      </c>
      <c r="H174" s="17">
        <v>0</v>
      </c>
      <c r="I174" s="37">
        <f t="shared" si="26"/>
        <v>6240</v>
      </c>
      <c r="J174" s="17">
        <f t="shared" si="27"/>
        <v>3.4815619336659256E-4</v>
      </c>
      <c r="K174" s="9"/>
      <c r="L174" s="16">
        <v>26240</v>
      </c>
      <c r="M174" s="17">
        <f t="shared" si="31"/>
        <v>23.780487804878049</v>
      </c>
      <c r="N174" s="9"/>
    </row>
    <row r="175" spans="2:14" x14ac:dyDescent="0.2">
      <c r="B175" s="12"/>
      <c r="C175" s="81" t="s">
        <v>278</v>
      </c>
      <c r="D175" s="7"/>
      <c r="E175" s="68">
        <v>0</v>
      </c>
      <c r="F175" s="17">
        <v>0</v>
      </c>
      <c r="G175" s="16">
        <v>0</v>
      </c>
      <c r="H175" s="17">
        <v>0</v>
      </c>
      <c r="I175" s="37">
        <f t="shared" si="26"/>
        <v>0</v>
      </c>
      <c r="J175" s="17">
        <f t="shared" si="27"/>
        <v>0</v>
      </c>
      <c r="K175" s="9"/>
      <c r="L175" s="16">
        <v>1313968</v>
      </c>
      <c r="M175" s="17">
        <f t="shared" si="31"/>
        <v>0</v>
      </c>
      <c r="N175" s="9"/>
    </row>
    <row r="176" spans="2:14" x14ac:dyDescent="0.2">
      <c r="B176" s="12"/>
      <c r="C176" s="81" t="s">
        <v>100</v>
      </c>
      <c r="D176" s="7"/>
      <c r="E176" s="68">
        <v>1934163</v>
      </c>
      <c r="F176" s="17">
        <v>0</v>
      </c>
      <c r="G176" s="16">
        <v>0</v>
      </c>
      <c r="H176" s="17">
        <v>0</v>
      </c>
      <c r="I176" s="37">
        <f t="shared" si="26"/>
        <v>1934163</v>
      </c>
      <c r="J176" s="17">
        <f t="shared" si="27"/>
        <v>0.10791519670360716</v>
      </c>
      <c r="K176" s="9"/>
      <c r="L176" s="16">
        <v>4094163</v>
      </c>
      <c r="M176" s="17">
        <f t="shared" si="31"/>
        <v>47.24196374203958</v>
      </c>
      <c r="N176" s="9"/>
    </row>
    <row r="177" spans="2:14" x14ac:dyDescent="0.2">
      <c r="B177" s="32"/>
      <c r="C177" s="83" t="s">
        <v>336</v>
      </c>
      <c r="D177" s="33"/>
      <c r="E177" s="69">
        <v>166782</v>
      </c>
      <c r="F177" s="34">
        <v>0</v>
      </c>
      <c r="G177" s="35">
        <v>0</v>
      </c>
      <c r="H177" s="34">
        <v>0</v>
      </c>
      <c r="I177" s="64">
        <f t="shared" si="26"/>
        <v>166782</v>
      </c>
      <c r="J177" s="34">
        <f t="shared" si="27"/>
        <v>9.3054785644338216E-3</v>
      </c>
      <c r="K177" s="36"/>
      <c r="L177" s="35">
        <v>259728</v>
      </c>
      <c r="M177" s="34">
        <f t="shared" si="31"/>
        <v>64.214100905562745</v>
      </c>
      <c r="N177" s="36"/>
    </row>
    <row r="178" spans="2:14" x14ac:dyDescent="0.2">
      <c r="B178" s="12"/>
      <c r="C178" s="81" t="s">
        <v>130</v>
      </c>
      <c r="D178" s="7"/>
      <c r="E178" s="68">
        <v>556641</v>
      </c>
      <c r="F178" s="17">
        <v>0</v>
      </c>
      <c r="G178" s="16">
        <v>0</v>
      </c>
      <c r="H178" s="17">
        <v>0</v>
      </c>
      <c r="I178" s="37">
        <f t="shared" si="26"/>
        <v>556641</v>
      </c>
      <c r="J178" s="17">
        <f t="shared" si="27"/>
        <v>3.1057373658938049E-2</v>
      </c>
      <c r="K178" s="9"/>
      <c r="L178" s="16">
        <v>747605</v>
      </c>
      <c r="M178" s="17">
        <f t="shared" si="31"/>
        <v>74.456564629717576</v>
      </c>
      <c r="N178" s="9"/>
    </row>
    <row r="179" spans="2:14" x14ac:dyDescent="0.2">
      <c r="B179" s="12"/>
      <c r="C179" s="81" t="s">
        <v>279</v>
      </c>
      <c r="D179" s="7"/>
      <c r="E179" s="68">
        <v>123366</v>
      </c>
      <c r="F179" s="17">
        <f t="shared" si="29"/>
        <v>100</v>
      </c>
      <c r="G179" s="16">
        <v>0</v>
      </c>
      <c r="H179" s="17">
        <f t="shared" si="30"/>
        <v>0</v>
      </c>
      <c r="I179" s="37">
        <f t="shared" si="26"/>
        <v>123366</v>
      </c>
      <c r="J179" s="17">
        <f t="shared" si="27"/>
        <v>6.8831148959716433E-3</v>
      </c>
      <c r="K179" s="9"/>
      <c r="L179" s="16">
        <v>285368</v>
      </c>
      <c r="M179" s="17">
        <f t="shared" si="31"/>
        <v>43.230495360376779</v>
      </c>
      <c r="N179" s="9"/>
    </row>
    <row r="180" spans="2:14" x14ac:dyDescent="0.2">
      <c r="B180" s="12"/>
      <c r="C180" s="81" t="s">
        <v>131</v>
      </c>
      <c r="D180" s="7"/>
      <c r="E180" s="68">
        <v>0</v>
      </c>
      <c r="F180" s="17">
        <v>0</v>
      </c>
      <c r="G180" s="16">
        <v>0</v>
      </c>
      <c r="H180" s="17">
        <v>0</v>
      </c>
      <c r="I180" s="37">
        <f t="shared" si="26"/>
        <v>0</v>
      </c>
      <c r="J180" s="17">
        <f t="shared" si="27"/>
        <v>0</v>
      </c>
      <c r="K180" s="9"/>
      <c r="L180" s="16">
        <v>2517000</v>
      </c>
      <c r="M180" s="17">
        <f t="shared" si="31"/>
        <v>0</v>
      </c>
      <c r="N180" s="9"/>
    </row>
    <row r="181" spans="2:14" x14ac:dyDescent="0.2">
      <c r="B181" s="12"/>
      <c r="C181" s="81" t="s">
        <v>209</v>
      </c>
      <c r="D181" s="7"/>
      <c r="E181" s="68">
        <v>0</v>
      </c>
      <c r="F181" s="17">
        <v>0</v>
      </c>
      <c r="G181" s="16">
        <v>0</v>
      </c>
      <c r="H181" s="17">
        <v>0</v>
      </c>
      <c r="I181" s="37">
        <f t="shared" si="26"/>
        <v>0</v>
      </c>
      <c r="J181" s="17">
        <f t="shared" si="27"/>
        <v>0</v>
      </c>
      <c r="K181" s="9"/>
      <c r="L181" s="16">
        <v>173543</v>
      </c>
      <c r="M181" s="17">
        <f t="shared" si="31"/>
        <v>0</v>
      </c>
      <c r="N181" s="9"/>
    </row>
    <row r="182" spans="2:14" x14ac:dyDescent="0.2">
      <c r="B182" s="12"/>
      <c r="C182" s="81" t="s">
        <v>82</v>
      </c>
      <c r="D182" s="7"/>
      <c r="E182" s="68">
        <v>0</v>
      </c>
      <c r="F182" s="17">
        <f t="shared" si="29"/>
        <v>0</v>
      </c>
      <c r="G182" s="16">
        <v>2513528</v>
      </c>
      <c r="H182" s="17">
        <f t="shared" si="30"/>
        <v>100</v>
      </c>
      <c r="I182" s="37">
        <f t="shared" si="26"/>
        <v>2513528</v>
      </c>
      <c r="J182" s="17">
        <f t="shared" si="27"/>
        <v>0.14024043916672191</v>
      </c>
      <c r="K182" s="9"/>
      <c r="L182" s="16">
        <v>22609808</v>
      </c>
      <c r="M182" s="17">
        <f t="shared" si="31"/>
        <v>11.116980736855439</v>
      </c>
      <c r="N182" s="9"/>
    </row>
    <row r="183" spans="2:14" x14ac:dyDescent="0.2">
      <c r="B183" s="101"/>
      <c r="C183" s="110" t="s">
        <v>280</v>
      </c>
      <c r="D183" s="103"/>
      <c r="E183" s="104">
        <v>0</v>
      </c>
      <c r="F183" s="105">
        <v>0</v>
      </c>
      <c r="G183" s="106">
        <v>0</v>
      </c>
      <c r="H183" s="105">
        <v>0</v>
      </c>
      <c r="I183" s="107">
        <f t="shared" si="26"/>
        <v>0</v>
      </c>
      <c r="J183" s="105">
        <f t="shared" si="27"/>
        <v>0</v>
      </c>
      <c r="K183" s="108"/>
      <c r="L183" s="106">
        <v>237043</v>
      </c>
      <c r="M183" s="105">
        <f t="shared" si="31"/>
        <v>0</v>
      </c>
      <c r="N183" s="108"/>
    </row>
    <row r="184" spans="2:14" x14ac:dyDescent="0.2">
      <c r="B184" s="12"/>
      <c r="C184" s="81" t="s">
        <v>132</v>
      </c>
      <c r="D184" s="7"/>
      <c r="E184" s="68">
        <v>152250</v>
      </c>
      <c r="F184" s="17">
        <f t="shared" si="29"/>
        <v>100</v>
      </c>
      <c r="G184" s="16">
        <v>0</v>
      </c>
      <c r="H184" s="17">
        <f t="shared" si="30"/>
        <v>0</v>
      </c>
      <c r="I184" s="37">
        <f t="shared" si="26"/>
        <v>152250</v>
      </c>
      <c r="J184" s="17">
        <f t="shared" si="27"/>
        <v>8.4946763525743131E-3</v>
      </c>
      <c r="K184" s="9"/>
      <c r="L184" s="16">
        <v>623391</v>
      </c>
      <c r="M184" s="17">
        <f t="shared" si="31"/>
        <v>24.422874247462666</v>
      </c>
      <c r="N184" s="9"/>
    </row>
    <row r="185" spans="2:14" x14ac:dyDescent="0.2">
      <c r="B185" s="12"/>
      <c r="C185" s="81" t="s">
        <v>337</v>
      </c>
      <c r="D185" s="7"/>
      <c r="E185" s="68">
        <v>327854</v>
      </c>
      <c r="F185" s="17">
        <f t="shared" si="29"/>
        <v>100</v>
      </c>
      <c r="G185" s="16">
        <v>0</v>
      </c>
      <c r="H185" s="17">
        <f t="shared" si="30"/>
        <v>0</v>
      </c>
      <c r="I185" s="37">
        <f t="shared" si="26"/>
        <v>327854</v>
      </c>
      <c r="J185" s="17">
        <f t="shared" si="27"/>
        <v>1.8292371894232506E-2</v>
      </c>
      <c r="K185" s="9"/>
      <c r="L185" s="16">
        <v>485974</v>
      </c>
      <c r="M185" s="17">
        <f t="shared" si="31"/>
        <v>67.463279928555849</v>
      </c>
      <c r="N185" s="9"/>
    </row>
    <row r="186" spans="2:14" x14ac:dyDescent="0.2">
      <c r="B186" s="12"/>
      <c r="C186" s="81" t="s">
        <v>210</v>
      </c>
      <c r="D186" s="7"/>
      <c r="E186" s="68">
        <v>0</v>
      </c>
      <c r="F186" s="17">
        <v>0</v>
      </c>
      <c r="G186" s="16">
        <v>0</v>
      </c>
      <c r="H186" s="17">
        <v>0</v>
      </c>
      <c r="I186" s="37">
        <f t="shared" si="26"/>
        <v>0</v>
      </c>
      <c r="J186" s="17">
        <f t="shared" si="27"/>
        <v>0</v>
      </c>
      <c r="K186" s="9"/>
      <c r="L186" s="16">
        <v>1010400</v>
      </c>
      <c r="M186" s="17">
        <f t="shared" si="31"/>
        <v>0</v>
      </c>
      <c r="N186" s="9"/>
    </row>
    <row r="187" spans="2:14" x14ac:dyDescent="0.2">
      <c r="B187" s="32"/>
      <c r="C187" s="83" t="s">
        <v>338</v>
      </c>
      <c r="D187" s="33"/>
      <c r="E187" s="69">
        <v>0</v>
      </c>
      <c r="F187" s="34">
        <v>0</v>
      </c>
      <c r="G187" s="35">
        <v>0</v>
      </c>
      <c r="H187" s="34">
        <v>0</v>
      </c>
      <c r="I187" s="64">
        <f t="shared" si="26"/>
        <v>0</v>
      </c>
      <c r="J187" s="34">
        <f t="shared" si="27"/>
        <v>0</v>
      </c>
      <c r="K187" s="36"/>
      <c r="L187" s="35">
        <v>130000</v>
      </c>
      <c r="M187" s="34">
        <f t="shared" si="31"/>
        <v>0</v>
      </c>
      <c r="N187" s="36"/>
    </row>
    <row r="188" spans="2:14" x14ac:dyDescent="0.2">
      <c r="B188" s="12"/>
      <c r="C188" s="81" t="s">
        <v>339</v>
      </c>
      <c r="D188" s="7"/>
      <c r="E188" s="68">
        <v>0</v>
      </c>
      <c r="F188" s="17">
        <v>0</v>
      </c>
      <c r="G188" s="16">
        <v>0</v>
      </c>
      <c r="H188" s="17">
        <v>0</v>
      </c>
      <c r="I188" s="37">
        <f t="shared" si="26"/>
        <v>0</v>
      </c>
      <c r="J188" s="17">
        <f t="shared" si="27"/>
        <v>0</v>
      </c>
      <c r="K188" s="9"/>
      <c r="L188" s="16">
        <v>360057</v>
      </c>
      <c r="M188" s="17">
        <f t="shared" si="31"/>
        <v>0</v>
      </c>
      <c r="N188" s="9"/>
    </row>
    <row r="189" spans="2:14" x14ac:dyDescent="0.2">
      <c r="B189" s="12"/>
      <c r="C189" s="81" t="s">
        <v>211</v>
      </c>
      <c r="D189" s="7"/>
      <c r="E189" s="68">
        <v>0</v>
      </c>
      <c r="F189" s="17">
        <v>0</v>
      </c>
      <c r="G189" s="16">
        <v>0</v>
      </c>
      <c r="H189" s="17">
        <v>0</v>
      </c>
      <c r="I189" s="37">
        <f t="shared" si="26"/>
        <v>0</v>
      </c>
      <c r="J189" s="17">
        <f t="shared" si="27"/>
        <v>0</v>
      </c>
      <c r="K189" s="9"/>
      <c r="L189" s="16">
        <v>276000</v>
      </c>
      <c r="M189" s="17">
        <f t="shared" si="31"/>
        <v>0</v>
      </c>
      <c r="N189" s="9"/>
    </row>
    <row r="190" spans="2:14" x14ac:dyDescent="0.2">
      <c r="B190" s="12"/>
      <c r="C190" s="81" t="s">
        <v>268</v>
      </c>
      <c r="D190" s="7"/>
      <c r="E190" s="68">
        <v>0</v>
      </c>
      <c r="F190" s="17">
        <v>0</v>
      </c>
      <c r="G190" s="16">
        <v>0</v>
      </c>
      <c r="H190" s="17">
        <v>0</v>
      </c>
      <c r="I190" s="37">
        <f t="shared" si="26"/>
        <v>0</v>
      </c>
      <c r="J190" s="17">
        <f t="shared" si="27"/>
        <v>0</v>
      </c>
      <c r="K190" s="9"/>
      <c r="L190" s="16">
        <v>8657386</v>
      </c>
      <c r="M190" s="17">
        <f t="shared" si="31"/>
        <v>0</v>
      </c>
      <c r="N190" s="9"/>
    </row>
    <row r="191" spans="2:14" x14ac:dyDescent="0.2">
      <c r="B191" s="12"/>
      <c r="C191" s="81" t="s">
        <v>281</v>
      </c>
      <c r="D191" s="7"/>
      <c r="E191" s="68">
        <v>63616</v>
      </c>
      <c r="F191" s="17">
        <v>0</v>
      </c>
      <c r="G191" s="16">
        <v>0</v>
      </c>
      <c r="H191" s="17">
        <v>0</v>
      </c>
      <c r="I191" s="37">
        <f t="shared" si="26"/>
        <v>63616</v>
      </c>
      <c r="J191" s="17">
        <f t="shared" si="27"/>
        <v>3.5494077559630054E-3</v>
      </c>
      <c r="K191" s="9"/>
      <c r="L191" s="16">
        <v>238233</v>
      </c>
      <c r="M191" s="17">
        <f t="shared" si="31"/>
        <v>26.703269488274085</v>
      </c>
      <c r="N191" s="9"/>
    </row>
    <row r="192" spans="2:14" x14ac:dyDescent="0.2">
      <c r="B192" s="101"/>
      <c r="C192" s="110" t="s">
        <v>340</v>
      </c>
      <c r="D192" s="103"/>
      <c r="E192" s="104">
        <v>0</v>
      </c>
      <c r="F192" s="105">
        <v>0</v>
      </c>
      <c r="G192" s="106">
        <v>0</v>
      </c>
      <c r="H192" s="105">
        <v>0</v>
      </c>
      <c r="I192" s="107">
        <f t="shared" si="26"/>
        <v>0</v>
      </c>
      <c r="J192" s="105">
        <f t="shared" si="27"/>
        <v>0</v>
      </c>
      <c r="K192" s="108"/>
      <c r="L192" s="106">
        <v>184000</v>
      </c>
      <c r="M192" s="105">
        <f t="shared" si="31"/>
        <v>0</v>
      </c>
      <c r="N192" s="108"/>
    </row>
    <row r="193" spans="2:14" x14ac:dyDescent="0.2">
      <c r="B193" s="12"/>
      <c r="C193" s="81" t="s">
        <v>341</v>
      </c>
      <c r="D193" s="7"/>
      <c r="E193" s="68">
        <v>0</v>
      </c>
      <c r="F193" s="17">
        <v>0</v>
      </c>
      <c r="G193" s="16">
        <v>0</v>
      </c>
      <c r="H193" s="17">
        <v>0</v>
      </c>
      <c r="I193" s="37">
        <f t="shared" si="26"/>
        <v>0</v>
      </c>
      <c r="J193" s="17">
        <f t="shared" si="27"/>
        <v>0</v>
      </c>
      <c r="K193" s="9"/>
      <c r="L193" s="16">
        <v>157360</v>
      </c>
      <c r="M193" s="17">
        <f t="shared" si="31"/>
        <v>0</v>
      </c>
      <c r="N193" s="9"/>
    </row>
    <row r="194" spans="2:14" x14ac:dyDescent="0.2">
      <c r="B194" s="12"/>
      <c r="C194" s="81" t="s">
        <v>342</v>
      </c>
      <c r="D194" s="7"/>
      <c r="E194" s="68">
        <v>1918784</v>
      </c>
      <c r="F194" s="17">
        <f t="shared" si="29"/>
        <v>100</v>
      </c>
      <c r="G194" s="16">
        <v>0</v>
      </c>
      <c r="H194" s="17">
        <f t="shared" si="30"/>
        <v>0</v>
      </c>
      <c r="I194" s="37">
        <f t="shared" si="26"/>
        <v>1918784</v>
      </c>
      <c r="J194" s="17">
        <f t="shared" si="27"/>
        <v>0.10705713675203908</v>
      </c>
      <c r="K194" s="9"/>
      <c r="L194" s="16">
        <v>1918784</v>
      </c>
      <c r="M194" s="17">
        <f t="shared" si="31"/>
        <v>100</v>
      </c>
      <c r="N194" s="9"/>
    </row>
    <row r="195" spans="2:14" x14ac:dyDescent="0.2">
      <c r="B195" s="12"/>
      <c r="C195" s="81" t="s">
        <v>184</v>
      </c>
      <c r="D195" s="7"/>
      <c r="E195" s="68">
        <v>1972788</v>
      </c>
      <c r="F195" s="17">
        <v>0</v>
      </c>
      <c r="G195" s="16">
        <v>2075010</v>
      </c>
      <c r="H195" s="17">
        <v>0</v>
      </c>
      <c r="I195" s="37">
        <f t="shared" si="26"/>
        <v>4047798</v>
      </c>
      <c r="J195" s="17">
        <f t="shared" si="27"/>
        <v>0.22584390115335043</v>
      </c>
      <c r="K195" s="9"/>
      <c r="L195" s="16">
        <v>6665344</v>
      </c>
      <c r="M195" s="17">
        <f t="shared" si="31"/>
        <v>60.729018637297635</v>
      </c>
      <c r="N195" s="9"/>
    </row>
    <row r="196" spans="2:14" x14ac:dyDescent="0.2">
      <c r="B196" s="32"/>
      <c r="C196" s="83" t="s">
        <v>282</v>
      </c>
      <c r="D196" s="33"/>
      <c r="E196" s="69">
        <v>82000</v>
      </c>
      <c r="F196" s="34">
        <v>0</v>
      </c>
      <c r="G196" s="35">
        <v>0</v>
      </c>
      <c r="H196" s="34">
        <v>0</v>
      </c>
      <c r="I196" s="64">
        <f t="shared" si="26"/>
        <v>82000</v>
      </c>
      <c r="J196" s="34">
        <f t="shared" si="27"/>
        <v>4.5751294641122745E-3</v>
      </c>
      <c r="K196" s="36"/>
      <c r="L196" s="35">
        <v>108880</v>
      </c>
      <c r="M196" s="34">
        <f t="shared" si="31"/>
        <v>75.312270389419538</v>
      </c>
      <c r="N196" s="36"/>
    </row>
    <row r="197" spans="2:14" x14ac:dyDescent="0.2">
      <c r="B197" s="12"/>
      <c r="C197" s="81" t="s">
        <v>212</v>
      </c>
      <c r="D197" s="7"/>
      <c r="E197" s="68">
        <v>0</v>
      </c>
      <c r="F197" s="17">
        <v>0</v>
      </c>
      <c r="G197" s="16">
        <v>0</v>
      </c>
      <c r="H197" s="17">
        <v>0</v>
      </c>
      <c r="I197" s="37">
        <f t="shared" si="26"/>
        <v>0</v>
      </c>
      <c r="J197" s="17">
        <f t="shared" si="27"/>
        <v>0</v>
      </c>
      <c r="K197" s="9"/>
      <c r="L197" s="16">
        <v>1552866</v>
      </c>
      <c r="M197" s="17">
        <f t="shared" si="31"/>
        <v>0</v>
      </c>
      <c r="N197" s="9"/>
    </row>
    <row r="198" spans="2:14" x14ac:dyDescent="0.2">
      <c r="B198" s="12"/>
      <c r="C198" s="81" t="s">
        <v>133</v>
      </c>
      <c r="D198" s="7"/>
      <c r="E198" s="68">
        <v>98291</v>
      </c>
      <c r="F198" s="17">
        <v>0</v>
      </c>
      <c r="G198" s="16">
        <v>0</v>
      </c>
      <c r="H198" s="17">
        <v>0</v>
      </c>
      <c r="I198" s="37">
        <f t="shared" si="26"/>
        <v>98291</v>
      </c>
      <c r="J198" s="17">
        <f t="shared" si="27"/>
        <v>5.4840737824031647E-3</v>
      </c>
      <c r="K198" s="9"/>
      <c r="L198" s="16">
        <v>379477</v>
      </c>
      <c r="M198" s="17">
        <f t="shared" si="31"/>
        <v>25.901701552399754</v>
      </c>
      <c r="N198" s="9"/>
    </row>
    <row r="199" spans="2:14" x14ac:dyDescent="0.2">
      <c r="B199" s="12"/>
      <c r="C199" s="81" t="s">
        <v>343</v>
      </c>
      <c r="D199" s="7"/>
      <c r="E199" s="68">
        <v>0</v>
      </c>
      <c r="F199" s="17">
        <v>0</v>
      </c>
      <c r="G199" s="16">
        <v>0</v>
      </c>
      <c r="H199" s="17">
        <v>0</v>
      </c>
      <c r="I199" s="37">
        <f t="shared" si="26"/>
        <v>0</v>
      </c>
      <c r="J199" s="17">
        <f t="shared" si="27"/>
        <v>0</v>
      </c>
      <c r="K199" s="9"/>
      <c r="L199" s="16">
        <v>16000</v>
      </c>
      <c r="M199" s="17">
        <f t="shared" si="31"/>
        <v>0</v>
      </c>
      <c r="N199" s="9"/>
    </row>
    <row r="200" spans="2:14" x14ac:dyDescent="0.2">
      <c r="B200" s="12"/>
      <c r="C200" s="81" t="s">
        <v>213</v>
      </c>
      <c r="D200" s="7"/>
      <c r="E200" s="68">
        <v>350000</v>
      </c>
      <c r="F200" s="17">
        <f t="shared" ref="F200:F257" si="32">(E200/$I200)*100</f>
        <v>100</v>
      </c>
      <c r="G200" s="16">
        <v>0</v>
      </c>
      <c r="H200" s="17">
        <f t="shared" ref="H200:H228" si="33">(G200/$I200)*100</f>
        <v>0</v>
      </c>
      <c r="I200" s="37">
        <f t="shared" si="26"/>
        <v>350000</v>
      </c>
      <c r="J200" s="17">
        <f t="shared" si="27"/>
        <v>1.9527991615113365E-2</v>
      </c>
      <c r="K200" s="9"/>
      <c r="L200" s="16">
        <v>4656829</v>
      </c>
      <c r="M200" s="17">
        <f t="shared" si="31"/>
        <v>7.5158439358627938</v>
      </c>
      <c r="N200" s="9"/>
    </row>
    <row r="201" spans="2:14" x14ac:dyDescent="0.2">
      <c r="B201" s="101"/>
      <c r="C201" s="110" t="s">
        <v>214</v>
      </c>
      <c r="D201" s="103"/>
      <c r="E201" s="104">
        <v>0</v>
      </c>
      <c r="F201" s="105">
        <v>0</v>
      </c>
      <c r="G201" s="106">
        <v>0</v>
      </c>
      <c r="H201" s="105">
        <v>0</v>
      </c>
      <c r="I201" s="107">
        <f t="shared" si="26"/>
        <v>0</v>
      </c>
      <c r="J201" s="105">
        <f t="shared" si="27"/>
        <v>0</v>
      </c>
      <c r="K201" s="108"/>
      <c r="L201" s="106">
        <v>1440680</v>
      </c>
      <c r="M201" s="105">
        <f t="shared" si="31"/>
        <v>0</v>
      </c>
      <c r="N201" s="108"/>
    </row>
    <row r="202" spans="2:14" x14ac:dyDescent="0.2">
      <c r="B202" s="12"/>
      <c r="C202" s="81" t="s">
        <v>134</v>
      </c>
      <c r="D202" s="7"/>
      <c r="E202" s="68">
        <v>944147</v>
      </c>
      <c r="F202" s="17">
        <v>0</v>
      </c>
      <c r="G202" s="16">
        <v>0</v>
      </c>
      <c r="H202" s="17">
        <v>0</v>
      </c>
      <c r="I202" s="37">
        <f t="shared" si="26"/>
        <v>944147</v>
      </c>
      <c r="J202" s="17">
        <f t="shared" si="27"/>
        <v>5.2677984855526966E-2</v>
      </c>
      <c r="K202" s="9"/>
      <c r="L202" s="16">
        <v>1915010</v>
      </c>
      <c r="M202" s="17">
        <f t="shared" si="31"/>
        <v>49.30245795061122</v>
      </c>
      <c r="N202" s="9"/>
    </row>
    <row r="203" spans="2:14" x14ac:dyDescent="0.2">
      <c r="B203" s="12"/>
      <c r="C203" s="81" t="s">
        <v>283</v>
      </c>
      <c r="D203" s="7"/>
      <c r="E203" s="68">
        <v>0</v>
      </c>
      <c r="F203" s="17">
        <v>0</v>
      </c>
      <c r="G203" s="16">
        <v>0</v>
      </c>
      <c r="H203" s="17">
        <v>0</v>
      </c>
      <c r="I203" s="37">
        <f t="shared" si="26"/>
        <v>0</v>
      </c>
      <c r="J203" s="17">
        <f t="shared" si="27"/>
        <v>0</v>
      </c>
      <c r="K203" s="9"/>
      <c r="L203" s="16">
        <v>6078</v>
      </c>
      <c r="M203" s="17">
        <f t="shared" si="31"/>
        <v>0</v>
      </c>
      <c r="N203" s="9"/>
    </row>
    <row r="204" spans="2:14" x14ac:dyDescent="0.2">
      <c r="B204" s="32"/>
      <c r="C204" s="83" t="s">
        <v>135</v>
      </c>
      <c r="D204" s="33"/>
      <c r="E204" s="69">
        <v>283415</v>
      </c>
      <c r="F204" s="34">
        <v>0</v>
      </c>
      <c r="G204" s="35">
        <v>0</v>
      </c>
      <c r="H204" s="34">
        <v>0</v>
      </c>
      <c r="I204" s="64">
        <f t="shared" si="26"/>
        <v>283415</v>
      </c>
      <c r="J204" s="34">
        <f t="shared" si="27"/>
        <v>1.581293069599244E-2</v>
      </c>
      <c r="K204" s="36"/>
      <c r="L204" s="35">
        <v>377832</v>
      </c>
      <c r="M204" s="34">
        <f t="shared" si="31"/>
        <v>75.010851383683757</v>
      </c>
      <c r="N204" s="36"/>
    </row>
    <row r="205" spans="2:14" x14ac:dyDescent="0.2">
      <c r="B205" s="12"/>
      <c r="C205" s="81" t="s">
        <v>284</v>
      </c>
      <c r="D205" s="7"/>
      <c r="E205" s="68">
        <v>0</v>
      </c>
      <c r="F205" s="17">
        <v>0</v>
      </c>
      <c r="G205" s="16">
        <v>0</v>
      </c>
      <c r="H205" s="17">
        <v>0</v>
      </c>
      <c r="I205" s="37">
        <f t="shared" si="26"/>
        <v>0</v>
      </c>
      <c r="J205" s="17">
        <f t="shared" si="27"/>
        <v>0</v>
      </c>
      <c r="K205" s="9"/>
      <c r="L205" s="16">
        <v>126150</v>
      </c>
      <c r="M205" s="17">
        <f t="shared" si="31"/>
        <v>0</v>
      </c>
      <c r="N205" s="9"/>
    </row>
    <row r="206" spans="2:14" x14ac:dyDescent="0.2">
      <c r="B206" s="12"/>
      <c r="C206" s="81" t="s">
        <v>186</v>
      </c>
      <c r="D206" s="7"/>
      <c r="E206" s="68">
        <v>878847</v>
      </c>
      <c r="F206" s="17">
        <v>0</v>
      </c>
      <c r="G206" s="16">
        <v>0</v>
      </c>
      <c r="H206" s="17">
        <v>0</v>
      </c>
      <c r="I206" s="37">
        <f t="shared" si="26"/>
        <v>878847</v>
      </c>
      <c r="J206" s="17">
        <f t="shared" ref="J206:J269" si="34">(I206/I$397)*100</f>
        <v>4.9034619562764385E-2</v>
      </c>
      <c r="K206" s="9"/>
      <c r="L206" s="16">
        <v>3684430</v>
      </c>
      <c r="M206" s="17">
        <f t="shared" si="31"/>
        <v>23.852997614284977</v>
      </c>
      <c r="N206" s="9"/>
    </row>
    <row r="207" spans="2:14" x14ac:dyDescent="0.2">
      <c r="B207" s="12"/>
      <c r="C207" s="81" t="s">
        <v>136</v>
      </c>
      <c r="D207" s="7"/>
      <c r="E207" s="68">
        <v>456202</v>
      </c>
      <c r="F207" s="17">
        <v>0</v>
      </c>
      <c r="G207" s="16">
        <v>0</v>
      </c>
      <c r="H207" s="17">
        <v>0</v>
      </c>
      <c r="I207" s="37">
        <f t="shared" si="26"/>
        <v>456202</v>
      </c>
      <c r="J207" s="17">
        <f t="shared" si="34"/>
        <v>2.5453453802279848E-2</v>
      </c>
      <c r="K207" s="9"/>
      <c r="L207" s="16">
        <v>765688</v>
      </c>
      <c r="M207" s="17">
        <f t="shared" si="31"/>
        <v>59.580664709385545</v>
      </c>
      <c r="N207" s="9"/>
    </row>
    <row r="208" spans="2:14" x14ac:dyDescent="0.2">
      <c r="B208" s="12"/>
      <c r="C208" s="81" t="s">
        <v>215</v>
      </c>
      <c r="D208" s="7"/>
      <c r="E208" s="68">
        <v>0</v>
      </c>
      <c r="F208" s="17">
        <v>0</v>
      </c>
      <c r="G208" s="16">
        <v>0</v>
      </c>
      <c r="H208" s="17">
        <v>0</v>
      </c>
      <c r="I208" s="37">
        <f t="shared" si="26"/>
        <v>0</v>
      </c>
      <c r="J208" s="17">
        <f t="shared" si="34"/>
        <v>0</v>
      </c>
      <c r="K208" s="9"/>
      <c r="L208" s="16">
        <v>2688000</v>
      </c>
      <c r="M208" s="17">
        <f t="shared" si="31"/>
        <v>0</v>
      </c>
      <c r="N208" s="9"/>
    </row>
    <row r="209" spans="2:14" x14ac:dyDescent="0.2">
      <c r="B209" s="101"/>
      <c r="C209" s="110" t="s">
        <v>27</v>
      </c>
      <c r="D209" s="103"/>
      <c r="E209" s="104">
        <v>2400000</v>
      </c>
      <c r="F209" s="105">
        <v>0</v>
      </c>
      <c r="G209" s="106">
        <v>0</v>
      </c>
      <c r="H209" s="105">
        <v>0</v>
      </c>
      <c r="I209" s="107">
        <f t="shared" si="26"/>
        <v>2400000</v>
      </c>
      <c r="J209" s="105">
        <f t="shared" si="34"/>
        <v>0.1339062282179202</v>
      </c>
      <c r="K209" s="108"/>
      <c r="L209" s="106">
        <v>6997955</v>
      </c>
      <c r="M209" s="105">
        <f t="shared" si="31"/>
        <v>34.295733539298269</v>
      </c>
      <c r="N209" s="108"/>
    </row>
    <row r="210" spans="2:14" x14ac:dyDescent="0.2">
      <c r="B210" s="12"/>
      <c r="C210" s="81" t="s">
        <v>285</v>
      </c>
      <c r="D210" s="7"/>
      <c r="E210" s="68">
        <v>230173</v>
      </c>
      <c r="F210" s="17">
        <v>0</v>
      </c>
      <c r="G210" s="16">
        <v>0</v>
      </c>
      <c r="H210" s="17">
        <v>0</v>
      </c>
      <c r="I210" s="37">
        <f t="shared" si="26"/>
        <v>230173</v>
      </c>
      <c r="J210" s="17">
        <f t="shared" si="34"/>
        <v>1.2842332611501394E-2</v>
      </c>
      <c r="K210" s="9"/>
      <c r="L210" s="16">
        <v>260573</v>
      </c>
      <c r="M210" s="17">
        <f t="shared" si="31"/>
        <v>88.333403691096152</v>
      </c>
      <c r="N210" s="9"/>
    </row>
    <row r="211" spans="2:14" x14ac:dyDescent="0.2">
      <c r="B211" s="12"/>
      <c r="C211" s="81" t="s">
        <v>216</v>
      </c>
      <c r="D211" s="7"/>
      <c r="E211" s="68">
        <v>234000</v>
      </c>
      <c r="F211" s="17">
        <f t="shared" si="32"/>
        <v>100</v>
      </c>
      <c r="G211" s="16">
        <v>0</v>
      </c>
      <c r="H211" s="17">
        <f t="shared" si="33"/>
        <v>0</v>
      </c>
      <c r="I211" s="37">
        <f t="shared" si="26"/>
        <v>234000</v>
      </c>
      <c r="J211" s="17">
        <f t="shared" si="34"/>
        <v>1.3055857251247222E-2</v>
      </c>
      <c r="K211" s="9"/>
      <c r="L211" s="16">
        <v>984504</v>
      </c>
      <c r="M211" s="17">
        <f t="shared" si="31"/>
        <v>23.768313790497551</v>
      </c>
      <c r="N211" s="9"/>
    </row>
    <row r="212" spans="2:14" x14ac:dyDescent="0.2">
      <c r="B212" s="12"/>
      <c r="C212" s="81" t="s">
        <v>217</v>
      </c>
      <c r="D212" s="7"/>
      <c r="E212" s="68">
        <v>142142</v>
      </c>
      <c r="F212" s="17">
        <v>0</v>
      </c>
      <c r="G212" s="16">
        <v>0</v>
      </c>
      <c r="H212" s="17">
        <v>0</v>
      </c>
      <c r="I212" s="37">
        <f t="shared" si="26"/>
        <v>142142</v>
      </c>
      <c r="J212" s="17">
        <f t="shared" si="34"/>
        <v>7.9307079547298407E-3</v>
      </c>
      <c r="K212" s="9"/>
      <c r="L212" s="16">
        <v>528902</v>
      </c>
      <c r="M212" s="17">
        <f t="shared" si="31"/>
        <v>26.874922008235931</v>
      </c>
      <c r="N212" s="9"/>
    </row>
    <row r="213" spans="2:14" x14ac:dyDescent="0.2">
      <c r="B213" s="32"/>
      <c r="C213" s="83" t="s">
        <v>187</v>
      </c>
      <c r="D213" s="33"/>
      <c r="E213" s="69">
        <v>982500</v>
      </c>
      <c r="F213" s="34">
        <v>0</v>
      </c>
      <c r="G213" s="35">
        <v>0</v>
      </c>
      <c r="H213" s="34">
        <v>0</v>
      </c>
      <c r="I213" s="64">
        <f t="shared" si="26"/>
        <v>982500</v>
      </c>
      <c r="J213" s="34">
        <f t="shared" si="34"/>
        <v>5.4817862176711085E-2</v>
      </c>
      <c r="K213" s="36"/>
      <c r="L213" s="35">
        <v>3782295</v>
      </c>
      <c r="M213" s="34">
        <f t="shared" si="31"/>
        <v>25.976292171816318</v>
      </c>
      <c r="N213" s="36"/>
    </row>
    <row r="214" spans="2:14" x14ac:dyDescent="0.2">
      <c r="B214" s="12"/>
      <c r="C214" s="81" t="s">
        <v>137</v>
      </c>
      <c r="D214" s="7"/>
      <c r="E214" s="68">
        <v>208798</v>
      </c>
      <c r="F214" s="17">
        <v>0</v>
      </c>
      <c r="G214" s="16">
        <v>0</v>
      </c>
      <c r="H214" s="17">
        <v>0</v>
      </c>
      <c r="I214" s="37">
        <f t="shared" si="26"/>
        <v>208798</v>
      </c>
      <c r="J214" s="17">
        <f t="shared" si="34"/>
        <v>1.1649730266435543E-2</v>
      </c>
      <c r="K214" s="9"/>
      <c r="L214" s="16">
        <v>477786</v>
      </c>
      <c r="M214" s="17">
        <f t="shared" si="31"/>
        <v>43.70115491035736</v>
      </c>
      <c r="N214" s="9"/>
    </row>
    <row r="215" spans="2:14" x14ac:dyDescent="0.2">
      <c r="B215" s="12"/>
      <c r="C215" s="81" t="s">
        <v>138</v>
      </c>
      <c r="D215" s="7"/>
      <c r="E215" s="68">
        <v>300000</v>
      </c>
      <c r="F215" s="17">
        <v>0</v>
      </c>
      <c r="G215" s="16">
        <v>0</v>
      </c>
      <c r="H215" s="17">
        <v>0</v>
      </c>
      <c r="I215" s="37">
        <f t="shared" si="26"/>
        <v>300000</v>
      </c>
      <c r="J215" s="17">
        <f t="shared" si="34"/>
        <v>1.6738278527240025E-2</v>
      </c>
      <c r="K215" s="9"/>
      <c r="L215" s="16">
        <v>1186834</v>
      </c>
      <c r="M215" s="17">
        <f t="shared" si="31"/>
        <v>25.277334488226661</v>
      </c>
      <c r="N215" s="9"/>
    </row>
    <row r="216" spans="2:14" x14ac:dyDescent="0.2">
      <c r="B216" s="12"/>
      <c r="C216" s="81" t="s">
        <v>344</v>
      </c>
      <c r="D216" s="7"/>
      <c r="E216" s="68">
        <v>780000</v>
      </c>
      <c r="F216" s="17">
        <f t="shared" si="32"/>
        <v>100</v>
      </c>
      <c r="G216" s="16">
        <v>0</v>
      </c>
      <c r="H216" s="17">
        <f t="shared" si="33"/>
        <v>0</v>
      </c>
      <c r="I216" s="37">
        <f t="shared" si="26"/>
        <v>780000</v>
      </c>
      <c r="J216" s="17">
        <f t="shared" si="34"/>
        <v>4.3519524170824067E-2</v>
      </c>
      <c r="K216" s="9"/>
      <c r="L216" s="16">
        <v>1083490</v>
      </c>
      <c r="M216" s="17">
        <f t="shared" si="31"/>
        <v>71.989589197869847</v>
      </c>
      <c r="N216" s="9"/>
    </row>
    <row r="217" spans="2:14" x14ac:dyDescent="0.2">
      <c r="B217" s="12"/>
      <c r="C217" s="81" t="s">
        <v>139</v>
      </c>
      <c r="D217" s="7"/>
      <c r="E217" s="68">
        <v>0</v>
      </c>
      <c r="F217" s="17">
        <v>0</v>
      </c>
      <c r="G217" s="16">
        <v>0</v>
      </c>
      <c r="H217" s="17">
        <v>0</v>
      </c>
      <c r="I217" s="37">
        <f t="shared" si="26"/>
        <v>0</v>
      </c>
      <c r="J217" s="17">
        <f t="shared" si="34"/>
        <v>0</v>
      </c>
      <c r="K217" s="9"/>
      <c r="L217" s="16">
        <v>992000</v>
      </c>
      <c r="M217" s="17">
        <f t="shared" si="31"/>
        <v>0</v>
      </c>
      <c r="N217" s="9"/>
    </row>
    <row r="218" spans="2:14" x14ac:dyDescent="0.2">
      <c r="B218" s="12"/>
      <c r="C218" s="81" t="s">
        <v>345</v>
      </c>
      <c r="D218" s="7"/>
      <c r="E218" s="68">
        <v>98182</v>
      </c>
      <c r="F218" s="17">
        <f t="shared" si="32"/>
        <v>100</v>
      </c>
      <c r="G218" s="16">
        <v>0</v>
      </c>
      <c r="H218" s="17">
        <f t="shared" si="33"/>
        <v>0</v>
      </c>
      <c r="I218" s="37">
        <f t="shared" si="26"/>
        <v>98182</v>
      </c>
      <c r="J218" s="17">
        <f t="shared" si="34"/>
        <v>5.4779922078716002E-3</v>
      </c>
      <c r="K218" s="9"/>
      <c r="L218" s="16">
        <v>525158</v>
      </c>
      <c r="M218" s="17">
        <f t="shared" si="31"/>
        <v>18.695706815853512</v>
      </c>
      <c r="N218" s="9"/>
    </row>
    <row r="219" spans="2:14" x14ac:dyDescent="0.2">
      <c r="B219" s="101"/>
      <c r="C219" s="110" t="s">
        <v>218</v>
      </c>
      <c r="D219" s="103"/>
      <c r="E219" s="104">
        <v>400000</v>
      </c>
      <c r="F219" s="105">
        <v>0</v>
      </c>
      <c r="G219" s="106">
        <v>0</v>
      </c>
      <c r="H219" s="105">
        <v>0</v>
      </c>
      <c r="I219" s="107">
        <f t="shared" si="26"/>
        <v>400000</v>
      </c>
      <c r="J219" s="105">
        <f t="shared" si="34"/>
        <v>2.2317704702986704E-2</v>
      </c>
      <c r="K219" s="108"/>
      <c r="L219" s="106">
        <v>1192944</v>
      </c>
      <c r="M219" s="105">
        <f t="shared" si="31"/>
        <v>33.530492629997724</v>
      </c>
      <c r="N219" s="108"/>
    </row>
    <row r="220" spans="2:14" x14ac:dyDescent="0.2">
      <c r="B220" s="12"/>
      <c r="C220" s="81" t="s">
        <v>140</v>
      </c>
      <c r="D220" s="7"/>
      <c r="E220" s="68">
        <v>362906</v>
      </c>
      <c r="F220" s="17">
        <v>0</v>
      </c>
      <c r="G220" s="16">
        <v>0</v>
      </c>
      <c r="H220" s="17">
        <v>0</v>
      </c>
      <c r="I220" s="37">
        <f t="shared" si="26"/>
        <v>362906</v>
      </c>
      <c r="J220" s="17">
        <f t="shared" si="34"/>
        <v>2.0248072357355231E-2</v>
      </c>
      <c r="K220" s="9"/>
      <c r="L220" s="16">
        <v>509047</v>
      </c>
      <c r="M220" s="17">
        <f t="shared" si="31"/>
        <v>71.291256013688326</v>
      </c>
      <c r="N220" s="9"/>
    </row>
    <row r="221" spans="2:14" x14ac:dyDescent="0.2">
      <c r="B221" s="12"/>
      <c r="C221" s="81" t="s">
        <v>346</v>
      </c>
      <c r="D221" s="7"/>
      <c r="E221" s="68">
        <v>280000</v>
      </c>
      <c r="F221" s="17">
        <v>0</v>
      </c>
      <c r="G221" s="16">
        <v>0</v>
      </c>
      <c r="H221" s="17">
        <v>0</v>
      </c>
      <c r="I221" s="37">
        <f t="shared" si="26"/>
        <v>280000</v>
      </c>
      <c r="J221" s="17">
        <f t="shared" si="34"/>
        <v>1.562239329209069E-2</v>
      </c>
      <c r="K221" s="9"/>
      <c r="L221" s="16">
        <v>896825</v>
      </c>
      <c r="M221" s="17">
        <f t="shared" si="31"/>
        <v>31.221252752766702</v>
      </c>
      <c r="N221" s="9"/>
    </row>
    <row r="222" spans="2:14" x14ac:dyDescent="0.2">
      <c r="B222" s="12"/>
      <c r="C222" s="81" t="s">
        <v>286</v>
      </c>
      <c r="D222" s="7"/>
      <c r="E222" s="68">
        <v>2610144</v>
      </c>
      <c r="F222" s="17">
        <v>0</v>
      </c>
      <c r="G222" s="16">
        <v>0</v>
      </c>
      <c r="H222" s="17">
        <v>0</v>
      </c>
      <c r="I222" s="37">
        <f t="shared" si="26"/>
        <v>2610144</v>
      </c>
      <c r="J222" s="17">
        <f t="shared" si="34"/>
        <v>0.14563105756068132</v>
      </c>
      <c r="K222" s="9"/>
      <c r="L222" s="16">
        <v>3147497</v>
      </c>
      <c r="M222" s="17">
        <f t="shared" si="31"/>
        <v>82.927608826950433</v>
      </c>
      <c r="N222" s="9"/>
    </row>
    <row r="223" spans="2:14" x14ac:dyDescent="0.2">
      <c r="B223" s="32"/>
      <c r="C223" s="83" t="s">
        <v>347</v>
      </c>
      <c r="D223" s="33"/>
      <c r="E223" s="69">
        <v>80000</v>
      </c>
      <c r="F223" s="34">
        <f t="shared" si="32"/>
        <v>100</v>
      </c>
      <c r="G223" s="35">
        <v>0</v>
      </c>
      <c r="H223" s="34">
        <f t="shared" si="33"/>
        <v>0</v>
      </c>
      <c r="I223" s="64">
        <f t="shared" si="26"/>
        <v>80000</v>
      </c>
      <c r="J223" s="34">
        <f t="shared" si="34"/>
        <v>4.4635409405973407E-3</v>
      </c>
      <c r="K223" s="36"/>
      <c r="L223" s="35">
        <v>336000</v>
      </c>
      <c r="M223" s="34">
        <f t="shared" si="31"/>
        <v>23.809523809523807</v>
      </c>
      <c r="N223" s="36"/>
    </row>
    <row r="224" spans="2:14" x14ac:dyDescent="0.2">
      <c r="B224" s="12"/>
      <c r="C224" s="81" t="s">
        <v>287</v>
      </c>
      <c r="D224" s="7"/>
      <c r="E224" s="68">
        <v>524120</v>
      </c>
      <c r="F224" s="17">
        <f t="shared" si="32"/>
        <v>100</v>
      </c>
      <c r="G224" s="16">
        <v>0</v>
      </c>
      <c r="H224" s="17">
        <f t="shared" si="33"/>
        <v>0</v>
      </c>
      <c r="I224" s="37">
        <f t="shared" si="26"/>
        <v>524120</v>
      </c>
      <c r="J224" s="17">
        <f t="shared" si="34"/>
        <v>2.9242888472323474E-2</v>
      </c>
      <c r="K224" s="9"/>
      <c r="L224" s="16">
        <v>785141</v>
      </c>
      <c r="M224" s="17">
        <f t="shared" si="31"/>
        <v>66.754888612363899</v>
      </c>
      <c r="N224" s="9"/>
    </row>
    <row r="225" spans="2:14" x14ac:dyDescent="0.2">
      <c r="B225" s="12"/>
      <c r="C225" s="81" t="s">
        <v>348</v>
      </c>
      <c r="D225" s="7"/>
      <c r="E225" s="68">
        <v>0</v>
      </c>
      <c r="F225" s="17">
        <v>0</v>
      </c>
      <c r="G225" s="16">
        <v>0</v>
      </c>
      <c r="H225" s="17">
        <v>0</v>
      </c>
      <c r="I225" s="37">
        <f t="shared" si="26"/>
        <v>0</v>
      </c>
      <c r="J225" s="17">
        <f t="shared" si="34"/>
        <v>0</v>
      </c>
      <c r="K225" s="9"/>
      <c r="L225" s="16">
        <v>10029</v>
      </c>
      <c r="M225" s="17">
        <f t="shared" ref="M225:M287" si="35">(I225/$L225)*100</f>
        <v>0</v>
      </c>
      <c r="N225" s="9"/>
    </row>
    <row r="226" spans="2:14" x14ac:dyDescent="0.2">
      <c r="B226" s="12"/>
      <c r="C226" s="81" t="s">
        <v>349</v>
      </c>
      <c r="D226" s="7"/>
      <c r="E226" s="68">
        <v>426063</v>
      </c>
      <c r="F226" s="17">
        <f t="shared" si="32"/>
        <v>100</v>
      </c>
      <c r="G226" s="16">
        <v>0</v>
      </c>
      <c r="H226" s="17">
        <f t="shared" si="33"/>
        <v>0</v>
      </c>
      <c r="I226" s="37">
        <f t="shared" si="26"/>
        <v>426063</v>
      </c>
      <c r="J226" s="17">
        <f t="shared" si="34"/>
        <v>2.3771870547171555E-2</v>
      </c>
      <c r="K226" s="9"/>
      <c r="L226" s="16">
        <v>1043466</v>
      </c>
      <c r="M226" s="17">
        <f t="shared" si="35"/>
        <v>40.831517270327929</v>
      </c>
      <c r="N226" s="9"/>
    </row>
    <row r="227" spans="2:14" x14ac:dyDescent="0.2">
      <c r="B227" s="12"/>
      <c r="C227" s="81" t="s">
        <v>350</v>
      </c>
      <c r="D227" s="7"/>
      <c r="E227" s="68">
        <v>127370</v>
      </c>
      <c r="F227" s="17">
        <v>0</v>
      </c>
      <c r="G227" s="16">
        <v>0</v>
      </c>
      <c r="H227" s="17">
        <v>0</v>
      </c>
      <c r="I227" s="37">
        <f t="shared" si="26"/>
        <v>127370</v>
      </c>
      <c r="J227" s="17">
        <f t="shared" si="34"/>
        <v>7.1065151200485396E-3</v>
      </c>
      <c r="K227" s="9"/>
      <c r="L227" s="16">
        <v>17024133</v>
      </c>
      <c r="M227" s="17">
        <f t="shared" si="35"/>
        <v>0.74817319625028778</v>
      </c>
      <c r="N227" s="9"/>
    </row>
    <row r="228" spans="2:14" x14ac:dyDescent="0.2">
      <c r="B228" s="12"/>
      <c r="C228" s="81" t="s">
        <v>288</v>
      </c>
      <c r="D228" s="7"/>
      <c r="E228" s="68">
        <v>100000</v>
      </c>
      <c r="F228" s="17">
        <f t="shared" si="32"/>
        <v>100</v>
      </c>
      <c r="G228" s="16">
        <v>0</v>
      </c>
      <c r="H228" s="17">
        <f t="shared" si="33"/>
        <v>0</v>
      </c>
      <c r="I228" s="37">
        <f t="shared" si="26"/>
        <v>100000</v>
      </c>
      <c r="J228" s="17">
        <f t="shared" si="34"/>
        <v>5.5794261757466761E-3</v>
      </c>
      <c r="K228" s="9"/>
      <c r="L228" s="16">
        <v>192296</v>
      </c>
      <c r="M228" s="17">
        <f t="shared" si="35"/>
        <v>52.003161792236966</v>
      </c>
      <c r="N228" s="9"/>
    </row>
    <row r="229" spans="2:14" x14ac:dyDescent="0.2">
      <c r="B229" s="101"/>
      <c r="C229" s="110" t="s">
        <v>141</v>
      </c>
      <c r="D229" s="103"/>
      <c r="E229" s="104">
        <v>205014</v>
      </c>
      <c r="F229" s="105">
        <v>0</v>
      </c>
      <c r="G229" s="106">
        <v>0</v>
      </c>
      <c r="H229" s="105">
        <v>0</v>
      </c>
      <c r="I229" s="107">
        <f t="shared" si="26"/>
        <v>205014</v>
      </c>
      <c r="J229" s="105">
        <f t="shared" si="34"/>
        <v>1.1438604779945289E-2</v>
      </c>
      <c r="K229" s="108"/>
      <c r="L229" s="106">
        <v>271510</v>
      </c>
      <c r="M229" s="105">
        <f t="shared" si="35"/>
        <v>75.508821037899153</v>
      </c>
      <c r="N229" s="108"/>
    </row>
    <row r="230" spans="2:14" x14ac:dyDescent="0.2">
      <c r="B230" s="12"/>
      <c r="C230" s="81" t="s">
        <v>142</v>
      </c>
      <c r="D230" s="7"/>
      <c r="E230" s="68">
        <v>146624</v>
      </c>
      <c r="F230" s="17">
        <v>0</v>
      </c>
      <c r="G230" s="16">
        <v>0</v>
      </c>
      <c r="H230" s="17">
        <v>0</v>
      </c>
      <c r="I230" s="37">
        <f t="shared" si="26"/>
        <v>146624</v>
      </c>
      <c r="J230" s="17">
        <f t="shared" si="34"/>
        <v>8.1807778359268054E-3</v>
      </c>
      <c r="K230" s="9"/>
      <c r="L230" s="16">
        <v>279421</v>
      </c>
      <c r="M230" s="17">
        <f t="shared" si="35"/>
        <v>52.474223483560642</v>
      </c>
      <c r="N230" s="9"/>
    </row>
    <row r="231" spans="2:14" x14ac:dyDescent="0.2">
      <c r="B231" s="12"/>
      <c r="C231" s="81" t="s">
        <v>219</v>
      </c>
      <c r="D231" s="7"/>
      <c r="E231" s="68">
        <v>0</v>
      </c>
      <c r="F231" s="17">
        <v>0</v>
      </c>
      <c r="G231" s="16">
        <v>0</v>
      </c>
      <c r="H231" s="17">
        <v>0</v>
      </c>
      <c r="I231" s="37">
        <f t="shared" si="26"/>
        <v>0</v>
      </c>
      <c r="J231" s="17">
        <f t="shared" si="34"/>
        <v>0</v>
      </c>
      <c r="K231" s="9"/>
      <c r="L231" s="16">
        <v>12000</v>
      </c>
      <c r="M231" s="17">
        <f t="shared" si="35"/>
        <v>0</v>
      </c>
      <c r="N231" s="9"/>
    </row>
    <row r="232" spans="2:14" x14ac:dyDescent="0.2">
      <c r="B232" s="12"/>
      <c r="C232" s="81" t="s">
        <v>351</v>
      </c>
      <c r="D232" s="7"/>
      <c r="E232" s="68">
        <v>0</v>
      </c>
      <c r="F232" s="17">
        <v>0</v>
      </c>
      <c r="G232" s="16">
        <v>0</v>
      </c>
      <c r="H232" s="17">
        <v>0</v>
      </c>
      <c r="I232" s="37">
        <f t="shared" si="26"/>
        <v>0</v>
      </c>
      <c r="J232" s="17">
        <f t="shared" si="34"/>
        <v>0</v>
      </c>
      <c r="K232" s="9"/>
      <c r="L232" s="16">
        <v>93703</v>
      </c>
      <c r="M232" s="17">
        <f t="shared" si="35"/>
        <v>0</v>
      </c>
      <c r="N232" s="9"/>
    </row>
    <row r="233" spans="2:14" x14ac:dyDescent="0.2">
      <c r="B233" s="32"/>
      <c r="C233" s="83" t="s">
        <v>289</v>
      </c>
      <c r="D233" s="33"/>
      <c r="E233" s="69">
        <v>0</v>
      </c>
      <c r="F233" s="34">
        <v>0</v>
      </c>
      <c r="G233" s="35">
        <v>0</v>
      </c>
      <c r="H233" s="34">
        <v>0</v>
      </c>
      <c r="I233" s="64">
        <f t="shared" si="26"/>
        <v>0</v>
      </c>
      <c r="J233" s="34">
        <f t="shared" si="34"/>
        <v>0</v>
      </c>
      <c r="K233" s="36"/>
      <c r="L233" s="35">
        <v>914650</v>
      </c>
      <c r="M233" s="34">
        <f t="shared" si="35"/>
        <v>0</v>
      </c>
      <c r="N233" s="36"/>
    </row>
    <row r="234" spans="2:14" x14ac:dyDescent="0.2">
      <c r="B234" s="12"/>
      <c r="C234" s="81" t="s">
        <v>189</v>
      </c>
      <c r="D234" s="7"/>
      <c r="E234" s="68">
        <v>0</v>
      </c>
      <c r="F234" s="17">
        <v>0</v>
      </c>
      <c r="G234" s="16">
        <v>0</v>
      </c>
      <c r="H234" s="17">
        <v>0</v>
      </c>
      <c r="I234" s="37">
        <f t="shared" si="26"/>
        <v>0</v>
      </c>
      <c r="J234" s="17">
        <f t="shared" si="34"/>
        <v>0</v>
      </c>
      <c r="K234" s="9"/>
      <c r="L234" s="16">
        <v>23400000</v>
      </c>
      <c r="M234" s="17">
        <f t="shared" si="35"/>
        <v>0</v>
      </c>
      <c r="N234" s="9"/>
    </row>
    <row r="235" spans="2:14" x14ac:dyDescent="0.2">
      <c r="B235" s="12"/>
      <c r="C235" s="81" t="s">
        <v>290</v>
      </c>
      <c r="D235" s="7"/>
      <c r="E235" s="68">
        <v>333888</v>
      </c>
      <c r="F235" s="17">
        <v>0</v>
      </c>
      <c r="G235" s="16">
        <v>0</v>
      </c>
      <c r="H235" s="17">
        <v>0</v>
      </c>
      <c r="I235" s="37">
        <f t="shared" si="26"/>
        <v>333888</v>
      </c>
      <c r="J235" s="17">
        <f t="shared" si="34"/>
        <v>1.862903446967706E-2</v>
      </c>
      <c r="K235" s="9"/>
      <c r="L235" s="16">
        <v>730840</v>
      </c>
      <c r="M235" s="17">
        <f t="shared" si="35"/>
        <v>45.685512560888839</v>
      </c>
      <c r="N235" s="9"/>
    </row>
    <row r="236" spans="2:14" x14ac:dyDescent="0.2">
      <c r="B236" s="12"/>
      <c r="C236" s="81" t="s">
        <v>291</v>
      </c>
      <c r="D236" s="7"/>
      <c r="E236" s="68">
        <v>340000</v>
      </c>
      <c r="F236" s="17">
        <v>0</v>
      </c>
      <c r="G236" s="16">
        <v>0</v>
      </c>
      <c r="H236" s="17">
        <v>0</v>
      </c>
      <c r="I236" s="37">
        <f t="shared" si="26"/>
        <v>340000</v>
      </c>
      <c r="J236" s="17">
        <f t="shared" si="34"/>
        <v>1.8970048997538694E-2</v>
      </c>
      <c r="K236" s="9"/>
      <c r="L236" s="16">
        <v>811834</v>
      </c>
      <c r="M236" s="17">
        <f t="shared" si="35"/>
        <v>41.880482955875216</v>
      </c>
      <c r="N236" s="9"/>
    </row>
    <row r="237" spans="2:14" x14ac:dyDescent="0.2">
      <c r="B237" s="12"/>
      <c r="C237" s="81" t="s">
        <v>220</v>
      </c>
      <c r="D237" s="7"/>
      <c r="E237" s="68">
        <v>0</v>
      </c>
      <c r="F237" s="17">
        <v>0</v>
      </c>
      <c r="G237" s="16">
        <v>0</v>
      </c>
      <c r="H237" s="17">
        <v>0</v>
      </c>
      <c r="I237" s="37">
        <f t="shared" si="26"/>
        <v>0</v>
      </c>
      <c r="J237" s="17">
        <f t="shared" si="34"/>
        <v>0</v>
      </c>
      <c r="K237" s="9"/>
      <c r="L237" s="16">
        <v>-89207</v>
      </c>
      <c r="M237" s="17">
        <f t="shared" si="35"/>
        <v>0</v>
      </c>
      <c r="N237" s="9"/>
    </row>
    <row r="238" spans="2:14" x14ac:dyDescent="0.2">
      <c r="B238" s="12"/>
      <c r="C238" s="81" t="s">
        <v>221</v>
      </c>
      <c r="D238" s="7"/>
      <c r="E238" s="68">
        <v>0</v>
      </c>
      <c r="F238" s="17">
        <v>0</v>
      </c>
      <c r="G238" s="16">
        <v>0</v>
      </c>
      <c r="H238" s="17">
        <v>0</v>
      </c>
      <c r="I238" s="37">
        <f t="shared" si="26"/>
        <v>0</v>
      </c>
      <c r="J238" s="17">
        <f t="shared" si="34"/>
        <v>0</v>
      </c>
      <c r="K238" s="9"/>
      <c r="L238" s="16">
        <v>296900</v>
      </c>
      <c r="M238" s="17">
        <f t="shared" si="35"/>
        <v>0</v>
      </c>
      <c r="N238" s="9"/>
    </row>
    <row r="239" spans="2:14" x14ac:dyDescent="0.2">
      <c r="B239" s="12"/>
      <c r="C239" s="81" t="s">
        <v>143</v>
      </c>
      <c r="D239" s="7"/>
      <c r="E239" s="68">
        <v>177751</v>
      </c>
      <c r="F239" s="17">
        <v>0</v>
      </c>
      <c r="G239" s="16">
        <v>0</v>
      </c>
      <c r="H239" s="17">
        <v>0</v>
      </c>
      <c r="I239" s="37">
        <f t="shared" ref="I239:I299" si="36">G239+E239</f>
        <v>177751</v>
      </c>
      <c r="J239" s="17">
        <f t="shared" si="34"/>
        <v>9.9174858216514745E-3</v>
      </c>
      <c r="K239" s="9"/>
      <c r="L239" s="16">
        <v>228946</v>
      </c>
      <c r="M239" s="17">
        <f t="shared" si="35"/>
        <v>77.638831864282409</v>
      </c>
      <c r="N239" s="9"/>
    </row>
    <row r="240" spans="2:14" x14ac:dyDescent="0.2">
      <c r="B240" s="12"/>
      <c r="C240" s="81" t="s">
        <v>144</v>
      </c>
      <c r="D240" s="7"/>
      <c r="E240" s="68">
        <v>411266</v>
      </c>
      <c r="F240" s="17">
        <f t="shared" si="32"/>
        <v>100</v>
      </c>
      <c r="G240" s="16">
        <v>0</v>
      </c>
      <c r="H240" s="17">
        <v>0</v>
      </c>
      <c r="I240" s="37">
        <f t="shared" si="36"/>
        <v>411266</v>
      </c>
      <c r="J240" s="17">
        <f t="shared" si="34"/>
        <v>2.2946282855946323E-2</v>
      </c>
      <c r="K240" s="9"/>
      <c r="L240" s="16">
        <v>590286</v>
      </c>
      <c r="M240" s="17">
        <f t="shared" si="35"/>
        <v>69.672328328979518</v>
      </c>
      <c r="N240" s="9"/>
    </row>
    <row r="241" spans="2:14" x14ac:dyDescent="0.2">
      <c r="B241" s="12"/>
      <c r="C241" s="81" t="s">
        <v>145</v>
      </c>
      <c r="D241" s="7"/>
      <c r="E241" s="68">
        <v>203597</v>
      </c>
      <c r="F241" s="17">
        <v>0</v>
      </c>
      <c r="G241" s="16">
        <v>0</v>
      </c>
      <c r="H241" s="17">
        <v>0</v>
      </c>
      <c r="I241" s="37">
        <f t="shared" si="36"/>
        <v>203597</v>
      </c>
      <c r="J241" s="17">
        <f t="shared" si="34"/>
        <v>1.1359544311034959E-2</v>
      </c>
      <c r="K241" s="9"/>
      <c r="L241" s="16">
        <v>279826</v>
      </c>
      <c r="M241" s="17">
        <f t="shared" si="35"/>
        <v>72.75842845196658</v>
      </c>
      <c r="N241" s="9"/>
    </row>
    <row r="242" spans="2:14" x14ac:dyDescent="0.2">
      <c r="B242" s="12"/>
      <c r="C242" s="81" t="s">
        <v>146</v>
      </c>
      <c r="D242" s="7"/>
      <c r="E242" s="68">
        <v>70000</v>
      </c>
      <c r="F242" s="17">
        <v>0</v>
      </c>
      <c r="G242" s="16">
        <v>0</v>
      </c>
      <c r="H242" s="17">
        <v>0</v>
      </c>
      <c r="I242" s="37">
        <f t="shared" si="36"/>
        <v>70000</v>
      </c>
      <c r="J242" s="17">
        <f t="shared" si="34"/>
        <v>3.9055983230226726E-3</v>
      </c>
      <c r="K242" s="9"/>
      <c r="L242" s="16">
        <v>155251</v>
      </c>
      <c r="M242" s="17">
        <f t="shared" si="35"/>
        <v>45.088276404016717</v>
      </c>
      <c r="N242" s="9"/>
    </row>
    <row r="243" spans="2:14" x14ac:dyDescent="0.2">
      <c r="B243" s="12"/>
      <c r="C243" s="81" t="s">
        <v>352</v>
      </c>
      <c r="D243" s="7"/>
      <c r="E243" s="68">
        <v>0</v>
      </c>
      <c r="F243" s="17">
        <v>0</v>
      </c>
      <c r="G243" s="16">
        <v>0</v>
      </c>
      <c r="H243" s="17">
        <v>0</v>
      </c>
      <c r="I243" s="37">
        <f t="shared" si="36"/>
        <v>0</v>
      </c>
      <c r="J243" s="17">
        <f t="shared" si="34"/>
        <v>0</v>
      </c>
      <c r="K243" s="9"/>
      <c r="L243" s="16">
        <v>37270</v>
      </c>
      <c r="M243" s="17">
        <f t="shared" si="35"/>
        <v>0</v>
      </c>
      <c r="N243" s="9"/>
    </row>
    <row r="244" spans="2:14" x14ac:dyDescent="0.2">
      <c r="B244" s="12"/>
      <c r="C244" s="81" t="s">
        <v>353</v>
      </c>
      <c r="D244" s="7"/>
      <c r="E244" s="68">
        <v>1076937</v>
      </c>
      <c r="F244" s="17">
        <v>0</v>
      </c>
      <c r="G244" s="16">
        <v>0</v>
      </c>
      <c r="H244" s="17">
        <v>0</v>
      </c>
      <c r="I244" s="37">
        <f t="shared" si="36"/>
        <v>1076937</v>
      </c>
      <c r="J244" s="17">
        <f t="shared" si="34"/>
        <v>6.0086904874300968E-2</v>
      </c>
      <c r="K244" s="9"/>
      <c r="L244" s="16">
        <v>1493509</v>
      </c>
      <c r="M244" s="17">
        <f t="shared" si="35"/>
        <v>72.107834636416655</v>
      </c>
      <c r="N244" s="9"/>
    </row>
    <row r="245" spans="2:14" x14ac:dyDescent="0.2">
      <c r="B245" s="12"/>
      <c r="C245" s="81" t="s">
        <v>222</v>
      </c>
      <c r="D245" s="7"/>
      <c r="E245" s="68">
        <v>949696</v>
      </c>
      <c r="F245" s="17">
        <f t="shared" si="32"/>
        <v>100</v>
      </c>
      <c r="G245" s="16">
        <v>0</v>
      </c>
      <c r="H245" s="17">
        <v>0</v>
      </c>
      <c r="I245" s="37">
        <f t="shared" si="36"/>
        <v>949696</v>
      </c>
      <c r="J245" s="17">
        <f t="shared" si="34"/>
        <v>5.2987587214019152E-2</v>
      </c>
      <c r="K245" s="9"/>
      <c r="L245" s="16">
        <v>121145</v>
      </c>
      <c r="M245" s="17">
        <f t="shared" si="35"/>
        <v>783.9333030665731</v>
      </c>
      <c r="N245" s="9"/>
    </row>
    <row r="246" spans="2:14" x14ac:dyDescent="0.2">
      <c r="B246" s="12"/>
      <c r="C246" s="81" t="s">
        <v>354</v>
      </c>
      <c r="D246" s="7"/>
      <c r="E246" s="68">
        <v>0</v>
      </c>
      <c r="F246" s="17">
        <v>0</v>
      </c>
      <c r="G246" s="16">
        <v>0</v>
      </c>
      <c r="H246" s="17">
        <v>0</v>
      </c>
      <c r="I246" s="37">
        <f t="shared" si="36"/>
        <v>0</v>
      </c>
      <c r="J246" s="17">
        <f t="shared" si="34"/>
        <v>0</v>
      </c>
      <c r="K246" s="9"/>
      <c r="L246" s="16">
        <v>2726318</v>
      </c>
      <c r="M246" s="17">
        <f t="shared" si="35"/>
        <v>0</v>
      </c>
      <c r="N246" s="9"/>
    </row>
    <row r="247" spans="2:14" x14ac:dyDescent="0.2">
      <c r="B247" s="12"/>
      <c r="C247" s="81" t="s">
        <v>223</v>
      </c>
      <c r="D247" s="7"/>
      <c r="E247" s="68">
        <v>86000</v>
      </c>
      <c r="F247" s="17">
        <v>0</v>
      </c>
      <c r="G247" s="16">
        <v>0</v>
      </c>
      <c r="H247" s="17">
        <v>0</v>
      </c>
      <c r="I247" s="37">
        <f t="shared" si="36"/>
        <v>86000</v>
      </c>
      <c r="J247" s="17">
        <f t="shared" si="34"/>
        <v>4.7983065111421403E-3</v>
      </c>
      <c r="K247" s="9"/>
      <c r="L247" s="16">
        <v>140821</v>
      </c>
      <c r="M247" s="17">
        <f t="shared" si="35"/>
        <v>61.070436937672646</v>
      </c>
      <c r="N247" s="9"/>
    </row>
    <row r="248" spans="2:14" x14ac:dyDescent="0.2">
      <c r="B248" s="12"/>
      <c r="C248" s="81" t="s">
        <v>147</v>
      </c>
      <c r="D248" s="7"/>
      <c r="E248" s="68">
        <v>83876</v>
      </c>
      <c r="F248" s="17">
        <v>0</v>
      </c>
      <c r="G248" s="16">
        <v>0</v>
      </c>
      <c r="H248" s="17">
        <v>0</v>
      </c>
      <c r="I248" s="37">
        <f t="shared" si="36"/>
        <v>83876</v>
      </c>
      <c r="J248" s="17">
        <f t="shared" si="34"/>
        <v>4.6797994991692815E-3</v>
      </c>
      <c r="K248" s="9"/>
      <c r="L248" s="16">
        <v>184428</v>
      </c>
      <c r="M248" s="17">
        <f t="shared" si="35"/>
        <v>45.478994512763791</v>
      </c>
      <c r="N248" s="9"/>
    </row>
    <row r="249" spans="2:14" x14ac:dyDescent="0.2">
      <c r="B249" s="12"/>
      <c r="C249" s="81" t="s">
        <v>224</v>
      </c>
      <c r="D249" s="7"/>
      <c r="E249" s="68">
        <v>0</v>
      </c>
      <c r="F249" s="17">
        <v>0</v>
      </c>
      <c r="G249" s="16">
        <v>0</v>
      </c>
      <c r="H249" s="17">
        <v>0</v>
      </c>
      <c r="I249" s="37">
        <f t="shared" si="36"/>
        <v>0</v>
      </c>
      <c r="J249" s="17">
        <f t="shared" si="34"/>
        <v>0</v>
      </c>
      <c r="K249" s="9"/>
      <c r="L249" s="16">
        <v>42298</v>
      </c>
      <c r="M249" s="17">
        <f t="shared" si="35"/>
        <v>0</v>
      </c>
      <c r="N249" s="9"/>
    </row>
    <row r="250" spans="2:14" x14ac:dyDescent="0.2">
      <c r="B250" s="12"/>
      <c r="C250" s="81" t="s">
        <v>292</v>
      </c>
      <c r="D250" s="7"/>
      <c r="E250" s="68">
        <v>289474</v>
      </c>
      <c r="F250" s="17">
        <v>0</v>
      </c>
      <c r="G250" s="16">
        <v>0</v>
      </c>
      <c r="H250" s="17">
        <v>0</v>
      </c>
      <c r="I250" s="37">
        <f t="shared" si="36"/>
        <v>289474</v>
      </c>
      <c r="J250" s="17">
        <f t="shared" si="34"/>
        <v>1.6150988127980929E-2</v>
      </c>
      <c r="K250" s="9"/>
      <c r="L250" s="16">
        <v>927751</v>
      </c>
      <c r="M250" s="17">
        <f t="shared" si="35"/>
        <v>31.201690970960961</v>
      </c>
      <c r="N250" s="9"/>
    </row>
    <row r="251" spans="2:14" x14ac:dyDescent="0.2">
      <c r="B251" s="12"/>
      <c r="C251" s="81" t="s">
        <v>355</v>
      </c>
      <c r="D251" s="7"/>
      <c r="E251" s="68">
        <v>55500</v>
      </c>
      <c r="F251" s="17">
        <f t="shared" si="32"/>
        <v>100</v>
      </c>
      <c r="G251" s="16">
        <v>0</v>
      </c>
      <c r="H251" s="17">
        <v>0</v>
      </c>
      <c r="I251" s="37">
        <f t="shared" si="36"/>
        <v>55500</v>
      </c>
      <c r="J251" s="17">
        <f t="shared" si="34"/>
        <v>3.0965815275394047E-3</v>
      </c>
      <c r="K251" s="9"/>
      <c r="L251" s="16">
        <v>530741</v>
      </c>
      <c r="M251" s="17">
        <f t="shared" si="35"/>
        <v>10.457077934435063</v>
      </c>
      <c r="N251" s="9"/>
    </row>
    <row r="252" spans="2:14" x14ac:dyDescent="0.2">
      <c r="B252" s="12"/>
      <c r="C252" s="81" t="s">
        <v>356</v>
      </c>
      <c r="D252" s="7"/>
      <c r="E252" s="68">
        <v>3591276</v>
      </c>
      <c r="F252" s="17">
        <f t="shared" si="32"/>
        <v>100</v>
      </c>
      <c r="G252" s="16">
        <v>0</v>
      </c>
      <c r="H252" s="17">
        <v>0</v>
      </c>
      <c r="I252" s="37">
        <f t="shared" si="36"/>
        <v>3591276</v>
      </c>
      <c r="J252" s="17">
        <f t="shared" si="34"/>
        <v>0.20037259318730818</v>
      </c>
      <c r="K252" s="9"/>
      <c r="L252" s="16">
        <v>3591276</v>
      </c>
      <c r="M252" s="17">
        <f t="shared" si="35"/>
        <v>100</v>
      </c>
      <c r="N252" s="9"/>
    </row>
    <row r="253" spans="2:14" x14ac:dyDescent="0.2">
      <c r="B253" s="12"/>
      <c r="C253" s="81" t="s">
        <v>357</v>
      </c>
      <c r="D253" s="7"/>
      <c r="E253" s="68">
        <v>0</v>
      </c>
      <c r="F253" s="17">
        <v>0</v>
      </c>
      <c r="G253" s="16">
        <v>0</v>
      </c>
      <c r="H253" s="17">
        <v>0</v>
      </c>
      <c r="I253" s="37">
        <f t="shared" si="36"/>
        <v>0</v>
      </c>
      <c r="J253" s="17">
        <f t="shared" si="34"/>
        <v>0</v>
      </c>
      <c r="K253" s="9"/>
      <c r="L253" s="16">
        <v>48390</v>
      </c>
      <c r="M253" s="17">
        <f t="shared" si="35"/>
        <v>0</v>
      </c>
      <c r="N253" s="9"/>
    </row>
    <row r="254" spans="2:14" x14ac:dyDescent="0.2">
      <c r="B254" s="12"/>
      <c r="C254" s="81" t="s">
        <v>358</v>
      </c>
      <c r="D254" s="7"/>
      <c r="E254" s="68">
        <v>0</v>
      </c>
      <c r="F254" s="17">
        <v>0</v>
      </c>
      <c r="G254" s="16">
        <v>0</v>
      </c>
      <c r="H254" s="17">
        <v>0</v>
      </c>
      <c r="I254" s="37">
        <f t="shared" si="36"/>
        <v>0</v>
      </c>
      <c r="J254" s="17">
        <f t="shared" si="34"/>
        <v>0</v>
      </c>
      <c r="K254" s="9"/>
      <c r="L254" s="16">
        <v>1240000</v>
      </c>
      <c r="M254" s="17">
        <f t="shared" si="35"/>
        <v>0</v>
      </c>
      <c r="N254" s="9"/>
    </row>
    <row r="255" spans="2:14" x14ac:dyDescent="0.2">
      <c r="B255" s="12"/>
      <c r="C255" s="81" t="s">
        <v>359</v>
      </c>
      <c r="D255" s="7"/>
      <c r="E255" s="68">
        <v>0</v>
      </c>
      <c r="F255" s="17">
        <v>0</v>
      </c>
      <c r="G255" s="16">
        <v>0</v>
      </c>
      <c r="H255" s="17">
        <v>0</v>
      </c>
      <c r="I255" s="37">
        <f t="shared" si="36"/>
        <v>0</v>
      </c>
      <c r="J255" s="17">
        <f t="shared" si="34"/>
        <v>0</v>
      </c>
      <c r="K255" s="9"/>
      <c r="L255" s="16">
        <v>2300000</v>
      </c>
      <c r="M255" s="17">
        <f t="shared" si="35"/>
        <v>0</v>
      </c>
      <c r="N255" s="9"/>
    </row>
    <row r="256" spans="2:14" x14ac:dyDescent="0.2">
      <c r="B256" s="12"/>
      <c r="C256" s="81" t="s">
        <v>148</v>
      </c>
      <c r="D256" s="7"/>
      <c r="E256" s="68">
        <v>591688</v>
      </c>
      <c r="F256" s="17">
        <v>0</v>
      </c>
      <c r="G256" s="16">
        <v>0</v>
      </c>
      <c r="H256" s="17">
        <v>0</v>
      </c>
      <c r="I256" s="37">
        <f t="shared" si="36"/>
        <v>591688</v>
      </c>
      <c r="J256" s="17">
        <f t="shared" si="34"/>
        <v>3.3012795150751992E-2</v>
      </c>
      <c r="K256" s="9"/>
      <c r="L256" s="16">
        <v>591688</v>
      </c>
      <c r="M256" s="17">
        <f t="shared" si="35"/>
        <v>100</v>
      </c>
      <c r="N256" s="9"/>
    </row>
    <row r="257" spans="2:14" x14ac:dyDescent="0.2">
      <c r="B257" s="12"/>
      <c r="C257" s="81" t="s">
        <v>360</v>
      </c>
      <c r="D257" s="7"/>
      <c r="E257" s="68">
        <v>20000</v>
      </c>
      <c r="F257" s="17">
        <f t="shared" si="32"/>
        <v>100</v>
      </c>
      <c r="G257" s="16">
        <v>0</v>
      </c>
      <c r="H257" s="17">
        <v>0</v>
      </c>
      <c r="I257" s="37">
        <f t="shared" si="36"/>
        <v>20000</v>
      </c>
      <c r="J257" s="17">
        <f t="shared" si="34"/>
        <v>1.1158852351493352E-3</v>
      </c>
      <c r="K257" s="9"/>
      <c r="L257" s="16">
        <v>131979</v>
      </c>
      <c r="M257" s="17">
        <f t="shared" si="35"/>
        <v>15.153926003379325</v>
      </c>
      <c r="N257" s="9"/>
    </row>
    <row r="258" spans="2:14" x14ac:dyDescent="0.2">
      <c r="B258" s="12"/>
      <c r="C258" s="81" t="s">
        <v>149</v>
      </c>
      <c r="D258" s="7"/>
      <c r="E258" s="68">
        <v>155697</v>
      </c>
      <c r="F258" s="17">
        <v>0</v>
      </c>
      <c r="G258" s="16">
        <v>0</v>
      </c>
      <c r="H258" s="17">
        <v>0</v>
      </c>
      <c r="I258" s="37">
        <f t="shared" si="36"/>
        <v>155697</v>
      </c>
      <c r="J258" s="17">
        <f t="shared" si="34"/>
        <v>8.686999172852301E-3</v>
      </c>
      <c r="K258" s="9"/>
      <c r="L258" s="16">
        <v>433697</v>
      </c>
      <c r="M258" s="17">
        <f t="shared" si="35"/>
        <v>35.89994858161343</v>
      </c>
      <c r="N258" s="9"/>
    </row>
    <row r="259" spans="2:14" x14ac:dyDescent="0.2">
      <c r="B259" s="12"/>
      <c r="C259" s="81" t="s">
        <v>225</v>
      </c>
      <c r="D259" s="7"/>
      <c r="E259" s="68">
        <v>0</v>
      </c>
      <c r="F259" s="17">
        <v>0</v>
      </c>
      <c r="G259" s="16">
        <v>0</v>
      </c>
      <c r="H259" s="17">
        <v>0</v>
      </c>
      <c r="I259" s="37">
        <f t="shared" si="36"/>
        <v>0</v>
      </c>
      <c r="J259" s="17">
        <f t="shared" si="34"/>
        <v>0</v>
      </c>
      <c r="K259" s="9"/>
      <c r="L259" s="16">
        <v>1787231</v>
      </c>
      <c r="M259" s="17">
        <f t="shared" si="35"/>
        <v>0</v>
      </c>
      <c r="N259" s="9"/>
    </row>
    <row r="260" spans="2:14" x14ac:dyDescent="0.2">
      <c r="B260" s="12"/>
      <c r="C260" s="81" t="s">
        <v>31</v>
      </c>
      <c r="D260" s="7"/>
      <c r="E260" s="68">
        <v>2433540</v>
      </c>
      <c r="F260" s="17">
        <v>0</v>
      </c>
      <c r="G260" s="16">
        <v>0</v>
      </c>
      <c r="H260" s="17">
        <v>0</v>
      </c>
      <c r="I260" s="37">
        <f t="shared" si="36"/>
        <v>2433540</v>
      </c>
      <c r="J260" s="17">
        <f t="shared" si="34"/>
        <v>0.13577756775726565</v>
      </c>
      <c r="K260" s="9"/>
      <c r="L260" s="16">
        <v>6323467</v>
      </c>
      <c r="M260" s="17">
        <f t="shared" si="35"/>
        <v>38.484268202870354</v>
      </c>
      <c r="N260" s="9"/>
    </row>
    <row r="261" spans="2:14" x14ac:dyDescent="0.2">
      <c r="B261" s="12"/>
      <c r="C261" s="81" t="s">
        <v>226</v>
      </c>
      <c r="D261" s="7"/>
      <c r="E261" s="68">
        <v>0</v>
      </c>
      <c r="F261" s="17">
        <v>0</v>
      </c>
      <c r="G261" s="16">
        <v>0</v>
      </c>
      <c r="H261" s="17">
        <v>0</v>
      </c>
      <c r="I261" s="37">
        <f t="shared" si="36"/>
        <v>0</v>
      </c>
      <c r="J261" s="17">
        <f t="shared" si="34"/>
        <v>0</v>
      </c>
      <c r="K261" s="9"/>
      <c r="L261" s="16">
        <v>96000</v>
      </c>
      <c r="M261" s="17">
        <f t="shared" si="35"/>
        <v>0</v>
      </c>
      <c r="N261" s="9"/>
    </row>
    <row r="262" spans="2:14" x14ac:dyDescent="0.2">
      <c r="B262" s="12"/>
      <c r="C262" s="81" t="s">
        <v>227</v>
      </c>
      <c r="D262" s="7"/>
      <c r="E262" s="68">
        <v>0</v>
      </c>
      <c r="F262" s="17">
        <v>0</v>
      </c>
      <c r="G262" s="16">
        <v>0</v>
      </c>
      <c r="H262" s="17">
        <v>0</v>
      </c>
      <c r="I262" s="37">
        <f t="shared" si="36"/>
        <v>0</v>
      </c>
      <c r="J262" s="17">
        <f t="shared" si="34"/>
        <v>0</v>
      </c>
      <c r="K262" s="9"/>
      <c r="L262" s="16">
        <v>856000</v>
      </c>
      <c r="M262" s="17">
        <f t="shared" si="35"/>
        <v>0</v>
      </c>
      <c r="N262" s="9"/>
    </row>
    <row r="263" spans="2:14" x14ac:dyDescent="0.2">
      <c r="B263" s="12"/>
      <c r="C263" s="81" t="s">
        <v>228</v>
      </c>
      <c r="D263" s="7"/>
      <c r="E263" s="68">
        <v>0</v>
      </c>
      <c r="F263" s="17">
        <v>0</v>
      </c>
      <c r="G263" s="16">
        <v>0</v>
      </c>
      <c r="H263" s="17">
        <v>0</v>
      </c>
      <c r="I263" s="37">
        <f t="shared" si="36"/>
        <v>0</v>
      </c>
      <c r="J263" s="17">
        <f t="shared" si="34"/>
        <v>0</v>
      </c>
      <c r="K263" s="9"/>
      <c r="L263" s="16">
        <v>199853</v>
      </c>
      <c r="M263" s="17">
        <f t="shared" si="35"/>
        <v>0</v>
      </c>
      <c r="N263" s="9"/>
    </row>
    <row r="264" spans="2:14" x14ac:dyDescent="0.2">
      <c r="B264" s="12"/>
      <c r="C264" s="81" t="s">
        <v>150</v>
      </c>
      <c r="D264" s="7"/>
      <c r="E264" s="68">
        <v>1069143</v>
      </c>
      <c r="F264" s="17">
        <f t="shared" ref="F264:F292" si="37">(E264/$I264)*100</f>
        <v>100</v>
      </c>
      <c r="G264" s="16">
        <v>0</v>
      </c>
      <c r="H264" s="17">
        <v>0</v>
      </c>
      <c r="I264" s="37">
        <f t="shared" si="36"/>
        <v>1069143</v>
      </c>
      <c r="J264" s="17">
        <f t="shared" si="34"/>
        <v>5.9652044398163281E-2</v>
      </c>
      <c r="K264" s="9"/>
      <c r="L264" s="16">
        <v>1076398</v>
      </c>
      <c r="M264" s="17">
        <f t="shared" si="35"/>
        <v>99.325992801919</v>
      </c>
      <c r="N264" s="9"/>
    </row>
    <row r="265" spans="2:14" x14ac:dyDescent="0.2">
      <c r="B265" s="12"/>
      <c r="C265" s="81" t="s">
        <v>293</v>
      </c>
      <c r="D265" s="7"/>
      <c r="E265" s="68">
        <v>0</v>
      </c>
      <c r="F265" s="17">
        <v>0</v>
      </c>
      <c r="G265" s="16">
        <v>0</v>
      </c>
      <c r="H265" s="17">
        <v>0</v>
      </c>
      <c r="I265" s="37">
        <f t="shared" si="36"/>
        <v>0</v>
      </c>
      <c r="J265" s="17">
        <f t="shared" si="34"/>
        <v>0</v>
      </c>
      <c r="K265" s="9"/>
      <c r="L265" s="16">
        <v>40730</v>
      </c>
      <c r="M265" s="17">
        <f t="shared" si="35"/>
        <v>0</v>
      </c>
      <c r="N265" s="9"/>
    </row>
    <row r="266" spans="2:14" x14ac:dyDescent="0.2">
      <c r="B266" s="12"/>
      <c r="C266" s="81" t="s">
        <v>361</v>
      </c>
      <c r="D266" s="7"/>
      <c r="E266" s="68">
        <v>0</v>
      </c>
      <c r="F266" s="17">
        <v>0</v>
      </c>
      <c r="G266" s="16">
        <v>0</v>
      </c>
      <c r="H266" s="17">
        <v>0</v>
      </c>
      <c r="I266" s="37">
        <f t="shared" si="36"/>
        <v>0</v>
      </c>
      <c r="J266" s="17">
        <f t="shared" si="34"/>
        <v>0</v>
      </c>
      <c r="K266" s="9"/>
      <c r="L266" s="16">
        <v>642474</v>
      </c>
      <c r="M266" s="17">
        <f t="shared" si="35"/>
        <v>0</v>
      </c>
      <c r="N266" s="9"/>
    </row>
    <row r="267" spans="2:14" x14ac:dyDescent="0.2">
      <c r="B267" s="12"/>
      <c r="C267" s="81" t="s">
        <v>362</v>
      </c>
      <c r="D267" s="7"/>
      <c r="E267" s="68">
        <v>0</v>
      </c>
      <c r="F267" s="17">
        <v>0</v>
      </c>
      <c r="G267" s="16">
        <v>0</v>
      </c>
      <c r="H267" s="17">
        <v>0</v>
      </c>
      <c r="I267" s="37">
        <f t="shared" si="36"/>
        <v>0</v>
      </c>
      <c r="J267" s="17">
        <f t="shared" si="34"/>
        <v>0</v>
      </c>
      <c r="K267" s="9"/>
      <c r="L267" s="16">
        <v>449050</v>
      </c>
      <c r="M267" s="17">
        <f t="shared" si="35"/>
        <v>0</v>
      </c>
      <c r="N267" s="9"/>
    </row>
    <row r="268" spans="2:14" x14ac:dyDescent="0.2">
      <c r="B268" s="12"/>
      <c r="C268" s="81" t="s">
        <v>151</v>
      </c>
      <c r="D268" s="7"/>
      <c r="E268" s="68">
        <v>450000</v>
      </c>
      <c r="F268" s="17">
        <f t="shared" si="37"/>
        <v>100</v>
      </c>
      <c r="G268" s="16">
        <v>0</v>
      </c>
      <c r="H268" s="17">
        <v>0</v>
      </c>
      <c r="I268" s="37">
        <f t="shared" si="36"/>
        <v>450000</v>
      </c>
      <c r="J268" s="17">
        <f t="shared" si="34"/>
        <v>2.5107417790860041E-2</v>
      </c>
      <c r="K268" s="9"/>
      <c r="L268" s="16">
        <v>505000</v>
      </c>
      <c r="M268" s="17">
        <f t="shared" si="35"/>
        <v>89.10891089108911</v>
      </c>
      <c r="N268" s="9"/>
    </row>
    <row r="269" spans="2:14" x14ac:dyDescent="0.2">
      <c r="B269" s="12"/>
      <c r="C269" s="81" t="s">
        <v>152</v>
      </c>
      <c r="D269" s="7"/>
      <c r="E269" s="68">
        <v>587325</v>
      </c>
      <c r="F269" s="17">
        <v>0</v>
      </c>
      <c r="G269" s="16">
        <v>0</v>
      </c>
      <c r="H269" s="17">
        <v>0</v>
      </c>
      <c r="I269" s="37">
        <f t="shared" si="36"/>
        <v>587325</v>
      </c>
      <c r="J269" s="17">
        <f t="shared" si="34"/>
        <v>3.2769364786704162E-2</v>
      </c>
      <c r="K269" s="9"/>
      <c r="L269" s="16">
        <v>958290</v>
      </c>
      <c r="M269" s="17">
        <f t="shared" si="35"/>
        <v>61.28885827880913</v>
      </c>
      <c r="N269" s="9"/>
    </row>
    <row r="270" spans="2:14" x14ac:dyDescent="0.2">
      <c r="B270" s="12"/>
      <c r="C270" s="81" t="s">
        <v>229</v>
      </c>
      <c r="D270" s="7"/>
      <c r="E270" s="68">
        <v>0</v>
      </c>
      <c r="F270" s="17">
        <v>0</v>
      </c>
      <c r="G270" s="16">
        <v>0</v>
      </c>
      <c r="H270" s="17">
        <v>0</v>
      </c>
      <c r="I270" s="37">
        <f t="shared" si="36"/>
        <v>0</v>
      </c>
      <c r="J270" s="17">
        <f t="shared" ref="J270:J333" si="38">(I270/I$397)*100</f>
        <v>0</v>
      </c>
      <c r="K270" s="9"/>
      <c r="L270" s="16">
        <v>-267280</v>
      </c>
      <c r="M270" s="17">
        <f t="shared" si="35"/>
        <v>0</v>
      </c>
      <c r="N270" s="9"/>
    </row>
    <row r="271" spans="2:14" x14ac:dyDescent="0.2">
      <c r="B271" s="12"/>
      <c r="C271" s="81" t="s">
        <v>153</v>
      </c>
      <c r="D271" s="7"/>
      <c r="E271" s="68">
        <v>824870</v>
      </c>
      <c r="F271" s="17">
        <f t="shared" si="37"/>
        <v>100</v>
      </c>
      <c r="G271" s="16">
        <v>0</v>
      </c>
      <c r="H271" s="17">
        <v>0</v>
      </c>
      <c r="I271" s="37">
        <f t="shared" si="36"/>
        <v>824870</v>
      </c>
      <c r="J271" s="17">
        <f t="shared" si="38"/>
        <v>4.6023012695881604E-2</v>
      </c>
      <c r="K271" s="9"/>
      <c r="L271" s="16">
        <v>824870</v>
      </c>
      <c r="M271" s="17">
        <f t="shared" si="35"/>
        <v>100</v>
      </c>
      <c r="N271" s="9"/>
    </row>
    <row r="272" spans="2:14" x14ac:dyDescent="0.2">
      <c r="B272" s="12"/>
      <c r="C272" s="81" t="s">
        <v>363</v>
      </c>
      <c r="D272" s="7"/>
      <c r="E272" s="68">
        <v>0</v>
      </c>
      <c r="F272" s="17">
        <v>0</v>
      </c>
      <c r="G272" s="16">
        <v>0</v>
      </c>
      <c r="H272" s="17">
        <v>0</v>
      </c>
      <c r="I272" s="37">
        <f t="shared" si="36"/>
        <v>0</v>
      </c>
      <c r="J272" s="17">
        <f t="shared" si="38"/>
        <v>0</v>
      </c>
      <c r="K272" s="9"/>
      <c r="L272" s="16">
        <v>290954</v>
      </c>
      <c r="M272" s="17">
        <f t="shared" si="35"/>
        <v>0</v>
      </c>
      <c r="N272" s="9"/>
    </row>
    <row r="273" spans="2:14" x14ac:dyDescent="0.2">
      <c r="B273" s="12"/>
      <c r="C273" s="81" t="s">
        <v>294</v>
      </c>
      <c r="D273" s="7"/>
      <c r="E273" s="68">
        <v>0</v>
      </c>
      <c r="F273" s="17">
        <v>0</v>
      </c>
      <c r="G273" s="16">
        <v>0</v>
      </c>
      <c r="H273" s="17">
        <v>0</v>
      </c>
      <c r="I273" s="37">
        <f t="shared" si="36"/>
        <v>0</v>
      </c>
      <c r="J273" s="17">
        <f t="shared" si="38"/>
        <v>0</v>
      </c>
      <c r="K273" s="9"/>
      <c r="L273" s="16">
        <v>1396581</v>
      </c>
      <c r="M273" s="17">
        <f t="shared" si="35"/>
        <v>0</v>
      </c>
      <c r="N273" s="9"/>
    </row>
    <row r="274" spans="2:14" x14ac:dyDescent="0.2">
      <c r="B274" s="12"/>
      <c r="C274" s="81" t="s">
        <v>230</v>
      </c>
      <c r="D274" s="7"/>
      <c r="E274" s="68">
        <v>0</v>
      </c>
      <c r="F274" s="17">
        <v>0</v>
      </c>
      <c r="G274" s="16">
        <v>0</v>
      </c>
      <c r="H274" s="17">
        <v>0</v>
      </c>
      <c r="I274" s="37">
        <f t="shared" si="36"/>
        <v>0</v>
      </c>
      <c r="J274" s="17">
        <f t="shared" si="38"/>
        <v>0</v>
      </c>
      <c r="K274" s="9"/>
      <c r="L274" s="16">
        <v>542516</v>
      </c>
      <c r="M274" s="17">
        <f t="shared" si="35"/>
        <v>0</v>
      </c>
      <c r="N274" s="9"/>
    </row>
    <row r="275" spans="2:14" x14ac:dyDescent="0.2">
      <c r="B275" s="12"/>
      <c r="C275" s="81" t="s">
        <v>231</v>
      </c>
      <c r="D275" s="7"/>
      <c r="E275" s="68">
        <v>411801</v>
      </c>
      <c r="F275" s="17">
        <v>0</v>
      </c>
      <c r="G275" s="16">
        <v>0</v>
      </c>
      <c r="H275" s="17">
        <v>0</v>
      </c>
      <c r="I275" s="37">
        <f t="shared" si="36"/>
        <v>411801</v>
      </c>
      <c r="J275" s="17">
        <f t="shared" si="38"/>
        <v>2.2976132785986567E-2</v>
      </c>
      <c r="K275" s="9"/>
      <c r="L275" s="16">
        <v>1008359</v>
      </c>
      <c r="M275" s="17">
        <f t="shared" si="35"/>
        <v>40.838729063756062</v>
      </c>
      <c r="N275" s="9"/>
    </row>
    <row r="276" spans="2:14" x14ac:dyDescent="0.2">
      <c r="B276" s="12"/>
      <c r="C276" s="81" t="s">
        <v>364</v>
      </c>
      <c r="D276" s="7"/>
      <c r="E276" s="68">
        <v>116780</v>
      </c>
      <c r="F276" s="17">
        <v>0</v>
      </c>
      <c r="G276" s="16">
        <v>0</v>
      </c>
      <c r="H276" s="17">
        <v>0</v>
      </c>
      <c r="I276" s="37">
        <f t="shared" si="36"/>
        <v>116780</v>
      </c>
      <c r="J276" s="17">
        <f t="shared" si="38"/>
        <v>6.5156538880369675E-3</v>
      </c>
      <c r="K276" s="9"/>
      <c r="L276" s="16">
        <v>1193016</v>
      </c>
      <c r="M276" s="17">
        <f t="shared" si="35"/>
        <v>9.7886365312787085</v>
      </c>
      <c r="N276" s="9"/>
    </row>
    <row r="277" spans="2:14" x14ac:dyDescent="0.2">
      <c r="B277" s="12"/>
      <c r="C277" s="81" t="s">
        <v>295</v>
      </c>
      <c r="D277" s="7"/>
      <c r="E277" s="68">
        <v>0</v>
      </c>
      <c r="F277" s="17">
        <v>0</v>
      </c>
      <c r="G277" s="16">
        <v>0</v>
      </c>
      <c r="H277" s="17">
        <v>0</v>
      </c>
      <c r="I277" s="37">
        <f t="shared" si="36"/>
        <v>0</v>
      </c>
      <c r="J277" s="17">
        <f t="shared" si="38"/>
        <v>0</v>
      </c>
      <c r="K277" s="9"/>
      <c r="L277" s="16">
        <v>1442302</v>
      </c>
      <c r="M277" s="17">
        <f t="shared" si="35"/>
        <v>0</v>
      </c>
      <c r="N277" s="9"/>
    </row>
    <row r="278" spans="2:14" x14ac:dyDescent="0.2">
      <c r="B278" s="12"/>
      <c r="C278" s="81" t="s">
        <v>154</v>
      </c>
      <c r="D278" s="7"/>
      <c r="E278" s="68">
        <v>40000</v>
      </c>
      <c r="F278" s="17">
        <f t="shared" si="37"/>
        <v>100</v>
      </c>
      <c r="G278" s="16">
        <v>0</v>
      </c>
      <c r="H278" s="17">
        <v>0</v>
      </c>
      <c r="I278" s="37">
        <f t="shared" si="36"/>
        <v>40000</v>
      </c>
      <c r="J278" s="17">
        <f t="shared" si="38"/>
        <v>2.2317704702986703E-3</v>
      </c>
      <c r="K278" s="9"/>
      <c r="L278" s="16">
        <v>276000</v>
      </c>
      <c r="M278" s="17">
        <f t="shared" si="35"/>
        <v>14.492753623188406</v>
      </c>
      <c r="N278" s="9"/>
    </row>
    <row r="279" spans="2:14" x14ac:dyDescent="0.2">
      <c r="B279" s="12"/>
      <c r="C279" s="81" t="s">
        <v>155</v>
      </c>
      <c r="D279" s="7"/>
      <c r="E279" s="68">
        <v>2067154</v>
      </c>
      <c r="F279" s="17">
        <f t="shared" si="37"/>
        <v>100</v>
      </c>
      <c r="G279" s="16">
        <v>0</v>
      </c>
      <c r="H279" s="17">
        <v>0</v>
      </c>
      <c r="I279" s="37">
        <f t="shared" si="36"/>
        <v>2067154</v>
      </c>
      <c r="J279" s="17">
        <f t="shared" si="38"/>
        <v>0.11533533136899442</v>
      </c>
      <c r="K279" s="9"/>
      <c r="L279" s="16">
        <v>2070926</v>
      </c>
      <c r="M279" s="17">
        <f t="shared" si="35"/>
        <v>99.817859257163221</v>
      </c>
      <c r="N279" s="9"/>
    </row>
    <row r="280" spans="2:14" x14ac:dyDescent="0.2">
      <c r="B280" s="12"/>
      <c r="C280" s="81" t="s">
        <v>365</v>
      </c>
      <c r="D280" s="7"/>
      <c r="E280" s="68">
        <v>562902</v>
      </c>
      <c r="F280" s="17">
        <f t="shared" si="37"/>
        <v>100</v>
      </c>
      <c r="G280" s="16">
        <v>0</v>
      </c>
      <c r="H280" s="17">
        <v>0</v>
      </c>
      <c r="I280" s="37">
        <f t="shared" si="36"/>
        <v>562902</v>
      </c>
      <c r="J280" s="17">
        <f t="shared" si="38"/>
        <v>3.1406701531801556E-2</v>
      </c>
      <c r="K280" s="9"/>
      <c r="L280" s="16">
        <v>846910</v>
      </c>
      <c r="M280" s="17">
        <f t="shared" si="35"/>
        <v>66.465385932389509</v>
      </c>
      <c r="N280" s="9"/>
    </row>
    <row r="281" spans="2:14" x14ac:dyDescent="0.2">
      <c r="B281" s="12"/>
      <c r="C281" s="81" t="s">
        <v>296</v>
      </c>
      <c r="D281" s="7"/>
      <c r="E281" s="68">
        <v>0</v>
      </c>
      <c r="F281" s="17">
        <v>0</v>
      </c>
      <c r="G281" s="16">
        <v>0</v>
      </c>
      <c r="H281" s="17">
        <v>0</v>
      </c>
      <c r="I281" s="37">
        <f t="shared" si="36"/>
        <v>0</v>
      </c>
      <c r="J281" s="17">
        <f t="shared" si="38"/>
        <v>0</v>
      </c>
      <c r="K281" s="9"/>
      <c r="L281" s="16">
        <v>195715</v>
      </c>
      <c r="M281" s="17">
        <f t="shared" si="35"/>
        <v>0</v>
      </c>
      <c r="N281" s="9"/>
    </row>
    <row r="282" spans="2:14" x14ac:dyDescent="0.2">
      <c r="B282" s="12"/>
      <c r="C282" s="81" t="s">
        <v>297</v>
      </c>
      <c r="D282" s="7"/>
      <c r="E282" s="68">
        <v>377249</v>
      </c>
      <c r="F282" s="17">
        <f t="shared" si="37"/>
        <v>100</v>
      </c>
      <c r="G282" s="16">
        <v>0</v>
      </c>
      <c r="H282" s="17">
        <v>0</v>
      </c>
      <c r="I282" s="37">
        <f t="shared" si="36"/>
        <v>377249</v>
      </c>
      <c r="J282" s="17">
        <f t="shared" si="38"/>
        <v>2.1048329453742576E-2</v>
      </c>
      <c r="K282" s="9"/>
      <c r="L282" s="16">
        <v>377249</v>
      </c>
      <c r="M282" s="17">
        <f t="shared" si="35"/>
        <v>100</v>
      </c>
      <c r="N282" s="9"/>
    </row>
    <row r="283" spans="2:14" x14ac:dyDescent="0.2">
      <c r="B283" s="12"/>
      <c r="C283" s="81" t="s">
        <v>232</v>
      </c>
      <c r="D283" s="7"/>
      <c r="E283" s="68">
        <v>67601</v>
      </c>
      <c r="F283" s="17">
        <v>0</v>
      </c>
      <c r="G283" s="16">
        <v>0</v>
      </c>
      <c r="H283" s="17">
        <v>0</v>
      </c>
      <c r="I283" s="37">
        <f t="shared" si="36"/>
        <v>67601</v>
      </c>
      <c r="J283" s="17">
        <f t="shared" si="38"/>
        <v>3.7717478890665099E-3</v>
      </c>
      <c r="K283" s="9"/>
      <c r="L283" s="16">
        <v>6720059</v>
      </c>
      <c r="M283" s="17">
        <f t="shared" si="35"/>
        <v>1.0059584298292619</v>
      </c>
      <c r="N283" s="9"/>
    </row>
    <row r="284" spans="2:14" x14ac:dyDescent="0.2">
      <c r="B284" s="12"/>
      <c r="C284" s="81" t="s">
        <v>233</v>
      </c>
      <c r="D284" s="7"/>
      <c r="E284" s="68">
        <v>0</v>
      </c>
      <c r="F284" s="17">
        <v>0</v>
      </c>
      <c r="G284" s="16">
        <v>0</v>
      </c>
      <c r="H284" s="17">
        <v>0</v>
      </c>
      <c r="I284" s="37">
        <f t="shared" si="36"/>
        <v>0</v>
      </c>
      <c r="J284" s="17">
        <f t="shared" si="38"/>
        <v>0</v>
      </c>
      <c r="K284" s="9"/>
      <c r="L284" s="16">
        <v>1696214</v>
      </c>
      <c r="M284" s="17">
        <f t="shared" si="35"/>
        <v>0</v>
      </c>
      <c r="N284" s="9"/>
    </row>
    <row r="285" spans="2:14" x14ac:dyDescent="0.2">
      <c r="B285" s="12"/>
      <c r="C285" s="81" t="s">
        <v>156</v>
      </c>
      <c r="D285" s="7"/>
      <c r="E285" s="68">
        <v>360800</v>
      </c>
      <c r="F285" s="17">
        <v>0</v>
      </c>
      <c r="G285" s="16">
        <v>0</v>
      </c>
      <c r="H285" s="17">
        <v>0</v>
      </c>
      <c r="I285" s="37">
        <f t="shared" si="36"/>
        <v>360800</v>
      </c>
      <c r="J285" s="17">
        <f t="shared" si="38"/>
        <v>2.0130569642094004E-2</v>
      </c>
      <c r="K285" s="9"/>
      <c r="L285" s="16">
        <v>771960</v>
      </c>
      <c r="M285" s="17">
        <f t="shared" si="35"/>
        <v>46.738172962329656</v>
      </c>
      <c r="N285" s="9"/>
    </row>
    <row r="286" spans="2:14" x14ac:dyDescent="0.2">
      <c r="B286" s="12"/>
      <c r="C286" s="81" t="s">
        <v>157</v>
      </c>
      <c r="D286" s="7"/>
      <c r="E286" s="68">
        <v>250000</v>
      </c>
      <c r="F286" s="17">
        <f t="shared" si="37"/>
        <v>100</v>
      </c>
      <c r="G286" s="16">
        <v>0</v>
      </c>
      <c r="H286" s="17">
        <v>0</v>
      </c>
      <c r="I286" s="37">
        <f t="shared" si="36"/>
        <v>250000</v>
      </c>
      <c r="J286" s="17">
        <f t="shared" si="38"/>
        <v>1.394856543936669E-2</v>
      </c>
      <c r="K286" s="9"/>
      <c r="L286" s="16">
        <v>454148</v>
      </c>
      <c r="M286" s="17">
        <f t="shared" si="35"/>
        <v>55.048134088446943</v>
      </c>
      <c r="N286" s="9"/>
    </row>
    <row r="287" spans="2:14" x14ac:dyDescent="0.2">
      <c r="B287" s="12"/>
      <c r="C287" s="81" t="s">
        <v>234</v>
      </c>
      <c r="D287" s="7"/>
      <c r="E287" s="68">
        <v>0</v>
      </c>
      <c r="F287" s="17">
        <v>0</v>
      </c>
      <c r="G287" s="16">
        <v>0</v>
      </c>
      <c r="H287" s="17">
        <v>0</v>
      </c>
      <c r="I287" s="37">
        <f t="shared" si="36"/>
        <v>0</v>
      </c>
      <c r="J287" s="17">
        <f t="shared" si="38"/>
        <v>0</v>
      </c>
      <c r="K287" s="9"/>
      <c r="L287" s="16">
        <v>488400</v>
      </c>
      <c r="M287" s="17">
        <f t="shared" si="35"/>
        <v>0</v>
      </c>
      <c r="N287" s="9"/>
    </row>
    <row r="288" spans="2:14" x14ac:dyDescent="0.2">
      <c r="B288" s="12"/>
      <c r="C288" s="81" t="s">
        <v>192</v>
      </c>
      <c r="D288" s="7"/>
      <c r="E288" s="68">
        <v>0</v>
      </c>
      <c r="F288" s="17">
        <v>0</v>
      </c>
      <c r="G288" s="16">
        <v>0</v>
      </c>
      <c r="H288" s="17">
        <v>0</v>
      </c>
      <c r="I288" s="37">
        <f t="shared" si="36"/>
        <v>0</v>
      </c>
      <c r="J288" s="17">
        <f t="shared" si="38"/>
        <v>0</v>
      </c>
      <c r="K288" s="9"/>
      <c r="L288" s="16">
        <v>2008339</v>
      </c>
      <c r="M288" s="17">
        <f t="shared" ref="M288:M351" si="39">(I288/$L288)*100</f>
        <v>0</v>
      </c>
      <c r="N288" s="9"/>
    </row>
    <row r="289" spans="2:14" x14ac:dyDescent="0.2">
      <c r="B289" s="12"/>
      <c r="C289" s="81" t="s">
        <v>366</v>
      </c>
      <c r="D289" s="7"/>
      <c r="E289" s="68">
        <v>1078910</v>
      </c>
      <c r="F289" s="17">
        <f t="shared" si="37"/>
        <v>100</v>
      </c>
      <c r="G289" s="16">
        <v>0</v>
      </c>
      <c r="H289" s="17">
        <v>0</v>
      </c>
      <c r="I289" s="37">
        <f t="shared" si="36"/>
        <v>1078910</v>
      </c>
      <c r="J289" s="17">
        <f t="shared" si="38"/>
        <v>6.0196986952748457E-2</v>
      </c>
      <c r="K289" s="9"/>
      <c r="L289" s="16">
        <v>1348642</v>
      </c>
      <c r="M289" s="17">
        <f t="shared" si="39"/>
        <v>79.999733064816311</v>
      </c>
      <c r="N289" s="9"/>
    </row>
    <row r="290" spans="2:14" x14ac:dyDescent="0.2">
      <c r="B290" s="12"/>
      <c r="C290" s="81" t="s">
        <v>235</v>
      </c>
      <c r="D290" s="7"/>
      <c r="E290" s="68">
        <v>0</v>
      </c>
      <c r="F290" s="17">
        <v>0</v>
      </c>
      <c r="G290" s="16">
        <v>0</v>
      </c>
      <c r="H290" s="17">
        <v>0</v>
      </c>
      <c r="I290" s="37">
        <f t="shared" si="36"/>
        <v>0</v>
      </c>
      <c r="J290" s="17">
        <f t="shared" si="38"/>
        <v>0</v>
      </c>
      <c r="K290" s="9"/>
      <c r="L290" s="16">
        <v>330606</v>
      </c>
      <c r="M290" s="17">
        <f t="shared" si="39"/>
        <v>0</v>
      </c>
      <c r="N290" s="9"/>
    </row>
    <row r="291" spans="2:14" x14ac:dyDescent="0.2">
      <c r="B291" s="12"/>
      <c r="C291" s="81" t="s">
        <v>158</v>
      </c>
      <c r="D291" s="7"/>
      <c r="E291" s="68">
        <v>148000</v>
      </c>
      <c r="F291" s="17">
        <v>0</v>
      </c>
      <c r="G291" s="16">
        <v>0</v>
      </c>
      <c r="H291" s="17">
        <v>0</v>
      </c>
      <c r="I291" s="37">
        <f t="shared" si="36"/>
        <v>148000</v>
      </c>
      <c r="J291" s="17">
        <f t="shared" si="38"/>
        <v>8.2575507401050803E-3</v>
      </c>
      <c r="K291" s="9"/>
      <c r="L291" s="16">
        <v>355351</v>
      </c>
      <c r="M291" s="17">
        <f t="shared" si="39"/>
        <v>41.648961167971947</v>
      </c>
      <c r="N291" s="9"/>
    </row>
    <row r="292" spans="2:14" x14ac:dyDescent="0.2">
      <c r="B292" s="12"/>
      <c r="C292" s="81" t="s">
        <v>193</v>
      </c>
      <c r="D292" s="7"/>
      <c r="E292" s="68">
        <v>9119410</v>
      </c>
      <c r="F292" s="17">
        <f t="shared" si="37"/>
        <v>100</v>
      </c>
      <c r="G292" s="16">
        <v>0</v>
      </c>
      <c r="H292" s="17">
        <v>0</v>
      </c>
      <c r="I292" s="37">
        <f t="shared" si="36"/>
        <v>9119410</v>
      </c>
      <c r="J292" s="17">
        <f t="shared" si="38"/>
        <v>0.50881074861365982</v>
      </c>
      <c r="K292" s="9"/>
      <c r="L292" s="16">
        <v>9220893</v>
      </c>
      <c r="M292" s="17">
        <f t="shared" si="39"/>
        <v>98.899423298806312</v>
      </c>
      <c r="N292" s="9"/>
    </row>
    <row r="293" spans="2:14" x14ac:dyDescent="0.2">
      <c r="B293" s="12"/>
      <c r="C293" s="81" t="s">
        <v>236</v>
      </c>
      <c r="D293" s="7"/>
      <c r="E293" s="68">
        <v>0</v>
      </c>
      <c r="F293" s="17">
        <v>0</v>
      </c>
      <c r="G293" s="16">
        <v>0</v>
      </c>
      <c r="H293" s="17">
        <v>0</v>
      </c>
      <c r="I293" s="37">
        <f t="shared" si="36"/>
        <v>0</v>
      </c>
      <c r="J293" s="17">
        <f t="shared" si="38"/>
        <v>0</v>
      </c>
      <c r="K293" s="9"/>
      <c r="L293" s="16">
        <v>265541</v>
      </c>
      <c r="M293" s="17">
        <f t="shared" si="39"/>
        <v>0</v>
      </c>
      <c r="N293" s="9"/>
    </row>
    <row r="294" spans="2:14" x14ac:dyDescent="0.2">
      <c r="B294" s="12"/>
      <c r="C294" s="81" t="s">
        <v>237</v>
      </c>
      <c r="D294" s="7"/>
      <c r="E294" s="68">
        <v>0</v>
      </c>
      <c r="F294" s="17">
        <v>0</v>
      </c>
      <c r="G294" s="16">
        <v>0</v>
      </c>
      <c r="H294" s="17">
        <v>0</v>
      </c>
      <c r="I294" s="37">
        <f t="shared" si="36"/>
        <v>0</v>
      </c>
      <c r="J294" s="17">
        <f t="shared" si="38"/>
        <v>0</v>
      </c>
      <c r="K294" s="9"/>
      <c r="L294" s="16">
        <v>48000</v>
      </c>
      <c r="M294" s="17">
        <f t="shared" si="39"/>
        <v>0</v>
      </c>
      <c r="N294" s="9"/>
    </row>
    <row r="295" spans="2:14" x14ac:dyDescent="0.2">
      <c r="B295" s="12"/>
      <c r="C295" s="81" t="s">
        <v>159</v>
      </c>
      <c r="D295" s="7"/>
      <c r="E295" s="68">
        <v>735623</v>
      </c>
      <c r="F295" s="17">
        <v>0</v>
      </c>
      <c r="G295" s="16">
        <v>0</v>
      </c>
      <c r="H295" s="17">
        <v>0</v>
      </c>
      <c r="I295" s="37">
        <f t="shared" si="36"/>
        <v>735623</v>
      </c>
      <c r="J295" s="17">
        <f t="shared" si="38"/>
        <v>4.1043542216812966E-2</v>
      </c>
      <c r="K295" s="9"/>
      <c r="L295" s="16">
        <v>921924</v>
      </c>
      <c r="M295" s="17">
        <f t="shared" si="39"/>
        <v>79.792152064595342</v>
      </c>
      <c r="N295" s="9"/>
    </row>
    <row r="296" spans="2:14" x14ac:dyDescent="0.2">
      <c r="B296" s="12"/>
      <c r="C296" s="81" t="s">
        <v>160</v>
      </c>
      <c r="D296" s="7"/>
      <c r="E296" s="68">
        <v>400000</v>
      </c>
      <c r="F296" s="17">
        <v>0</v>
      </c>
      <c r="G296" s="16">
        <v>0</v>
      </c>
      <c r="H296" s="17">
        <v>0</v>
      </c>
      <c r="I296" s="37">
        <f t="shared" si="36"/>
        <v>400000</v>
      </c>
      <c r="J296" s="17">
        <f t="shared" si="38"/>
        <v>2.2317704702986704E-2</v>
      </c>
      <c r="K296" s="9"/>
      <c r="L296" s="16">
        <v>556000</v>
      </c>
      <c r="M296" s="17">
        <f t="shared" si="39"/>
        <v>71.942446043165461</v>
      </c>
      <c r="N296" s="9"/>
    </row>
    <row r="297" spans="2:14" x14ac:dyDescent="0.2">
      <c r="B297" s="12"/>
      <c r="C297" s="81" t="s">
        <v>238</v>
      </c>
      <c r="D297" s="7"/>
      <c r="E297" s="68">
        <v>0</v>
      </c>
      <c r="F297" s="17">
        <v>0</v>
      </c>
      <c r="G297" s="16">
        <v>0</v>
      </c>
      <c r="H297" s="17">
        <v>0</v>
      </c>
      <c r="I297" s="37">
        <f t="shared" si="36"/>
        <v>0</v>
      </c>
      <c r="J297" s="17">
        <f t="shared" si="38"/>
        <v>0</v>
      </c>
      <c r="K297" s="9"/>
      <c r="L297" s="16">
        <v>110674</v>
      </c>
      <c r="M297" s="17">
        <f t="shared" si="39"/>
        <v>0</v>
      </c>
      <c r="N297" s="9"/>
    </row>
    <row r="298" spans="2:14" x14ac:dyDescent="0.2">
      <c r="B298" s="12"/>
      <c r="C298" s="81" t="s">
        <v>367</v>
      </c>
      <c r="D298" s="7"/>
      <c r="E298" s="68">
        <v>0</v>
      </c>
      <c r="F298" s="17">
        <v>0</v>
      </c>
      <c r="G298" s="16">
        <v>0</v>
      </c>
      <c r="H298" s="17">
        <v>0</v>
      </c>
      <c r="I298" s="37">
        <f t="shared" si="36"/>
        <v>0</v>
      </c>
      <c r="J298" s="17">
        <f t="shared" si="38"/>
        <v>0</v>
      </c>
      <c r="K298" s="9"/>
      <c r="L298" s="16">
        <v>123000</v>
      </c>
      <c r="M298" s="17">
        <f t="shared" si="39"/>
        <v>0</v>
      </c>
      <c r="N298" s="9"/>
    </row>
    <row r="299" spans="2:14" x14ac:dyDescent="0.2">
      <c r="B299" s="12"/>
      <c r="C299" s="81" t="s">
        <v>239</v>
      </c>
      <c r="D299" s="7"/>
      <c r="E299" s="68">
        <v>0</v>
      </c>
      <c r="F299" s="17">
        <v>0</v>
      </c>
      <c r="G299" s="16">
        <v>0</v>
      </c>
      <c r="H299" s="17">
        <v>0</v>
      </c>
      <c r="I299" s="37">
        <f t="shared" si="36"/>
        <v>0</v>
      </c>
      <c r="J299" s="17">
        <f t="shared" si="38"/>
        <v>0</v>
      </c>
      <c r="K299" s="9"/>
      <c r="L299" s="16">
        <v>714517</v>
      </c>
      <c r="M299" s="17">
        <f t="shared" si="39"/>
        <v>0</v>
      </c>
      <c r="N299" s="9"/>
    </row>
    <row r="300" spans="2:14" x14ac:dyDescent="0.2">
      <c r="B300" s="12"/>
      <c r="C300" s="81" t="s">
        <v>298</v>
      </c>
      <c r="D300" s="7"/>
      <c r="E300" s="68">
        <v>-33950</v>
      </c>
      <c r="F300" s="17">
        <v>0</v>
      </c>
      <c r="G300" s="16">
        <v>0</v>
      </c>
      <c r="H300" s="17">
        <v>0</v>
      </c>
      <c r="I300" s="37">
        <f t="shared" ref="I300:I338" si="40">G300+E300</f>
        <v>-33950</v>
      </c>
      <c r="J300" s="17">
        <f t="shared" si="38"/>
        <v>-1.8942151866659963E-3</v>
      </c>
      <c r="K300" s="9"/>
      <c r="L300" s="16">
        <v>977676</v>
      </c>
      <c r="M300" s="17">
        <f t="shared" si="39"/>
        <v>-3.4725205487298454</v>
      </c>
      <c r="N300" s="9"/>
    </row>
    <row r="301" spans="2:14" x14ac:dyDescent="0.2">
      <c r="B301" s="12"/>
      <c r="C301" s="81" t="s">
        <v>240</v>
      </c>
      <c r="D301" s="7"/>
      <c r="E301" s="68">
        <v>0</v>
      </c>
      <c r="F301" s="17">
        <v>0</v>
      </c>
      <c r="G301" s="16">
        <v>0</v>
      </c>
      <c r="H301" s="17">
        <v>0</v>
      </c>
      <c r="I301" s="37">
        <f t="shared" si="40"/>
        <v>0</v>
      </c>
      <c r="J301" s="17">
        <f t="shared" si="38"/>
        <v>0</v>
      </c>
      <c r="K301" s="9"/>
      <c r="L301" s="16">
        <v>321906</v>
      </c>
      <c r="M301" s="17">
        <f t="shared" si="39"/>
        <v>0</v>
      </c>
      <c r="N301" s="9"/>
    </row>
    <row r="302" spans="2:14" x14ac:dyDescent="0.2">
      <c r="B302" s="12"/>
      <c r="C302" s="81" t="s">
        <v>368</v>
      </c>
      <c r="D302" s="7"/>
      <c r="E302" s="68">
        <v>719032</v>
      </c>
      <c r="F302" s="17">
        <v>0</v>
      </c>
      <c r="G302" s="16">
        <v>0</v>
      </c>
      <c r="H302" s="17">
        <v>0</v>
      </c>
      <c r="I302" s="37">
        <f t="shared" si="40"/>
        <v>719032</v>
      </c>
      <c r="J302" s="17">
        <f t="shared" si="38"/>
        <v>4.0117859619994832E-2</v>
      </c>
      <c r="K302" s="9"/>
      <c r="L302" s="16">
        <v>1321790</v>
      </c>
      <c r="M302" s="17">
        <f t="shared" si="39"/>
        <v>54.398353747569587</v>
      </c>
      <c r="N302" s="9"/>
    </row>
    <row r="303" spans="2:14" x14ac:dyDescent="0.2">
      <c r="B303" s="12"/>
      <c r="C303" s="81" t="s">
        <v>241</v>
      </c>
      <c r="D303" s="7"/>
      <c r="E303" s="68">
        <v>342000</v>
      </c>
      <c r="F303" s="17">
        <v>0</v>
      </c>
      <c r="G303" s="16">
        <v>0</v>
      </c>
      <c r="H303" s="17">
        <v>0</v>
      </c>
      <c r="I303" s="37">
        <f t="shared" si="40"/>
        <v>342000</v>
      </c>
      <c r="J303" s="17">
        <f t="shared" si="38"/>
        <v>1.9081637521053629E-2</v>
      </c>
      <c r="K303" s="9"/>
      <c r="L303" s="16">
        <v>1232800</v>
      </c>
      <c r="M303" s="17">
        <f t="shared" si="39"/>
        <v>27.741726151849448</v>
      </c>
      <c r="N303" s="9"/>
    </row>
    <row r="304" spans="2:14" x14ac:dyDescent="0.2">
      <c r="B304" s="12"/>
      <c r="C304" s="81" t="s">
        <v>161</v>
      </c>
      <c r="D304" s="7"/>
      <c r="E304" s="68">
        <v>668800</v>
      </c>
      <c r="F304" s="17">
        <v>0</v>
      </c>
      <c r="G304" s="16">
        <v>0</v>
      </c>
      <c r="H304" s="17">
        <v>0</v>
      </c>
      <c r="I304" s="37">
        <f t="shared" si="40"/>
        <v>668800</v>
      </c>
      <c r="J304" s="17">
        <f t="shared" si="38"/>
        <v>3.7315202263393764E-2</v>
      </c>
      <c r="K304" s="9"/>
      <c r="L304" s="16">
        <v>1327083</v>
      </c>
      <c r="M304" s="17">
        <f t="shared" si="39"/>
        <v>50.396244997486974</v>
      </c>
      <c r="N304" s="9"/>
    </row>
    <row r="305" spans="2:14" x14ac:dyDescent="0.2">
      <c r="B305" s="12"/>
      <c r="C305" s="81" t="s">
        <v>194</v>
      </c>
      <c r="D305" s="7"/>
      <c r="E305" s="68">
        <v>279514</v>
      </c>
      <c r="F305" s="17">
        <v>0</v>
      </c>
      <c r="G305" s="16">
        <v>0</v>
      </c>
      <c r="H305" s="17">
        <v>0</v>
      </c>
      <c r="I305" s="37">
        <f t="shared" si="40"/>
        <v>279514</v>
      </c>
      <c r="J305" s="17">
        <f t="shared" si="38"/>
        <v>1.5595277280876563E-2</v>
      </c>
      <c r="K305" s="9"/>
      <c r="L305" s="16">
        <v>-80238</v>
      </c>
      <c r="M305" s="17">
        <f t="shared" si="39"/>
        <v>-348.35614048206588</v>
      </c>
      <c r="N305" s="9"/>
    </row>
    <row r="306" spans="2:14" x14ac:dyDescent="0.2">
      <c r="B306" s="12"/>
      <c r="C306" s="81" t="s">
        <v>162</v>
      </c>
      <c r="D306" s="7"/>
      <c r="E306" s="68">
        <v>0</v>
      </c>
      <c r="F306" s="17">
        <v>0</v>
      </c>
      <c r="G306" s="16">
        <v>0</v>
      </c>
      <c r="H306" s="17">
        <v>0</v>
      </c>
      <c r="I306" s="37">
        <f t="shared" si="40"/>
        <v>0</v>
      </c>
      <c r="J306" s="17">
        <f t="shared" si="38"/>
        <v>0</v>
      </c>
      <c r="K306" s="9"/>
      <c r="L306" s="16">
        <v>673056</v>
      </c>
      <c r="M306" s="17">
        <f t="shared" si="39"/>
        <v>0</v>
      </c>
      <c r="N306" s="9"/>
    </row>
    <row r="307" spans="2:14" x14ac:dyDescent="0.2">
      <c r="B307" s="12"/>
      <c r="C307" s="81" t="s">
        <v>299</v>
      </c>
      <c r="D307" s="7"/>
      <c r="E307" s="68">
        <v>400000</v>
      </c>
      <c r="F307" s="17">
        <v>0</v>
      </c>
      <c r="G307" s="16">
        <v>0</v>
      </c>
      <c r="H307" s="17">
        <v>0</v>
      </c>
      <c r="I307" s="37">
        <f t="shared" si="40"/>
        <v>400000</v>
      </c>
      <c r="J307" s="17">
        <f t="shared" si="38"/>
        <v>2.2317704702986704E-2</v>
      </c>
      <c r="K307" s="9"/>
      <c r="L307" s="16">
        <v>541303</v>
      </c>
      <c r="M307" s="17">
        <f t="shared" si="39"/>
        <v>73.895766326807717</v>
      </c>
      <c r="N307" s="9"/>
    </row>
    <row r="308" spans="2:14" x14ac:dyDescent="0.2">
      <c r="B308" s="12"/>
      <c r="C308" s="81" t="s">
        <v>300</v>
      </c>
      <c r="D308" s="7"/>
      <c r="E308" s="68">
        <v>196000</v>
      </c>
      <c r="F308" s="17">
        <v>0</v>
      </c>
      <c r="G308" s="16">
        <v>0</v>
      </c>
      <c r="H308" s="17">
        <v>0</v>
      </c>
      <c r="I308" s="37">
        <f t="shared" si="40"/>
        <v>196000</v>
      </c>
      <c r="J308" s="17">
        <f t="shared" si="38"/>
        <v>1.0935675304463485E-2</v>
      </c>
      <c r="K308" s="9"/>
      <c r="L308" s="16">
        <v>314400</v>
      </c>
      <c r="M308" s="17">
        <f t="shared" si="39"/>
        <v>62.340966921119588</v>
      </c>
      <c r="N308" s="9"/>
    </row>
    <row r="309" spans="2:14" x14ac:dyDescent="0.2">
      <c r="B309" s="12"/>
      <c r="C309" s="81" t="s">
        <v>242</v>
      </c>
      <c r="D309" s="7"/>
      <c r="E309" s="68">
        <v>900000</v>
      </c>
      <c r="F309" s="17">
        <v>0</v>
      </c>
      <c r="G309" s="16">
        <v>0</v>
      </c>
      <c r="H309" s="17">
        <v>0</v>
      </c>
      <c r="I309" s="37">
        <f t="shared" si="40"/>
        <v>900000</v>
      </c>
      <c r="J309" s="17">
        <f t="shared" si="38"/>
        <v>5.0214835581720081E-2</v>
      </c>
      <c r="K309" s="9"/>
      <c r="L309" s="16">
        <v>1197685</v>
      </c>
      <c r="M309" s="17">
        <f t="shared" si="39"/>
        <v>75.14496716582407</v>
      </c>
      <c r="N309" s="9"/>
    </row>
    <row r="310" spans="2:14" x14ac:dyDescent="0.2">
      <c r="B310" s="12"/>
      <c r="C310" s="81" t="s">
        <v>120</v>
      </c>
      <c r="D310" s="7"/>
      <c r="E310" s="68">
        <v>7944386</v>
      </c>
      <c r="F310" s="17">
        <v>0</v>
      </c>
      <c r="G310" s="16">
        <v>0</v>
      </c>
      <c r="H310" s="17">
        <v>0</v>
      </c>
      <c r="I310" s="37">
        <f t="shared" si="40"/>
        <v>7944386</v>
      </c>
      <c r="J310" s="17">
        <f t="shared" si="38"/>
        <v>0.44325115198635429</v>
      </c>
      <c r="K310" s="9"/>
      <c r="L310" s="16">
        <v>9875371</v>
      </c>
      <c r="M310" s="17">
        <f t="shared" si="39"/>
        <v>80.446456138204837</v>
      </c>
      <c r="N310" s="9"/>
    </row>
    <row r="311" spans="2:14" x14ac:dyDescent="0.2">
      <c r="B311" s="12"/>
      <c r="C311" s="81" t="s">
        <v>301</v>
      </c>
      <c r="D311" s="7"/>
      <c r="E311" s="68">
        <v>3748106</v>
      </c>
      <c r="F311" s="17">
        <v>0</v>
      </c>
      <c r="G311" s="16">
        <v>0</v>
      </c>
      <c r="H311" s="17">
        <v>0</v>
      </c>
      <c r="I311" s="37">
        <f t="shared" si="40"/>
        <v>3748106</v>
      </c>
      <c r="J311" s="17">
        <f t="shared" si="38"/>
        <v>0.2091228072587317</v>
      </c>
      <c r="K311" s="9"/>
      <c r="L311" s="16">
        <v>5284596</v>
      </c>
      <c r="M311" s="17">
        <f t="shared" si="39"/>
        <v>70.925118968413102</v>
      </c>
      <c r="N311" s="9"/>
    </row>
    <row r="312" spans="2:14" x14ac:dyDescent="0.2">
      <c r="B312" s="12"/>
      <c r="C312" s="81" t="s">
        <v>163</v>
      </c>
      <c r="D312" s="7"/>
      <c r="E312" s="68">
        <v>189848</v>
      </c>
      <c r="F312" s="17">
        <v>0</v>
      </c>
      <c r="G312" s="16">
        <v>0</v>
      </c>
      <c r="H312" s="17">
        <v>0</v>
      </c>
      <c r="I312" s="37">
        <f t="shared" si="40"/>
        <v>189848</v>
      </c>
      <c r="J312" s="17">
        <f t="shared" si="38"/>
        <v>1.0592429006131549E-2</v>
      </c>
      <c r="K312" s="9"/>
      <c r="L312" s="16">
        <v>768438</v>
      </c>
      <c r="M312" s="17">
        <f t="shared" si="39"/>
        <v>24.70570169616807</v>
      </c>
      <c r="N312" s="9"/>
    </row>
    <row r="313" spans="2:14" x14ac:dyDescent="0.2">
      <c r="B313" s="12"/>
      <c r="C313" s="81" t="s">
        <v>65</v>
      </c>
      <c r="D313" s="7"/>
      <c r="E313" s="68">
        <v>1956655</v>
      </c>
      <c r="F313" s="17">
        <v>0</v>
      </c>
      <c r="G313" s="16">
        <v>0</v>
      </c>
      <c r="H313" s="17">
        <v>0</v>
      </c>
      <c r="I313" s="37">
        <f t="shared" si="40"/>
        <v>1956655</v>
      </c>
      <c r="J313" s="17">
        <f t="shared" si="38"/>
        <v>0.10917012123905612</v>
      </c>
      <c r="K313" s="9"/>
      <c r="L313" s="16">
        <v>5676506</v>
      </c>
      <c r="M313" s="17">
        <f t="shared" si="39"/>
        <v>34.469354916563113</v>
      </c>
      <c r="N313" s="9"/>
    </row>
    <row r="314" spans="2:14" x14ac:dyDescent="0.2">
      <c r="B314" s="12"/>
      <c r="C314" s="81" t="s">
        <v>369</v>
      </c>
      <c r="D314" s="7"/>
      <c r="E314" s="68">
        <v>4392878</v>
      </c>
      <c r="F314" s="17">
        <v>0</v>
      </c>
      <c r="G314" s="16">
        <v>0</v>
      </c>
      <c r="H314" s="17">
        <v>0</v>
      </c>
      <c r="I314" s="37">
        <f t="shared" si="40"/>
        <v>4392878</v>
      </c>
      <c r="J314" s="17">
        <f t="shared" si="38"/>
        <v>0.24509738500061704</v>
      </c>
      <c r="K314" s="9"/>
      <c r="L314" s="16">
        <v>9783812</v>
      </c>
      <c r="M314" s="17">
        <f t="shared" si="39"/>
        <v>44.899452278927683</v>
      </c>
      <c r="N314" s="9"/>
    </row>
    <row r="315" spans="2:14" x14ac:dyDescent="0.2">
      <c r="B315" s="12"/>
      <c r="C315" s="81" t="s">
        <v>302</v>
      </c>
      <c r="D315" s="7"/>
      <c r="E315" s="68">
        <v>437000</v>
      </c>
      <c r="F315" s="17">
        <v>0</v>
      </c>
      <c r="G315" s="16">
        <v>0</v>
      </c>
      <c r="H315" s="17">
        <v>0</v>
      </c>
      <c r="I315" s="37">
        <f t="shared" si="40"/>
        <v>437000</v>
      </c>
      <c r="J315" s="17">
        <f t="shared" si="38"/>
        <v>2.438209238801297E-2</v>
      </c>
      <c r="K315" s="9"/>
      <c r="L315" s="16">
        <v>1827318</v>
      </c>
      <c r="M315" s="17">
        <f t="shared" si="39"/>
        <v>23.914830368879418</v>
      </c>
      <c r="N315" s="9"/>
    </row>
    <row r="316" spans="2:14" x14ac:dyDescent="0.2">
      <c r="B316" s="12"/>
      <c r="C316" s="81" t="s">
        <v>243</v>
      </c>
      <c r="D316" s="7"/>
      <c r="E316" s="68">
        <v>0</v>
      </c>
      <c r="F316" s="17">
        <v>0</v>
      </c>
      <c r="G316" s="16">
        <v>0</v>
      </c>
      <c r="H316" s="17">
        <v>0</v>
      </c>
      <c r="I316" s="37">
        <f t="shared" si="40"/>
        <v>0</v>
      </c>
      <c r="J316" s="17">
        <f t="shared" si="38"/>
        <v>0</v>
      </c>
      <c r="K316" s="9"/>
      <c r="L316" s="16">
        <v>174219</v>
      </c>
      <c r="M316" s="17">
        <f t="shared" si="39"/>
        <v>0</v>
      </c>
      <c r="N316" s="9"/>
    </row>
    <row r="317" spans="2:14" x14ac:dyDescent="0.2">
      <c r="B317" s="12"/>
      <c r="C317" s="81" t="s">
        <v>370</v>
      </c>
      <c r="D317" s="7"/>
      <c r="E317" s="68">
        <v>0</v>
      </c>
      <c r="F317" s="17">
        <v>0</v>
      </c>
      <c r="G317" s="16">
        <v>0</v>
      </c>
      <c r="H317" s="17">
        <v>0</v>
      </c>
      <c r="I317" s="37">
        <f t="shared" si="40"/>
        <v>0</v>
      </c>
      <c r="J317" s="17">
        <f t="shared" si="38"/>
        <v>0</v>
      </c>
      <c r="K317" s="9"/>
      <c r="L317" s="16">
        <v>207378</v>
      </c>
      <c r="M317" s="17">
        <f t="shared" si="39"/>
        <v>0</v>
      </c>
      <c r="N317" s="9"/>
    </row>
    <row r="318" spans="2:14" x14ac:dyDescent="0.2">
      <c r="B318" s="12"/>
      <c r="C318" s="81" t="s">
        <v>244</v>
      </c>
      <c r="D318" s="7"/>
      <c r="E318" s="68">
        <v>135000</v>
      </c>
      <c r="F318" s="17">
        <v>0</v>
      </c>
      <c r="G318" s="16">
        <v>0</v>
      </c>
      <c r="H318" s="17">
        <v>0</v>
      </c>
      <c r="I318" s="37">
        <f t="shared" si="40"/>
        <v>135000</v>
      </c>
      <c r="J318" s="17">
        <f t="shared" si="38"/>
        <v>7.5322253372580115E-3</v>
      </c>
      <c r="K318" s="9"/>
      <c r="L318" s="16">
        <v>586119</v>
      </c>
      <c r="M318" s="17">
        <f t="shared" si="39"/>
        <v>23.032865339632398</v>
      </c>
      <c r="N318" s="9"/>
    </row>
    <row r="319" spans="2:14" x14ac:dyDescent="0.2">
      <c r="B319" s="12"/>
      <c r="C319" s="81" t="s">
        <v>245</v>
      </c>
      <c r="D319" s="7"/>
      <c r="E319" s="68">
        <v>562184</v>
      </c>
      <c r="F319" s="17">
        <v>0</v>
      </c>
      <c r="G319" s="16">
        <v>0</v>
      </c>
      <c r="H319" s="17">
        <v>0</v>
      </c>
      <c r="I319" s="37">
        <f t="shared" si="40"/>
        <v>562184</v>
      </c>
      <c r="J319" s="17">
        <f t="shared" si="38"/>
        <v>3.1366641251859693E-2</v>
      </c>
      <c r="K319" s="9"/>
      <c r="L319" s="16">
        <v>830883</v>
      </c>
      <c r="M319" s="17">
        <f t="shared" si="39"/>
        <v>67.661030494064747</v>
      </c>
      <c r="N319" s="9"/>
    </row>
    <row r="320" spans="2:14" x14ac:dyDescent="0.2">
      <c r="B320" s="12"/>
      <c r="C320" s="81" t="s">
        <v>303</v>
      </c>
      <c r="D320" s="7"/>
      <c r="E320" s="68">
        <v>80000</v>
      </c>
      <c r="F320" s="17">
        <v>0</v>
      </c>
      <c r="G320" s="16">
        <v>0</v>
      </c>
      <c r="H320" s="17">
        <v>0</v>
      </c>
      <c r="I320" s="37">
        <f t="shared" si="40"/>
        <v>80000</v>
      </c>
      <c r="J320" s="17">
        <f t="shared" si="38"/>
        <v>4.4635409405973407E-3</v>
      </c>
      <c r="K320" s="9"/>
      <c r="L320" s="16">
        <v>160000</v>
      </c>
      <c r="M320" s="17">
        <f t="shared" si="39"/>
        <v>50</v>
      </c>
      <c r="N320" s="9"/>
    </row>
    <row r="321" spans="2:14" x14ac:dyDescent="0.2">
      <c r="B321" s="12"/>
      <c r="C321" s="81" t="s">
        <v>164</v>
      </c>
      <c r="D321" s="7"/>
      <c r="E321" s="68">
        <v>105291</v>
      </c>
      <c r="F321" s="17">
        <v>0</v>
      </c>
      <c r="G321" s="16">
        <v>0</v>
      </c>
      <c r="H321" s="17">
        <v>0</v>
      </c>
      <c r="I321" s="37">
        <f t="shared" si="40"/>
        <v>105291</v>
      </c>
      <c r="J321" s="17">
        <f t="shared" si="38"/>
        <v>5.8746336147054322E-3</v>
      </c>
      <c r="K321" s="9"/>
      <c r="L321" s="16">
        <v>260782</v>
      </c>
      <c r="M321" s="17">
        <f t="shared" si="39"/>
        <v>40.375102576098044</v>
      </c>
      <c r="N321" s="9"/>
    </row>
    <row r="322" spans="2:14" x14ac:dyDescent="0.2">
      <c r="B322" s="12"/>
      <c r="C322" s="81" t="s">
        <v>246</v>
      </c>
      <c r="D322" s="7"/>
      <c r="E322" s="68">
        <v>0</v>
      </c>
      <c r="F322" s="17">
        <v>0</v>
      </c>
      <c r="G322" s="16">
        <v>0</v>
      </c>
      <c r="H322" s="17">
        <v>0</v>
      </c>
      <c r="I322" s="37">
        <f t="shared" si="40"/>
        <v>0</v>
      </c>
      <c r="J322" s="17">
        <f t="shared" si="38"/>
        <v>0</v>
      </c>
      <c r="K322" s="9"/>
      <c r="L322" s="16">
        <v>198000</v>
      </c>
      <c r="M322" s="17">
        <f t="shared" si="39"/>
        <v>0</v>
      </c>
      <c r="N322" s="9"/>
    </row>
    <row r="323" spans="2:14" x14ac:dyDescent="0.2">
      <c r="B323" s="12"/>
      <c r="C323" s="81" t="s">
        <v>64</v>
      </c>
      <c r="D323" s="7"/>
      <c r="E323" s="68">
        <v>385840</v>
      </c>
      <c r="F323" s="17">
        <v>0</v>
      </c>
      <c r="G323" s="16">
        <v>0</v>
      </c>
      <c r="H323" s="17">
        <v>0</v>
      </c>
      <c r="I323" s="37">
        <f t="shared" si="40"/>
        <v>385840</v>
      </c>
      <c r="J323" s="17">
        <f t="shared" si="38"/>
        <v>2.1527657956500974E-2</v>
      </c>
      <c r="K323" s="9"/>
      <c r="L323" s="16">
        <v>1420222</v>
      </c>
      <c r="M323" s="17">
        <f t="shared" si="39"/>
        <v>27.167583659456056</v>
      </c>
      <c r="N323" s="9"/>
    </row>
    <row r="324" spans="2:14" x14ac:dyDescent="0.2">
      <c r="B324" s="12"/>
      <c r="C324" s="81" t="s">
        <v>247</v>
      </c>
      <c r="D324" s="7"/>
      <c r="E324" s="68">
        <v>0</v>
      </c>
      <c r="F324" s="17">
        <v>0</v>
      </c>
      <c r="G324" s="16">
        <v>0</v>
      </c>
      <c r="H324" s="17">
        <v>0</v>
      </c>
      <c r="I324" s="37">
        <f t="shared" si="40"/>
        <v>0</v>
      </c>
      <c r="J324" s="17">
        <f t="shared" si="38"/>
        <v>0</v>
      </c>
      <c r="K324" s="9"/>
      <c r="L324" s="16">
        <v>943780</v>
      </c>
      <c r="M324" s="17">
        <f t="shared" si="39"/>
        <v>0</v>
      </c>
      <c r="N324" s="9"/>
    </row>
    <row r="325" spans="2:14" x14ac:dyDescent="0.2">
      <c r="B325" s="12"/>
      <c r="C325" s="81" t="s">
        <v>165</v>
      </c>
      <c r="D325" s="7"/>
      <c r="E325" s="68">
        <v>0</v>
      </c>
      <c r="F325" s="17">
        <v>0</v>
      </c>
      <c r="G325" s="16">
        <v>0</v>
      </c>
      <c r="H325" s="17">
        <v>0</v>
      </c>
      <c r="I325" s="37">
        <f t="shared" si="40"/>
        <v>0</v>
      </c>
      <c r="J325" s="17">
        <f t="shared" si="38"/>
        <v>0</v>
      </c>
      <c r="K325" s="9"/>
      <c r="L325" s="16">
        <v>1044738</v>
      </c>
      <c r="M325" s="17">
        <f t="shared" si="39"/>
        <v>0</v>
      </c>
      <c r="N325" s="9"/>
    </row>
    <row r="326" spans="2:14" x14ac:dyDescent="0.2">
      <c r="B326" s="12"/>
      <c r="C326" s="81" t="s">
        <v>166</v>
      </c>
      <c r="D326" s="7"/>
      <c r="E326" s="68">
        <v>62958</v>
      </c>
      <c r="F326" s="17">
        <v>0</v>
      </c>
      <c r="G326" s="16">
        <v>0</v>
      </c>
      <c r="H326" s="17">
        <v>0</v>
      </c>
      <c r="I326" s="37">
        <f t="shared" si="40"/>
        <v>62958</v>
      </c>
      <c r="J326" s="17">
        <f t="shared" si="38"/>
        <v>3.512695131726592E-3</v>
      </c>
      <c r="K326" s="9"/>
      <c r="L326" s="16">
        <v>2491284</v>
      </c>
      <c r="M326" s="17">
        <f t="shared" si="39"/>
        <v>2.5271305880822901</v>
      </c>
      <c r="N326" s="9"/>
    </row>
    <row r="327" spans="2:14" x14ac:dyDescent="0.2">
      <c r="B327" s="12"/>
      <c r="C327" s="81" t="s">
        <v>248</v>
      </c>
      <c r="D327" s="7"/>
      <c r="E327" s="68">
        <v>28816</v>
      </c>
      <c r="F327" s="17">
        <v>0</v>
      </c>
      <c r="G327" s="16">
        <v>0</v>
      </c>
      <c r="H327" s="17">
        <v>0</v>
      </c>
      <c r="I327" s="37">
        <f t="shared" si="40"/>
        <v>28816</v>
      </c>
      <c r="J327" s="17">
        <f t="shared" si="38"/>
        <v>1.6077674468031619E-3</v>
      </c>
      <c r="K327" s="9"/>
      <c r="L327" s="16">
        <v>331458</v>
      </c>
      <c r="M327" s="17">
        <f t="shared" si="39"/>
        <v>8.6937108170567612</v>
      </c>
      <c r="N327" s="9"/>
    </row>
    <row r="328" spans="2:14" x14ac:dyDescent="0.2">
      <c r="B328" s="12"/>
      <c r="C328" s="81" t="s">
        <v>34</v>
      </c>
      <c r="D328" s="7"/>
      <c r="E328" s="68">
        <v>4560000</v>
      </c>
      <c r="F328" s="17">
        <v>0</v>
      </c>
      <c r="G328" s="16">
        <v>0</v>
      </c>
      <c r="H328" s="17">
        <v>0</v>
      </c>
      <c r="I328" s="37">
        <f t="shared" si="40"/>
        <v>4560000</v>
      </c>
      <c r="J328" s="17">
        <f t="shared" si="38"/>
        <v>0.25442183361404841</v>
      </c>
      <c r="K328" s="9"/>
      <c r="L328" s="16">
        <v>19158853</v>
      </c>
      <c r="M328" s="17">
        <f t="shared" si="39"/>
        <v>23.801007294121419</v>
      </c>
      <c r="N328" s="9"/>
    </row>
    <row r="329" spans="2:14" x14ac:dyDescent="0.2">
      <c r="B329" s="12"/>
      <c r="C329" s="81" t="s">
        <v>371</v>
      </c>
      <c r="D329" s="7"/>
      <c r="E329" s="68">
        <v>0</v>
      </c>
      <c r="F329" s="17">
        <v>0</v>
      </c>
      <c r="G329" s="16">
        <v>0</v>
      </c>
      <c r="H329" s="17">
        <v>0</v>
      </c>
      <c r="I329" s="37">
        <f t="shared" si="40"/>
        <v>0</v>
      </c>
      <c r="J329" s="17">
        <f t="shared" si="38"/>
        <v>0</v>
      </c>
      <c r="K329" s="9"/>
      <c r="L329" s="16">
        <v>201514</v>
      </c>
      <c r="M329" s="17">
        <f t="shared" si="39"/>
        <v>0</v>
      </c>
      <c r="N329" s="9"/>
    </row>
    <row r="330" spans="2:14" x14ac:dyDescent="0.2">
      <c r="B330" s="12"/>
      <c r="C330" s="81" t="s">
        <v>249</v>
      </c>
      <c r="D330" s="7"/>
      <c r="E330" s="68">
        <v>0</v>
      </c>
      <c r="F330" s="17">
        <v>0</v>
      </c>
      <c r="G330" s="16">
        <v>0</v>
      </c>
      <c r="H330" s="17">
        <v>0</v>
      </c>
      <c r="I330" s="37">
        <f t="shared" si="40"/>
        <v>0</v>
      </c>
      <c r="J330" s="17">
        <f t="shared" si="38"/>
        <v>0</v>
      </c>
      <c r="K330" s="9"/>
      <c r="L330" s="16">
        <v>617595</v>
      </c>
      <c r="M330" s="17">
        <f t="shared" si="39"/>
        <v>0</v>
      </c>
      <c r="N330" s="9"/>
    </row>
    <row r="331" spans="2:14" x14ac:dyDescent="0.2">
      <c r="B331" s="12"/>
      <c r="C331" s="81" t="s">
        <v>250</v>
      </c>
      <c r="D331" s="7"/>
      <c r="E331" s="68">
        <v>0</v>
      </c>
      <c r="F331" s="17">
        <v>0</v>
      </c>
      <c r="G331" s="16">
        <v>0</v>
      </c>
      <c r="H331" s="17">
        <v>0</v>
      </c>
      <c r="I331" s="37">
        <f t="shared" si="40"/>
        <v>0</v>
      </c>
      <c r="J331" s="17">
        <f t="shared" si="38"/>
        <v>0</v>
      </c>
      <c r="K331" s="9"/>
      <c r="L331" s="16">
        <v>44437</v>
      </c>
      <c r="M331" s="17">
        <f t="shared" si="39"/>
        <v>0</v>
      </c>
      <c r="N331" s="9"/>
    </row>
    <row r="332" spans="2:14" x14ac:dyDescent="0.2">
      <c r="B332" s="12"/>
      <c r="C332" s="81" t="s">
        <v>251</v>
      </c>
      <c r="D332" s="7"/>
      <c r="E332" s="68">
        <v>411859</v>
      </c>
      <c r="F332" s="17">
        <v>0</v>
      </c>
      <c r="G332" s="16">
        <v>0</v>
      </c>
      <c r="H332" s="17">
        <v>0</v>
      </c>
      <c r="I332" s="37">
        <f t="shared" si="40"/>
        <v>411859</v>
      </c>
      <c r="J332" s="17">
        <f t="shared" si="38"/>
        <v>2.2979368853168501E-2</v>
      </c>
      <c r="K332" s="9"/>
      <c r="L332" s="16">
        <v>487859</v>
      </c>
      <c r="M332" s="17">
        <f t="shared" si="39"/>
        <v>84.421728409232998</v>
      </c>
      <c r="N332" s="9"/>
    </row>
    <row r="333" spans="2:14" x14ac:dyDescent="0.2">
      <c r="B333" s="12"/>
      <c r="C333" s="81" t="s">
        <v>304</v>
      </c>
      <c r="D333" s="7"/>
      <c r="E333" s="68">
        <v>680000</v>
      </c>
      <c r="F333" s="17">
        <v>0</v>
      </c>
      <c r="G333" s="16">
        <v>0</v>
      </c>
      <c r="H333" s="17">
        <v>0</v>
      </c>
      <c r="I333" s="37">
        <f t="shared" si="40"/>
        <v>680000</v>
      </c>
      <c r="J333" s="17">
        <f t="shared" si="38"/>
        <v>3.7940097995077388E-2</v>
      </c>
      <c r="K333" s="9"/>
      <c r="L333" s="16">
        <v>3198563</v>
      </c>
      <c r="M333" s="17">
        <f t="shared" si="39"/>
        <v>21.259546865264184</v>
      </c>
      <c r="N333" s="9"/>
    </row>
    <row r="334" spans="2:14" x14ac:dyDescent="0.2">
      <c r="B334" s="12"/>
      <c r="C334" s="81" t="s">
        <v>252</v>
      </c>
      <c r="D334" s="7"/>
      <c r="E334" s="68">
        <v>250000</v>
      </c>
      <c r="F334" s="17">
        <v>0</v>
      </c>
      <c r="G334" s="16">
        <v>0</v>
      </c>
      <c r="H334" s="17">
        <v>0</v>
      </c>
      <c r="I334" s="37">
        <f t="shared" si="40"/>
        <v>250000</v>
      </c>
      <c r="J334" s="17">
        <f t="shared" ref="J334:J382" si="41">(I334/I$397)*100</f>
        <v>1.394856543936669E-2</v>
      </c>
      <c r="K334" s="9"/>
      <c r="L334" s="16">
        <v>703366</v>
      </c>
      <c r="M334" s="17">
        <f t="shared" si="39"/>
        <v>35.543372867042194</v>
      </c>
      <c r="N334" s="9"/>
    </row>
    <row r="335" spans="2:14" x14ac:dyDescent="0.2">
      <c r="B335" s="12"/>
      <c r="C335" s="81" t="s">
        <v>253</v>
      </c>
      <c r="D335" s="7"/>
      <c r="E335" s="68">
        <v>37500</v>
      </c>
      <c r="F335" s="17">
        <v>0</v>
      </c>
      <c r="G335" s="16">
        <v>0</v>
      </c>
      <c r="H335" s="17">
        <v>0</v>
      </c>
      <c r="I335" s="37">
        <f t="shared" si="40"/>
        <v>37500</v>
      </c>
      <c r="J335" s="17">
        <f t="shared" si="41"/>
        <v>2.0922848159050031E-3</v>
      </c>
      <c r="K335" s="9"/>
      <c r="L335" s="16">
        <v>549307</v>
      </c>
      <c r="M335" s="17">
        <f t="shared" si="39"/>
        <v>6.8267835654743161</v>
      </c>
      <c r="N335" s="9"/>
    </row>
    <row r="336" spans="2:14" x14ac:dyDescent="0.2">
      <c r="B336" s="12"/>
      <c r="C336" s="81" t="s">
        <v>254</v>
      </c>
      <c r="D336" s="7"/>
      <c r="E336" s="68">
        <v>0</v>
      </c>
      <c r="F336" s="17">
        <v>0</v>
      </c>
      <c r="G336" s="16">
        <v>0</v>
      </c>
      <c r="H336" s="17">
        <v>0</v>
      </c>
      <c r="I336" s="37">
        <f t="shared" si="40"/>
        <v>0</v>
      </c>
      <c r="J336" s="17">
        <f t="shared" si="41"/>
        <v>0</v>
      </c>
      <c r="K336" s="9"/>
      <c r="L336" s="16">
        <v>352586</v>
      </c>
      <c r="M336" s="17">
        <f t="shared" si="39"/>
        <v>0</v>
      </c>
      <c r="N336" s="9"/>
    </row>
    <row r="337" spans="2:14" x14ac:dyDescent="0.2">
      <c r="B337" s="12"/>
      <c r="C337" s="81" t="s">
        <v>372</v>
      </c>
      <c r="D337" s="7"/>
      <c r="E337" s="68">
        <v>112500</v>
      </c>
      <c r="F337" s="17">
        <v>0</v>
      </c>
      <c r="G337" s="16">
        <v>0</v>
      </c>
      <c r="H337" s="17">
        <v>0</v>
      </c>
      <c r="I337" s="37">
        <f t="shared" si="40"/>
        <v>112500</v>
      </c>
      <c r="J337" s="17">
        <f t="shared" si="41"/>
        <v>6.2768544477150101E-3</v>
      </c>
      <c r="K337" s="9"/>
      <c r="L337" s="16">
        <v>208222</v>
      </c>
      <c r="M337" s="17">
        <f t="shared" si="39"/>
        <v>54.028873029747096</v>
      </c>
      <c r="N337" s="9"/>
    </row>
    <row r="338" spans="2:14" x14ac:dyDescent="0.2">
      <c r="B338" s="12"/>
      <c r="C338" s="81" t="s">
        <v>255</v>
      </c>
      <c r="D338" s="7"/>
      <c r="E338" s="68">
        <v>0</v>
      </c>
      <c r="F338" s="17">
        <v>0</v>
      </c>
      <c r="G338" s="16">
        <v>0</v>
      </c>
      <c r="H338" s="17">
        <v>0</v>
      </c>
      <c r="I338" s="37">
        <f t="shared" si="40"/>
        <v>0</v>
      </c>
      <c r="J338" s="17">
        <f t="shared" si="41"/>
        <v>0</v>
      </c>
      <c r="K338" s="9"/>
      <c r="L338" s="16">
        <v>5762557</v>
      </c>
      <c r="M338" s="17">
        <f t="shared" si="39"/>
        <v>0</v>
      </c>
      <c r="N338" s="9"/>
    </row>
    <row r="339" spans="2:14" x14ac:dyDescent="0.2">
      <c r="B339" s="12"/>
      <c r="C339" s="81" t="s">
        <v>167</v>
      </c>
      <c r="D339" s="7"/>
      <c r="E339" s="68">
        <v>396000</v>
      </c>
      <c r="F339" s="17">
        <v>0</v>
      </c>
      <c r="G339" s="16">
        <v>0</v>
      </c>
      <c r="H339" s="17">
        <v>0</v>
      </c>
      <c r="I339" s="37">
        <f t="shared" ref="I339:I382" si="42">G339+E339</f>
        <v>396000</v>
      </c>
      <c r="J339" s="17">
        <f t="shared" si="41"/>
        <v>2.2094527655956837E-2</v>
      </c>
      <c r="K339" s="9"/>
      <c r="L339" s="16">
        <v>1797059</v>
      </c>
      <c r="M339" s="17">
        <f t="shared" si="39"/>
        <v>22.036004382716428</v>
      </c>
      <c r="N339" s="9"/>
    </row>
    <row r="340" spans="2:14" x14ac:dyDescent="0.2">
      <c r="B340" s="12"/>
      <c r="C340" s="81" t="s">
        <v>78</v>
      </c>
      <c r="D340" s="7"/>
      <c r="E340" s="68">
        <v>4394060</v>
      </c>
      <c r="F340" s="17">
        <v>0</v>
      </c>
      <c r="G340" s="16">
        <v>0</v>
      </c>
      <c r="H340" s="17">
        <v>0</v>
      </c>
      <c r="I340" s="37">
        <f t="shared" si="42"/>
        <v>4394060</v>
      </c>
      <c r="J340" s="17">
        <f t="shared" si="41"/>
        <v>0.24516333381801436</v>
      </c>
      <c r="K340" s="9"/>
      <c r="L340" s="16">
        <v>7091677</v>
      </c>
      <c r="M340" s="17">
        <f t="shared" si="39"/>
        <v>61.960802783319089</v>
      </c>
      <c r="N340" s="9"/>
    </row>
    <row r="341" spans="2:14" x14ac:dyDescent="0.2">
      <c r="B341" s="12"/>
      <c r="C341" s="81" t="s">
        <v>305</v>
      </c>
      <c r="D341" s="7"/>
      <c r="E341" s="68">
        <v>160000</v>
      </c>
      <c r="F341" s="17">
        <v>0</v>
      </c>
      <c r="G341" s="16">
        <v>0</v>
      </c>
      <c r="H341" s="17">
        <v>0</v>
      </c>
      <c r="I341" s="37">
        <f t="shared" si="42"/>
        <v>160000</v>
      </c>
      <c r="J341" s="17">
        <f t="shared" si="41"/>
        <v>8.9270818811946814E-3</v>
      </c>
      <c r="K341" s="9"/>
      <c r="L341" s="16">
        <v>1542043</v>
      </c>
      <c r="M341" s="17">
        <f t="shared" si="39"/>
        <v>10.375845550351061</v>
      </c>
      <c r="N341" s="9"/>
    </row>
    <row r="342" spans="2:14" x14ac:dyDescent="0.2">
      <c r="B342" s="12"/>
      <c r="C342" s="81" t="s">
        <v>256</v>
      </c>
      <c r="D342" s="7"/>
      <c r="E342" s="68">
        <v>639000</v>
      </c>
      <c r="F342" s="17">
        <v>0</v>
      </c>
      <c r="G342" s="16">
        <v>0</v>
      </c>
      <c r="H342" s="17">
        <v>0</v>
      </c>
      <c r="I342" s="37">
        <f t="shared" si="42"/>
        <v>639000</v>
      </c>
      <c r="J342" s="17">
        <f t="shared" si="41"/>
        <v>3.5652533263021258E-2</v>
      </c>
      <c r="K342" s="9"/>
      <c r="L342" s="16">
        <v>3653876</v>
      </c>
      <c r="M342" s="17">
        <f t="shared" si="39"/>
        <v>17.488278201011749</v>
      </c>
      <c r="N342" s="9"/>
    </row>
    <row r="343" spans="2:14" x14ac:dyDescent="0.2">
      <c r="B343" s="12"/>
      <c r="C343" s="81" t="s">
        <v>373</v>
      </c>
      <c r="D343" s="7"/>
      <c r="E343" s="68">
        <v>0</v>
      </c>
      <c r="F343" s="17">
        <v>0</v>
      </c>
      <c r="G343" s="16">
        <v>0</v>
      </c>
      <c r="H343" s="17">
        <v>0</v>
      </c>
      <c r="I343" s="37">
        <f t="shared" si="42"/>
        <v>0</v>
      </c>
      <c r="J343" s="17">
        <f t="shared" si="41"/>
        <v>0</v>
      </c>
      <c r="K343" s="9"/>
      <c r="L343" s="16">
        <v>248341</v>
      </c>
      <c r="M343" s="17">
        <f t="shared" si="39"/>
        <v>0</v>
      </c>
      <c r="N343" s="9"/>
    </row>
    <row r="344" spans="2:14" x14ac:dyDescent="0.2">
      <c r="B344" s="12"/>
      <c r="C344" s="81" t="s">
        <v>168</v>
      </c>
      <c r="D344" s="7"/>
      <c r="E344" s="68">
        <v>247000</v>
      </c>
      <c r="F344" s="17">
        <v>0</v>
      </c>
      <c r="G344" s="16">
        <v>0</v>
      </c>
      <c r="H344" s="17">
        <v>0</v>
      </c>
      <c r="I344" s="37">
        <f t="shared" si="42"/>
        <v>247000</v>
      </c>
      <c r="J344" s="17">
        <f t="shared" si="41"/>
        <v>1.3781182654094289E-2</v>
      </c>
      <c r="K344" s="9"/>
      <c r="L344" s="16">
        <v>251320</v>
      </c>
      <c r="M344" s="17">
        <f t="shared" si="39"/>
        <v>98.281075919146915</v>
      </c>
      <c r="N344" s="9"/>
    </row>
    <row r="345" spans="2:14" x14ac:dyDescent="0.2">
      <c r="B345" s="12"/>
      <c r="C345" s="81" t="s">
        <v>306</v>
      </c>
      <c r="D345" s="7"/>
      <c r="E345" s="68">
        <v>767280</v>
      </c>
      <c r="F345" s="17">
        <v>0</v>
      </c>
      <c r="G345" s="16">
        <v>0</v>
      </c>
      <c r="H345" s="17">
        <v>0</v>
      </c>
      <c r="I345" s="37">
        <f t="shared" si="42"/>
        <v>767280</v>
      </c>
      <c r="J345" s="17">
        <f t="shared" si="41"/>
        <v>4.2809821161269093E-2</v>
      </c>
      <c r="K345" s="9"/>
      <c r="L345" s="16">
        <v>950559</v>
      </c>
      <c r="M345" s="17">
        <f t="shared" si="39"/>
        <v>80.718819136949932</v>
      </c>
      <c r="N345" s="9"/>
    </row>
    <row r="346" spans="2:14" x14ac:dyDescent="0.2">
      <c r="B346" s="12"/>
      <c r="C346" s="81" t="s">
        <v>257</v>
      </c>
      <c r="D346" s="7"/>
      <c r="E346" s="68">
        <v>676845</v>
      </c>
      <c r="F346" s="17">
        <v>0</v>
      </c>
      <c r="G346" s="16">
        <v>0</v>
      </c>
      <c r="H346" s="17">
        <v>0</v>
      </c>
      <c r="I346" s="37">
        <f t="shared" si="42"/>
        <v>676845</v>
      </c>
      <c r="J346" s="17">
        <f t="shared" si="41"/>
        <v>3.7764067099232586E-2</v>
      </c>
      <c r="K346" s="9"/>
      <c r="L346" s="16">
        <v>1338705</v>
      </c>
      <c r="M346" s="17">
        <f t="shared" si="39"/>
        <v>50.559682678409359</v>
      </c>
      <c r="N346" s="9"/>
    </row>
    <row r="347" spans="2:14" x14ac:dyDescent="0.2">
      <c r="B347" s="12"/>
      <c r="C347" s="81" t="s">
        <v>169</v>
      </c>
      <c r="D347" s="7"/>
      <c r="E347" s="68">
        <v>0</v>
      </c>
      <c r="F347" s="17">
        <v>0</v>
      </c>
      <c r="G347" s="16">
        <v>0</v>
      </c>
      <c r="H347" s="17">
        <v>0</v>
      </c>
      <c r="I347" s="37">
        <f t="shared" si="42"/>
        <v>0</v>
      </c>
      <c r="J347" s="17">
        <f t="shared" si="41"/>
        <v>0</v>
      </c>
      <c r="K347" s="9"/>
      <c r="L347" s="16">
        <v>959395</v>
      </c>
      <c r="M347" s="17">
        <f t="shared" si="39"/>
        <v>0</v>
      </c>
      <c r="N347" s="9"/>
    </row>
    <row r="348" spans="2:14" x14ac:dyDescent="0.2">
      <c r="B348" s="12"/>
      <c r="C348" s="81" t="s">
        <v>170</v>
      </c>
      <c r="D348" s="7"/>
      <c r="E348" s="68">
        <v>0</v>
      </c>
      <c r="F348" s="17">
        <v>0</v>
      </c>
      <c r="G348" s="16">
        <v>0</v>
      </c>
      <c r="H348" s="17">
        <v>0</v>
      </c>
      <c r="I348" s="37">
        <f t="shared" si="42"/>
        <v>0</v>
      </c>
      <c r="J348" s="17">
        <f t="shared" si="41"/>
        <v>0</v>
      </c>
      <c r="K348" s="9"/>
      <c r="L348" s="16">
        <v>250000</v>
      </c>
      <c r="M348" s="17">
        <f t="shared" si="39"/>
        <v>0</v>
      </c>
      <c r="N348" s="9"/>
    </row>
    <row r="349" spans="2:14" x14ac:dyDescent="0.2">
      <c r="B349" s="12"/>
      <c r="C349" s="81" t="s">
        <v>307</v>
      </c>
      <c r="D349" s="7"/>
      <c r="E349" s="68">
        <v>181829</v>
      </c>
      <c r="F349" s="17">
        <v>0</v>
      </c>
      <c r="G349" s="16">
        <v>0</v>
      </c>
      <c r="H349" s="17">
        <v>0</v>
      </c>
      <c r="I349" s="37">
        <f t="shared" si="42"/>
        <v>181829</v>
      </c>
      <c r="J349" s="17">
        <f t="shared" si="41"/>
        <v>1.0145014821098423E-2</v>
      </c>
      <c r="K349" s="9"/>
      <c r="L349" s="16">
        <v>367257</v>
      </c>
      <c r="M349" s="17">
        <f t="shared" si="39"/>
        <v>49.510016146731033</v>
      </c>
      <c r="N349" s="9"/>
    </row>
    <row r="350" spans="2:14" x14ac:dyDescent="0.2">
      <c r="B350" s="12"/>
      <c r="C350" s="81" t="s">
        <v>171</v>
      </c>
      <c r="D350" s="7"/>
      <c r="E350" s="68">
        <v>800000</v>
      </c>
      <c r="F350" s="17">
        <v>0</v>
      </c>
      <c r="G350" s="16">
        <v>0</v>
      </c>
      <c r="H350" s="17">
        <v>0</v>
      </c>
      <c r="I350" s="37">
        <f t="shared" si="42"/>
        <v>800000</v>
      </c>
      <c r="J350" s="17">
        <f t="shared" si="41"/>
        <v>4.4635409405973409E-2</v>
      </c>
      <c r="K350" s="9"/>
      <c r="L350" s="16">
        <v>835280</v>
      </c>
      <c r="M350" s="17">
        <f t="shared" si="39"/>
        <v>95.776266641126327</v>
      </c>
      <c r="N350" s="9"/>
    </row>
    <row r="351" spans="2:14" x14ac:dyDescent="0.2">
      <c r="B351" s="12"/>
      <c r="C351" s="81" t="s">
        <v>308</v>
      </c>
      <c r="D351" s="7"/>
      <c r="E351" s="68">
        <v>252642</v>
      </c>
      <c r="F351" s="17">
        <v>0</v>
      </c>
      <c r="G351" s="16">
        <v>0</v>
      </c>
      <c r="H351" s="17">
        <v>0</v>
      </c>
      <c r="I351" s="37">
        <f t="shared" si="42"/>
        <v>252642</v>
      </c>
      <c r="J351" s="17">
        <f t="shared" si="41"/>
        <v>1.4095973878929914E-2</v>
      </c>
      <c r="K351" s="9"/>
      <c r="L351" s="16">
        <v>504002</v>
      </c>
      <c r="M351" s="17">
        <f t="shared" si="39"/>
        <v>50.127182034991925</v>
      </c>
      <c r="N351" s="9"/>
    </row>
    <row r="352" spans="2:14" x14ac:dyDescent="0.2">
      <c r="B352" s="12"/>
      <c r="C352" s="81" t="s">
        <v>374</v>
      </c>
      <c r="D352" s="7"/>
      <c r="E352" s="68">
        <v>250000</v>
      </c>
      <c r="F352" s="17">
        <v>0</v>
      </c>
      <c r="G352" s="16">
        <v>0</v>
      </c>
      <c r="H352" s="17">
        <v>0</v>
      </c>
      <c r="I352" s="37">
        <f t="shared" si="42"/>
        <v>250000</v>
      </c>
      <c r="J352" s="17">
        <f t="shared" si="41"/>
        <v>1.394856543936669E-2</v>
      </c>
      <c r="K352" s="9"/>
      <c r="L352" s="16">
        <v>1897678</v>
      </c>
      <c r="M352" s="17">
        <f t="shared" ref="M352:M382" si="43">(I352/$L352)*100</f>
        <v>13.173994745156975</v>
      </c>
      <c r="N352" s="9"/>
    </row>
    <row r="353" spans="2:14" x14ac:dyDescent="0.2">
      <c r="B353" s="12"/>
      <c r="C353" s="81" t="s">
        <v>309</v>
      </c>
      <c r="D353" s="7"/>
      <c r="E353" s="68">
        <v>128000</v>
      </c>
      <c r="F353" s="17">
        <v>0</v>
      </c>
      <c r="G353" s="16">
        <v>0</v>
      </c>
      <c r="H353" s="17">
        <v>0</v>
      </c>
      <c r="I353" s="37">
        <f t="shared" si="42"/>
        <v>128000</v>
      </c>
      <c r="J353" s="17">
        <f t="shared" si="41"/>
        <v>7.1416655049557449E-3</v>
      </c>
      <c r="K353" s="9"/>
      <c r="L353" s="16">
        <v>671669</v>
      </c>
      <c r="M353" s="17">
        <f t="shared" si="43"/>
        <v>19.0570057573001</v>
      </c>
      <c r="N353" s="9"/>
    </row>
    <row r="354" spans="2:14" x14ac:dyDescent="0.2">
      <c r="B354" s="12"/>
      <c r="C354" s="81" t="s">
        <v>172</v>
      </c>
      <c r="D354" s="7"/>
      <c r="E354" s="68">
        <v>26916</v>
      </c>
      <c r="F354" s="17">
        <v>0</v>
      </c>
      <c r="G354" s="16">
        <v>0</v>
      </c>
      <c r="H354" s="17">
        <v>0</v>
      </c>
      <c r="I354" s="37">
        <f t="shared" si="42"/>
        <v>26916</v>
      </c>
      <c r="J354" s="17">
        <f t="shared" si="41"/>
        <v>1.5017583494639751E-3</v>
      </c>
      <c r="K354" s="9"/>
      <c r="L354" s="16">
        <v>497148</v>
      </c>
      <c r="M354" s="17">
        <f t="shared" si="43"/>
        <v>5.4140819232904489</v>
      </c>
      <c r="N354" s="9"/>
    </row>
    <row r="355" spans="2:14" x14ac:dyDescent="0.2">
      <c r="B355" s="12"/>
      <c r="C355" s="81" t="s">
        <v>258</v>
      </c>
      <c r="D355" s="7"/>
      <c r="E355" s="68">
        <v>209238</v>
      </c>
      <c r="F355" s="17">
        <v>0</v>
      </c>
      <c r="G355" s="16">
        <v>0</v>
      </c>
      <c r="H355" s="17">
        <v>0</v>
      </c>
      <c r="I355" s="37">
        <f t="shared" si="42"/>
        <v>209238</v>
      </c>
      <c r="J355" s="17">
        <f t="shared" si="41"/>
        <v>1.1674279741608827E-2</v>
      </c>
      <c r="K355" s="9"/>
      <c r="L355" s="16">
        <v>321051</v>
      </c>
      <c r="M355" s="17">
        <f t="shared" si="43"/>
        <v>65.172823009428399</v>
      </c>
      <c r="N355" s="9"/>
    </row>
    <row r="356" spans="2:14" x14ac:dyDescent="0.2">
      <c r="B356" s="12"/>
      <c r="C356" s="81" t="s">
        <v>259</v>
      </c>
      <c r="D356" s="7"/>
      <c r="E356" s="68">
        <v>0</v>
      </c>
      <c r="F356" s="17">
        <v>0</v>
      </c>
      <c r="G356" s="16">
        <v>0</v>
      </c>
      <c r="H356" s="17">
        <v>0</v>
      </c>
      <c r="I356" s="37">
        <f t="shared" si="42"/>
        <v>0</v>
      </c>
      <c r="J356" s="17">
        <f t="shared" si="41"/>
        <v>0</v>
      </c>
      <c r="K356" s="9"/>
      <c r="L356" s="16">
        <v>243641</v>
      </c>
      <c r="M356" s="17">
        <f t="shared" si="43"/>
        <v>0</v>
      </c>
      <c r="N356" s="9"/>
    </row>
    <row r="357" spans="2:14" x14ac:dyDescent="0.2">
      <c r="B357" s="12"/>
      <c r="C357" s="81" t="s">
        <v>109</v>
      </c>
      <c r="D357" s="7"/>
      <c r="E357" s="68">
        <v>121200</v>
      </c>
      <c r="F357" s="17">
        <v>0</v>
      </c>
      <c r="G357" s="16">
        <v>0</v>
      </c>
      <c r="H357" s="17">
        <v>0</v>
      </c>
      <c r="I357" s="37">
        <f t="shared" si="42"/>
        <v>121200</v>
      </c>
      <c r="J357" s="17">
        <f t="shared" si="41"/>
        <v>6.7622645250049705E-3</v>
      </c>
      <c r="K357" s="9"/>
      <c r="L357" s="16">
        <v>2412728</v>
      </c>
      <c r="M357" s="17">
        <f t="shared" si="43"/>
        <v>5.0233594503814771</v>
      </c>
      <c r="N357" s="9"/>
    </row>
    <row r="358" spans="2:14" x14ac:dyDescent="0.2">
      <c r="B358" s="12"/>
      <c r="C358" s="81" t="s">
        <v>375</v>
      </c>
      <c r="D358" s="7"/>
      <c r="E358" s="68">
        <v>607122</v>
      </c>
      <c r="F358" s="17">
        <v>0</v>
      </c>
      <c r="G358" s="16">
        <v>0</v>
      </c>
      <c r="H358" s="17">
        <v>0</v>
      </c>
      <c r="I358" s="37">
        <f t="shared" si="42"/>
        <v>607122</v>
      </c>
      <c r="J358" s="17">
        <f t="shared" si="41"/>
        <v>3.3873923786716734E-2</v>
      </c>
      <c r="K358" s="9"/>
      <c r="L358" s="16">
        <v>1370522</v>
      </c>
      <c r="M358" s="17">
        <f t="shared" si="43"/>
        <v>44.298595717544117</v>
      </c>
      <c r="N358" s="9"/>
    </row>
    <row r="359" spans="2:14" x14ac:dyDescent="0.2">
      <c r="B359" s="12"/>
      <c r="C359" s="81" t="s">
        <v>173</v>
      </c>
      <c r="D359" s="7"/>
      <c r="E359" s="68">
        <v>600000</v>
      </c>
      <c r="F359" s="17">
        <v>0</v>
      </c>
      <c r="G359" s="16">
        <v>0</v>
      </c>
      <c r="H359" s="17">
        <v>0</v>
      </c>
      <c r="I359" s="37">
        <f t="shared" si="42"/>
        <v>600000</v>
      </c>
      <c r="J359" s="17">
        <f t="shared" si="41"/>
        <v>3.3476557054480049E-2</v>
      </c>
      <c r="K359" s="9"/>
      <c r="L359" s="16">
        <v>600000</v>
      </c>
      <c r="M359" s="17">
        <f t="shared" si="43"/>
        <v>100</v>
      </c>
      <c r="N359" s="9"/>
    </row>
    <row r="360" spans="2:14" x14ac:dyDescent="0.2">
      <c r="B360" s="12"/>
      <c r="C360" s="81" t="s">
        <v>376</v>
      </c>
      <c r="D360" s="7"/>
      <c r="E360" s="68">
        <v>0</v>
      </c>
      <c r="F360" s="17">
        <v>0</v>
      </c>
      <c r="G360" s="16">
        <v>0</v>
      </c>
      <c r="H360" s="17">
        <v>0</v>
      </c>
      <c r="I360" s="37">
        <f t="shared" si="42"/>
        <v>0</v>
      </c>
      <c r="J360" s="17">
        <f t="shared" si="41"/>
        <v>0</v>
      </c>
      <c r="K360" s="9"/>
      <c r="L360" s="16">
        <v>134351</v>
      </c>
      <c r="M360" s="17">
        <f t="shared" si="43"/>
        <v>0</v>
      </c>
      <c r="N360" s="9"/>
    </row>
    <row r="361" spans="2:14" x14ac:dyDescent="0.2">
      <c r="B361" s="12"/>
      <c r="C361" s="81" t="s">
        <v>310</v>
      </c>
      <c r="D361" s="7"/>
      <c r="E361" s="68">
        <v>341160</v>
      </c>
      <c r="F361" s="17">
        <v>0</v>
      </c>
      <c r="G361" s="16">
        <v>0</v>
      </c>
      <c r="H361" s="17">
        <v>0</v>
      </c>
      <c r="I361" s="37">
        <f t="shared" si="42"/>
        <v>341160</v>
      </c>
      <c r="J361" s="17">
        <f t="shared" si="41"/>
        <v>1.9034770341177357E-2</v>
      </c>
      <c r="K361" s="9"/>
      <c r="L361" s="16">
        <v>1205400</v>
      </c>
      <c r="M361" s="17">
        <f t="shared" si="43"/>
        <v>28.302638128422103</v>
      </c>
      <c r="N361" s="9"/>
    </row>
    <row r="362" spans="2:14" x14ac:dyDescent="0.2">
      <c r="B362" s="12"/>
      <c r="C362" s="81" t="s">
        <v>377</v>
      </c>
      <c r="D362" s="7"/>
      <c r="E362" s="68">
        <v>846598</v>
      </c>
      <c r="F362" s="17">
        <v>0</v>
      </c>
      <c r="G362" s="16">
        <v>0</v>
      </c>
      <c r="H362" s="17">
        <v>0</v>
      </c>
      <c r="I362" s="37">
        <f t="shared" si="42"/>
        <v>846598</v>
      </c>
      <c r="J362" s="17">
        <f t="shared" si="41"/>
        <v>4.7235310415347842E-2</v>
      </c>
      <c r="K362" s="9"/>
      <c r="L362" s="16">
        <v>1439945</v>
      </c>
      <c r="M362" s="17">
        <f t="shared" si="43"/>
        <v>58.793773373288559</v>
      </c>
      <c r="N362" s="9"/>
    </row>
    <row r="363" spans="2:14" x14ac:dyDescent="0.2">
      <c r="B363" s="12"/>
      <c r="C363" s="81" t="s">
        <v>260</v>
      </c>
      <c r="D363" s="7"/>
      <c r="E363" s="68">
        <v>0</v>
      </c>
      <c r="F363" s="17">
        <v>0</v>
      </c>
      <c r="G363" s="16">
        <v>0</v>
      </c>
      <c r="H363" s="17">
        <v>0</v>
      </c>
      <c r="I363" s="37">
        <f t="shared" si="42"/>
        <v>0</v>
      </c>
      <c r="J363" s="17">
        <f t="shared" si="41"/>
        <v>0</v>
      </c>
      <c r="K363" s="9"/>
      <c r="L363" s="16">
        <v>232989</v>
      </c>
      <c r="M363" s="17">
        <f t="shared" si="43"/>
        <v>0</v>
      </c>
      <c r="N363" s="9"/>
    </row>
    <row r="364" spans="2:14" x14ac:dyDescent="0.2">
      <c r="B364" s="12"/>
      <c r="C364" s="81" t="s">
        <v>378</v>
      </c>
      <c r="D364" s="7"/>
      <c r="E364" s="68">
        <v>900000</v>
      </c>
      <c r="F364" s="17">
        <v>0</v>
      </c>
      <c r="G364" s="16">
        <v>0</v>
      </c>
      <c r="H364" s="17">
        <v>0</v>
      </c>
      <c r="I364" s="37">
        <f t="shared" si="42"/>
        <v>900000</v>
      </c>
      <c r="J364" s="17">
        <f t="shared" si="41"/>
        <v>5.0214835581720081E-2</v>
      </c>
      <c r="K364" s="9"/>
      <c r="L364" s="16">
        <v>960000</v>
      </c>
      <c r="M364" s="17">
        <f t="shared" si="43"/>
        <v>93.75</v>
      </c>
      <c r="N364" s="9"/>
    </row>
    <row r="365" spans="2:14" x14ac:dyDescent="0.2">
      <c r="B365" s="12"/>
      <c r="C365" s="81" t="s">
        <v>174</v>
      </c>
      <c r="D365" s="7"/>
      <c r="E365" s="68">
        <v>21001</v>
      </c>
      <c r="F365" s="17">
        <v>0</v>
      </c>
      <c r="G365" s="16">
        <v>0</v>
      </c>
      <c r="H365" s="17">
        <v>0</v>
      </c>
      <c r="I365" s="37">
        <f t="shared" si="42"/>
        <v>21001</v>
      </c>
      <c r="J365" s="17">
        <f t="shared" si="41"/>
        <v>1.1717352911685592E-3</v>
      </c>
      <c r="K365" s="9"/>
      <c r="L365" s="16">
        <v>3465300</v>
      </c>
      <c r="M365" s="17">
        <f t="shared" si="43"/>
        <v>0.60603699535393762</v>
      </c>
      <c r="N365" s="9"/>
    </row>
    <row r="366" spans="2:14" x14ac:dyDescent="0.2">
      <c r="B366" s="12"/>
      <c r="C366" s="81" t="s">
        <v>261</v>
      </c>
      <c r="D366" s="7"/>
      <c r="E366" s="68">
        <v>0</v>
      </c>
      <c r="F366" s="17">
        <v>0</v>
      </c>
      <c r="G366" s="16">
        <v>0</v>
      </c>
      <c r="H366" s="17">
        <v>0</v>
      </c>
      <c r="I366" s="37">
        <f t="shared" si="42"/>
        <v>0</v>
      </c>
      <c r="J366" s="17">
        <f t="shared" si="41"/>
        <v>0</v>
      </c>
      <c r="K366" s="9"/>
      <c r="L366" s="16">
        <v>287575</v>
      </c>
      <c r="M366" s="17">
        <f t="shared" si="43"/>
        <v>0</v>
      </c>
      <c r="N366" s="9"/>
    </row>
    <row r="367" spans="2:14" x14ac:dyDescent="0.2">
      <c r="B367" s="12"/>
      <c r="C367" s="81" t="s">
        <v>311</v>
      </c>
      <c r="D367" s="7"/>
      <c r="E367" s="68">
        <v>122944</v>
      </c>
      <c r="F367" s="17">
        <v>0</v>
      </c>
      <c r="G367" s="16">
        <v>0</v>
      </c>
      <c r="H367" s="17">
        <v>0</v>
      </c>
      <c r="I367" s="37">
        <f t="shared" si="42"/>
        <v>122944</v>
      </c>
      <c r="J367" s="17">
        <f t="shared" si="41"/>
        <v>6.8595697175099918E-3</v>
      </c>
      <c r="K367" s="9"/>
      <c r="L367" s="16">
        <v>222749</v>
      </c>
      <c r="M367" s="17">
        <f t="shared" si="43"/>
        <v>55.193962711392643</v>
      </c>
      <c r="N367" s="9"/>
    </row>
    <row r="368" spans="2:14" x14ac:dyDescent="0.2">
      <c r="B368" s="12"/>
      <c r="C368" s="81" t="s">
        <v>198</v>
      </c>
      <c r="D368" s="7"/>
      <c r="E368" s="68">
        <v>1032556</v>
      </c>
      <c r="F368" s="17">
        <v>0</v>
      </c>
      <c r="G368" s="16">
        <v>0</v>
      </c>
      <c r="H368" s="17">
        <v>0</v>
      </c>
      <c r="I368" s="37">
        <f t="shared" si="42"/>
        <v>1032556</v>
      </c>
      <c r="J368" s="17">
        <f t="shared" si="41"/>
        <v>5.7610699743242837E-2</v>
      </c>
      <c r="K368" s="9"/>
      <c r="L368" s="16">
        <v>5777029</v>
      </c>
      <c r="M368" s="17">
        <f t="shared" si="43"/>
        <v>17.873477872449662</v>
      </c>
      <c r="N368" s="9"/>
    </row>
    <row r="369" spans="2:14" x14ac:dyDescent="0.2">
      <c r="B369" s="12"/>
      <c r="C369" s="81" t="s">
        <v>379</v>
      </c>
      <c r="D369" s="7"/>
      <c r="E369" s="68">
        <v>0</v>
      </c>
      <c r="F369" s="17">
        <v>0</v>
      </c>
      <c r="G369" s="16">
        <v>0</v>
      </c>
      <c r="H369" s="17">
        <v>0</v>
      </c>
      <c r="I369" s="37">
        <f t="shared" si="42"/>
        <v>0</v>
      </c>
      <c r="J369" s="17">
        <f t="shared" si="41"/>
        <v>0</v>
      </c>
      <c r="K369" s="9"/>
      <c r="L369" s="16">
        <v>152000</v>
      </c>
      <c r="M369" s="17">
        <f t="shared" si="43"/>
        <v>0</v>
      </c>
      <c r="N369" s="9"/>
    </row>
    <row r="370" spans="2:14" x14ac:dyDescent="0.2">
      <c r="B370" s="12"/>
      <c r="C370" s="81" t="s">
        <v>175</v>
      </c>
      <c r="D370" s="7"/>
      <c r="E370" s="68">
        <v>294200</v>
      </c>
      <c r="F370" s="17">
        <v>0</v>
      </c>
      <c r="G370" s="16">
        <v>0</v>
      </c>
      <c r="H370" s="17">
        <v>0</v>
      </c>
      <c r="I370" s="37">
        <f t="shared" si="42"/>
        <v>294200</v>
      </c>
      <c r="J370" s="17">
        <f t="shared" si="41"/>
        <v>1.6414671809046717E-2</v>
      </c>
      <c r="K370" s="9"/>
      <c r="L370" s="16">
        <v>586759</v>
      </c>
      <c r="M370" s="17">
        <f t="shared" si="43"/>
        <v>50.139835946274367</v>
      </c>
      <c r="N370" s="9"/>
    </row>
    <row r="371" spans="2:14" x14ac:dyDescent="0.2">
      <c r="B371" s="12"/>
      <c r="C371" s="81" t="s">
        <v>176</v>
      </c>
      <c r="D371" s="7"/>
      <c r="E371" s="68">
        <v>2455487</v>
      </c>
      <c r="F371" s="17">
        <v>0</v>
      </c>
      <c r="G371" s="16">
        <v>0</v>
      </c>
      <c r="H371" s="17">
        <v>0</v>
      </c>
      <c r="I371" s="37">
        <f t="shared" si="42"/>
        <v>2455487</v>
      </c>
      <c r="J371" s="17">
        <f t="shared" si="41"/>
        <v>0.13700208442005676</v>
      </c>
      <c r="K371" s="9"/>
      <c r="L371" s="16">
        <v>2455487</v>
      </c>
      <c r="M371" s="17">
        <f t="shared" si="43"/>
        <v>100</v>
      </c>
      <c r="N371" s="9"/>
    </row>
    <row r="372" spans="2:14" x14ac:dyDescent="0.2">
      <c r="B372" s="12"/>
      <c r="C372" s="81" t="s">
        <v>312</v>
      </c>
      <c r="D372" s="7"/>
      <c r="E372" s="68">
        <v>260000</v>
      </c>
      <c r="F372" s="17">
        <v>0</v>
      </c>
      <c r="G372" s="16">
        <v>0</v>
      </c>
      <c r="H372" s="17">
        <v>0</v>
      </c>
      <c r="I372" s="37">
        <f t="shared" si="42"/>
        <v>260000</v>
      </c>
      <c r="J372" s="17">
        <f t="shared" si="41"/>
        <v>1.4506508056941356E-2</v>
      </c>
      <c r="K372" s="9"/>
      <c r="L372" s="16">
        <v>408618</v>
      </c>
      <c r="M372" s="17">
        <f t="shared" si="43"/>
        <v>63.629110807649205</v>
      </c>
      <c r="N372" s="9"/>
    </row>
    <row r="373" spans="2:14" x14ac:dyDescent="0.2">
      <c r="B373" s="12"/>
      <c r="C373" s="81" t="s">
        <v>262</v>
      </c>
      <c r="D373" s="7"/>
      <c r="E373" s="68">
        <v>480904</v>
      </c>
      <c r="F373" s="17">
        <v>0</v>
      </c>
      <c r="G373" s="16">
        <v>0</v>
      </c>
      <c r="H373" s="17">
        <v>0</v>
      </c>
      <c r="I373" s="37">
        <f t="shared" si="42"/>
        <v>480904</v>
      </c>
      <c r="J373" s="17">
        <f t="shared" si="41"/>
        <v>2.6831683656212794E-2</v>
      </c>
      <c r="K373" s="9"/>
      <c r="L373" s="16">
        <v>978978</v>
      </c>
      <c r="M373" s="17">
        <f t="shared" si="43"/>
        <v>49.123065073985316</v>
      </c>
      <c r="N373" s="9"/>
    </row>
    <row r="374" spans="2:14" x14ac:dyDescent="0.2">
      <c r="B374" s="12"/>
      <c r="C374" s="81" t="s">
        <v>380</v>
      </c>
      <c r="D374" s="7"/>
      <c r="E374" s="68">
        <v>0</v>
      </c>
      <c r="F374" s="17">
        <v>0</v>
      </c>
      <c r="G374" s="16">
        <v>0</v>
      </c>
      <c r="H374" s="17">
        <v>0</v>
      </c>
      <c r="I374" s="37">
        <f t="shared" si="42"/>
        <v>0</v>
      </c>
      <c r="J374" s="17">
        <f t="shared" si="41"/>
        <v>0</v>
      </c>
      <c r="K374" s="9"/>
      <c r="L374" s="16">
        <v>638000</v>
      </c>
      <c r="M374" s="17">
        <f t="shared" si="43"/>
        <v>0</v>
      </c>
      <c r="N374" s="9"/>
    </row>
    <row r="375" spans="2:14" x14ac:dyDescent="0.2">
      <c r="B375" s="12"/>
      <c r="C375" s="81" t="s">
        <v>381</v>
      </c>
      <c r="D375" s="7"/>
      <c r="E375" s="68">
        <v>0</v>
      </c>
      <c r="F375" s="17">
        <v>0</v>
      </c>
      <c r="G375" s="16">
        <v>0</v>
      </c>
      <c r="H375" s="17">
        <v>0</v>
      </c>
      <c r="I375" s="37">
        <f t="shared" si="42"/>
        <v>0</v>
      </c>
      <c r="J375" s="17">
        <f t="shared" si="41"/>
        <v>0</v>
      </c>
      <c r="K375" s="9"/>
      <c r="L375" s="16">
        <v>567533</v>
      </c>
      <c r="M375" s="17">
        <f t="shared" si="43"/>
        <v>0</v>
      </c>
      <c r="N375" s="9"/>
    </row>
    <row r="376" spans="2:14" x14ac:dyDescent="0.2">
      <c r="B376" s="12"/>
      <c r="C376" s="81" t="s">
        <v>382</v>
      </c>
      <c r="D376" s="7"/>
      <c r="E376" s="68">
        <v>0</v>
      </c>
      <c r="F376" s="17">
        <v>0</v>
      </c>
      <c r="G376" s="16">
        <v>0</v>
      </c>
      <c r="H376" s="17">
        <v>0</v>
      </c>
      <c r="I376" s="37">
        <f t="shared" si="42"/>
        <v>0</v>
      </c>
      <c r="J376" s="17">
        <f t="shared" si="41"/>
        <v>0</v>
      </c>
      <c r="K376" s="9"/>
      <c r="L376" s="16">
        <v>14702</v>
      </c>
      <c r="M376" s="17">
        <f t="shared" si="43"/>
        <v>0</v>
      </c>
      <c r="N376" s="9"/>
    </row>
    <row r="377" spans="2:14" x14ac:dyDescent="0.2">
      <c r="B377" s="12"/>
      <c r="C377" s="81" t="s">
        <v>313</v>
      </c>
      <c r="D377" s="7"/>
      <c r="E377" s="68">
        <v>201000</v>
      </c>
      <c r="F377" s="17">
        <v>0</v>
      </c>
      <c r="G377" s="16">
        <v>0</v>
      </c>
      <c r="H377" s="17">
        <v>0</v>
      </c>
      <c r="I377" s="37">
        <f t="shared" si="42"/>
        <v>201000</v>
      </c>
      <c r="J377" s="17">
        <f t="shared" si="41"/>
        <v>1.1214646613250818E-2</v>
      </c>
      <c r="K377" s="9"/>
      <c r="L377" s="16">
        <v>1321000</v>
      </c>
      <c r="M377" s="17">
        <f t="shared" si="43"/>
        <v>15.215745647236941</v>
      </c>
      <c r="N377" s="9"/>
    </row>
    <row r="378" spans="2:14" x14ac:dyDescent="0.2">
      <c r="B378" s="12"/>
      <c r="C378" s="81" t="s">
        <v>314</v>
      </c>
      <c r="D378" s="7"/>
      <c r="E378" s="68">
        <v>0</v>
      </c>
      <c r="F378" s="17">
        <v>0</v>
      </c>
      <c r="G378" s="16">
        <v>0</v>
      </c>
      <c r="H378" s="17">
        <v>0</v>
      </c>
      <c r="I378" s="37">
        <f t="shared" si="42"/>
        <v>0</v>
      </c>
      <c r="J378" s="17">
        <f t="shared" si="41"/>
        <v>0</v>
      </c>
      <c r="K378" s="9"/>
      <c r="L378" s="16">
        <v>68628</v>
      </c>
      <c r="M378" s="17">
        <f t="shared" si="43"/>
        <v>0</v>
      </c>
      <c r="N378" s="9"/>
    </row>
    <row r="379" spans="2:14" x14ac:dyDescent="0.2">
      <c r="B379" s="12"/>
      <c r="C379" s="81" t="s">
        <v>200</v>
      </c>
      <c r="D379" s="7"/>
      <c r="E379" s="68">
        <v>100000</v>
      </c>
      <c r="F379" s="17">
        <v>0</v>
      </c>
      <c r="G379" s="16">
        <v>0</v>
      </c>
      <c r="H379" s="17">
        <v>0</v>
      </c>
      <c r="I379" s="37">
        <f t="shared" si="42"/>
        <v>100000</v>
      </c>
      <c r="J379" s="17">
        <f t="shared" si="41"/>
        <v>5.5794261757466761E-3</v>
      </c>
      <c r="K379" s="9"/>
      <c r="L379" s="16">
        <v>504056</v>
      </c>
      <c r="M379" s="17">
        <f t="shared" si="43"/>
        <v>19.839065500658656</v>
      </c>
      <c r="N379" s="9"/>
    </row>
    <row r="380" spans="2:14" x14ac:dyDescent="0.2">
      <c r="B380" s="12"/>
      <c r="C380" s="81" t="s">
        <v>383</v>
      </c>
      <c r="D380" s="7"/>
      <c r="E380" s="68">
        <v>0</v>
      </c>
      <c r="F380" s="17">
        <v>0</v>
      </c>
      <c r="G380" s="16">
        <v>0</v>
      </c>
      <c r="H380" s="17">
        <v>0</v>
      </c>
      <c r="I380" s="37">
        <f t="shared" si="42"/>
        <v>0</v>
      </c>
      <c r="J380" s="17">
        <f t="shared" si="41"/>
        <v>0</v>
      </c>
      <c r="K380" s="9"/>
      <c r="L380" s="16">
        <v>2257000</v>
      </c>
      <c r="M380" s="17">
        <f t="shared" si="43"/>
        <v>0</v>
      </c>
      <c r="N380" s="9"/>
    </row>
    <row r="381" spans="2:14" x14ac:dyDescent="0.2">
      <c r="B381" s="12"/>
      <c r="C381" s="81" t="s">
        <v>263</v>
      </c>
      <c r="D381" s="7"/>
      <c r="E381" s="68">
        <v>374731</v>
      </c>
      <c r="F381" s="17">
        <v>0</v>
      </c>
      <c r="G381" s="16">
        <v>0</v>
      </c>
      <c r="H381" s="17">
        <v>0</v>
      </c>
      <c r="I381" s="37">
        <f t="shared" si="42"/>
        <v>374731</v>
      </c>
      <c r="J381" s="17">
        <f t="shared" si="41"/>
        <v>2.0907839502637273E-2</v>
      </c>
      <c r="K381" s="9"/>
      <c r="L381" s="16">
        <v>765422</v>
      </c>
      <c r="M381" s="17">
        <f t="shared" si="43"/>
        <v>48.957437857809154</v>
      </c>
      <c r="N381" s="9"/>
    </row>
    <row r="382" spans="2:14" x14ac:dyDescent="0.2">
      <c r="B382" s="12"/>
      <c r="C382" s="81" t="s">
        <v>315</v>
      </c>
      <c r="D382" s="7"/>
      <c r="E382" s="68">
        <v>498182</v>
      </c>
      <c r="F382" s="17">
        <v>0</v>
      </c>
      <c r="G382" s="16">
        <v>0</v>
      </c>
      <c r="H382" s="17">
        <v>0</v>
      </c>
      <c r="I382" s="37">
        <f t="shared" si="42"/>
        <v>498182</v>
      </c>
      <c r="J382" s="17">
        <f t="shared" si="41"/>
        <v>2.7795696910858304E-2</v>
      </c>
      <c r="K382" s="9"/>
      <c r="L382" s="16">
        <v>498182</v>
      </c>
      <c r="M382" s="17">
        <f t="shared" si="43"/>
        <v>100</v>
      </c>
      <c r="N382" s="9"/>
    </row>
    <row r="383" spans="2:14" x14ac:dyDescent="0.2">
      <c r="B383" s="12"/>
      <c r="C383" s="81"/>
      <c r="D383" s="7"/>
      <c r="E383" s="68"/>
      <c r="F383" s="17"/>
      <c r="G383" s="16"/>
      <c r="H383" s="17"/>
      <c r="I383" s="37"/>
      <c r="J383" s="17"/>
      <c r="K383" s="9"/>
      <c r="L383" s="16"/>
      <c r="M383" s="17"/>
      <c r="N383" s="9"/>
    </row>
    <row r="384" spans="2:14" x14ac:dyDescent="0.2">
      <c r="B384" s="12"/>
      <c r="C384" s="82" t="s">
        <v>20</v>
      </c>
      <c r="E384" s="67">
        <f>SUM(E142:E383)</f>
        <v>115756833</v>
      </c>
      <c r="F384" s="17">
        <f>(E384/$I384)*100</f>
        <v>96.187191944424683</v>
      </c>
      <c r="G384" s="37">
        <f>SUM(G142:G383)</f>
        <v>4588538</v>
      </c>
      <c r="H384" s="17">
        <f>(G384/$I384)*100</f>
        <v>3.8128080555753159</v>
      </c>
      <c r="I384" s="37">
        <f>SUM(I142:I383)</f>
        <v>120345371</v>
      </c>
      <c r="J384" s="17">
        <f>(I384/I$397)*100</f>
        <v>6.714581130873448</v>
      </c>
      <c r="K384" s="9"/>
      <c r="L384" s="38">
        <f>SUM(L142:L383)</f>
        <v>386090755</v>
      </c>
      <c r="M384" s="28">
        <f>(I384/$L384)*100</f>
        <v>31.170228616326227</v>
      </c>
      <c r="N384" s="9"/>
    </row>
    <row r="385" spans="2:14" x14ac:dyDescent="0.2">
      <c r="B385" s="12"/>
      <c r="E385" s="67"/>
      <c r="F385" s="17"/>
      <c r="G385" s="37"/>
      <c r="H385" s="17"/>
      <c r="I385" s="37"/>
      <c r="J385" s="17"/>
      <c r="K385" s="9"/>
      <c r="L385" s="38"/>
      <c r="M385" s="28"/>
      <c r="N385" s="9"/>
    </row>
    <row r="386" spans="2:14" x14ac:dyDescent="0.2">
      <c r="B386" s="12"/>
      <c r="C386" s="82" t="s">
        <v>385</v>
      </c>
      <c r="E386" s="68">
        <v>87077</v>
      </c>
      <c r="F386" s="17">
        <v>0</v>
      </c>
      <c r="G386" s="16">
        <v>0</v>
      </c>
      <c r="H386" s="17">
        <v>0</v>
      </c>
      <c r="I386" s="37">
        <f t="shared" ref="I386:I391" si="44">G386+E386</f>
        <v>87077</v>
      </c>
      <c r="J386" s="17">
        <f t="shared" ref="J386:J391" si="45">(I386/I$397)*100</f>
        <v>4.8583969310549329E-3</v>
      </c>
      <c r="K386" s="9"/>
      <c r="L386" s="38">
        <v>87077</v>
      </c>
      <c r="M386" s="28">
        <f t="shared" ref="M386:M391" si="46">(I386/$L386)*100</f>
        <v>100</v>
      </c>
      <c r="N386" s="9"/>
    </row>
    <row r="387" spans="2:14" x14ac:dyDescent="0.2">
      <c r="B387" s="12"/>
      <c r="C387" s="82" t="s">
        <v>386</v>
      </c>
      <c r="E387" s="68">
        <v>207800</v>
      </c>
      <c r="F387" s="17">
        <v>0</v>
      </c>
      <c r="G387" s="16">
        <v>0</v>
      </c>
      <c r="H387" s="17">
        <v>0</v>
      </c>
      <c r="I387" s="37">
        <f t="shared" si="44"/>
        <v>207800</v>
      </c>
      <c r="J387" s="17">
        <f t="shared" si="45"/>
        <v>1.1594047593201592E-2</v>
      </c>
      <c r="K387" s="9"/>
      <c r="L387" s="38">
        <v>840136</v>
      </c>
      <c r="M387" s="28">
        <f t="shared" si="46"/>
        <v>24.734090671034213</v>
      </c>
      <c r="N387" s="9"/>
    </row>
    <row r="388" spans="2:14" x14ac:dyDescent="0.2">
      <c r="B388" s="12"/>
      <c r="C388" s="82" t="s">
        <v>387</v>
      </c>
      <c r="E388" s="68">
        <v>199733</v>
      </c>
      <c r="F388" s="17">
        <v>0</v>
      </c>
      <c r="G388" s="16">
        <v>0</v>
      </c>
      <c r="H388" s="17">
        <v>0</v>
      </c>
      <c r="I388" s="37">
        <f t="shared" si="44"/>
        <v>199733</v>
      </c>
      <c r="J388" s="17">
        <f t="shared" si="45"/>
        <v>1.1143955283604106E-2</v>
      </c>
      <c r="K388" s="9"/>
      <c r="L388" s="38">
        <v>405766</v>
      </c>
      <c r="M388" s="28">
        <f t="shared" si="46"/>
        <v>49.223690501421999</v>
      </c>
      <c r="N388" s="9"/>
    </row>
    <row r="389" spans="2:14" x14ac:dyDescent="0.2">
      <c r="B389" s="12"/>
      <c r="C389" s="82" t="s">
        <v>388</v>
      </c>
      <c r="E389" s="68">
        <v>536000</v>
      </c>
      <c r="F389" s="17">
        <v>0</v>
      </c>
      <c r="G389" s="16">
        <v>0</v>
      </c>
      <c r="H389" s="17">
        <v>0</v>
      </c>
      <c r="I389" s="37">
        <f t="shared" si="44"/>
        <v>536000</v>
      </c>
      <c r="J389" s="17">
        <f t="shared" si="45"/>
        <v>2.9905724302002178E-2</v>
      </c>
      <c r="K389" s="9"/>
      <c r="L389" s="38">
        <v>536000</v>
      </c>
      <c r="M389" s="28">
        <f t="shared" si="46"/>
        <v>100</v>
      </c>
      <c r="N389" s="9"/>
    </row>
    <row r="390" spans="2:14" x14ac:dyDescent="0.2">
      <c r="B390" s="12"/>
      <c r="C390" s="82" t="s">
        <v>389</v>
      </c>
      <c r="E390" s="68">
        <v>40992</v>
      </c>
      <c r="F390" s="17">
        <v>0</v>
      </c>
      <c r="G390" s="16">
        <v>0</v>
      </c>
      <c r="H390" s="17">
        <v>0</v>
      </c>
      <c r="I390" s="37">
        <f t="shared" si="44"/>
        <v>40992</v>
      </c>
      <c r="J390" s="17">
        <f t="shared" si="45"/>
        <v>2.2871183779620773E-3</v>
      </c>
      <c r="K390" s="9"/>
      <c r="L390" s="38">
        <v>40992</v>
      </c>
      <c r="M390" s="28">
        <f t="shared" si="46"/>
        <v>100</v>
      </c>
      <c r="N390" s="9"/>
    </row>
    <row r="391" spans="2:14" x14ac:dyDescent="0.2">
      <c r="B391" s="12"/>
      <c r="C391" s="82" t="s">
        <v>390</v>
      </c>
      <c r="E391" s="68">
        <v>112500</v>
      </c>
      <c r="F391" s="17">
        <v>0</v>
      </c>
      <c r="G391" s="16">
        <v>0</v>
      </c>
      <c r="H391" s="17">
        <v>0</v>
      </c>
      <c r="I391" s="37">
        <f t="shared" si="44"/>
        <v>112500</v>
      </c>
      <c r="J391" s="17">
        <f t="shared" si="45"/>
        <v>6.2768544477150101E-3</v>
      </c>
      <c r="K391" s="9"/>
      <c r="L391" s="38">
        <v>349403</v>
      </c>
      <c r="M391" s="28">
        <f t="shared" si="46"/>
        <v>32.197777351654103</v>
      </c>
      <c r="N391" s="9"/>
    </row>
    <row r="392" spans="2:14" x14ac:dyDescent="0.2">
      <c r="B392" s="12"/>
      <c r="E392" s="68"/>
      <c r="F392" s="17"/>
      <c r="G392" s="16"/>
      <c r="H392" s="17"/>
      <c r="I392" s="37"/>
      <c r="J392" s="17"/>
      <c r="K392" s="9"/>
      <c r="L392" s="38"/>
      <c r="M392" s="28"/>
      <c r="N392" s="9"/>
    </row>
    <row r="393" spans="2:14" x14ac:dyDescent="0.2">
      <c r="B393" s="12"/>
      <c r="E393" s="67">
        <f>SUM(E386:E391)</f>
        <v>1184102</v>
      </c>
      <c r="F393" s="17">
        <f>(E393/$I393)*100</f>
        <v>100</v>
      </c>
      <c r="G393" s="37">
        <f>SUM(G386:G391)</f>
        <v>0</v>
      </c>
      <c r="H393" s="17">
        <f>(G393/$I393)*100</f>
        <v>0</v>
      </c>
      <c r="I393" s="37">
        <f>SUM(I386:I391)</f>
        <v>1184102</v>
      </c>
      <c r="J393" s="17">
        <f>(I393/I$397)*100</f>
        <v>6.60660969355399E-2</v>
      </c>
      <c r="K393" s="9"/>
      <c r="L393" s="38">
        <f>SUM(L386:L392)</f>
        <v>2259374</v>
      </c>
      <c r="M393" s="28">
        <f t="shared" ref="M393" si="47">(I393/$L393)*100</f>
        <v>52.408410471219014</v>
      </c>
      <c r="N393" s="9"/>
    </row>
    <row r="394" spans="2:14" x14ac:dyDescent="0.2">
      <c r="B394" s="12"/>
      <c r="E394" s="67"/>
      <c r="F394" s="17"/>
      <c r="G394" s="37"/>
      <c r="H394" s="17"/>
      <c r="I394" s="37"/>
      <c r="J394" s="17"/>
      <c r="K394" s="9"/>
      <c r="L394" s="38"/>
      <c r="M394" s="28"/>
      <c r="N394" s="9"/>
    </row>
    <row r="395" spans="2:14" ht="13.5" thickBot="1" x14ac:dyDescent="0.25">
      <c r="B395" s="12"/>
      <c r="E395" s="67"/>
      <c r="F395" s="7"/>
      <c r="G395" s="37"/>
      <c r="H395" s="7"/>
      <c r="I395" s="37"/>
      <c r="J395" s="7"/>
      <c r="K395" s="9"/>
      <c r="L395" s="38"/>
      <c r="N395" s="24"/>
    </row>
    <row r="396" spans="2:14" x14ac:dyDescent="0.2">
      <c r="B396" s="13"/>
      <c r="C396" s="85"/>
      <c r="D396" s="14"/>
      <c r="E396" s="70"/>
      <c r="F396" s="14"/>
      <c r="G396" s="40"/>
      <c r="H396" s="14"/>
      <c r="I396" s="40"/>
      <c r="J396" s="14"/>
      <c r="K396" s="27"/>
      <c r="L396" s="40"/>
      <c r="M396" s="14"/>
      <c r="N396" s="15"/>
    </row>
    <row r="397" spans="2:14" x14ac:dyDescent="0.2">
      <c r="B397" s="12"/>
      <c r="C397" s="31" t="s">
        <v>3</v>
      </c>
      <c r="D397" s="7"/>
      <c r="E397" s="67">
        <f>E384+E138+E49+E393</f>
        <v>1524185033</v>
      </c>
      <c r="F397" s="17">
        <f>(E397/$I397)*100</f>
        <v>85.040778698015103</v>
      </c>
      <c r="G397" s="37">
        <f>G384+G138+G49</f>
        <v>269298077</v>
      </c>
      <c r="H397" s="17">
        <f>(G397/$I397)*100</f>
        <v>15.025287398920437</v>
      </c>
      <c r="I397" s="37">
        <f>I384+I138+I49</f>
        <v>1792299008</v>
      </c>
      <c r="J397" s="18">
        <f>J384+J138+J49</f>
        <v>100</v>
      </c>
      <c r="K397" s="9"/>
      <c r="L397" s="37">
        <f>L384+L138+L49</f>
        <v>5089287954.5699997</v>
      </c>
      <c r="M397" s="28">
        <f>(I397/$L397)*100</f>
        <v>35.217087812659123</v>
      </c>
      <c r="N397" s="19"/>
    </row>
    <row r="398" spans="2:14" ht="13.5" thickBot="1" x14ac:dyDescent="0.25">
      <c r="B398" s="20"/>
      <c r="C398" s="86"/>
      <c r="D398" s="21"/>
      <c r="E398" s="71"/>
      <c r="F398" s="21"/>
      <c r="G398" s="22"/>
      <c r="H398" s="21"/>
      <c r="I398" s="21"/>
      <c r="J398" s="21"/>
      <c r="K398" s="24"/>
      <c r="L398" s="22"/>
      <c r="M398" s="21"/>
      <c r="N398" s="23"/>
    </row>
    <row r="399" spans="2:14" x14ac:dyDescent="0.2">
      <c r="E399" s="11"/>
    </row>
    <row r="400" spans="2:14" x14ac:dyDescent="0.2">
      <c r="C400" s="82" t="s">
        <v>74</v>
      </c>
      <c r="E400" s="11"/>
    </row>
    <row r="401" spans="3:12" x14ac:dyDescent="0.2">
      <c r="C401" s="82" t="s">
        <v>391</v>
      </c>
    </row>
    <row r="402" spans="3:12" x14ac:dyDescent="0.2">
      <c r="C402" s="82" t="s">
        <v>75</v>
      </c>
    </row>
    <row r="403" spans="3:12" x14ac:dyDescent="0.2">
      <c r="C403" s="82" t="s">
        <v>43</v>
      </c>
      <c r="L403" s="38"/>
    </row>
    <row r="406" spans="3:12" x14ac:dyDescent="0.2">
      <c r="C406" s="112" t="s">
        <v>72</v>
      </c>
      <c r="D406" s="112"/>
      <c r="E406" s="112"/>
      <c r="F406" s="112"/>
      <c r="H406" s="111" t="s">
        <v>73</v>
      </c>
      <c r="I406" s="111"/>
      <c r="J406" s="111"/>
      <c r="K406" s="111"/>
      <c r="L406" s="111"/>
    </row>
    <row r="408" spans="3:12" x14ac:dyDescent="0.2">
      <c r="C408" s="82" t="s">
        <v>85</v>
      </c>
      <c r="H408" t="s">
        <v>85</v>
      </c>
    </row>
  </sheetData>
  <mergeCells count="6">
    <mergeCell ref="H406:L406"/>
    <mergeCell ref="C406:F406"/>
    <mergeCell ref="E5:J5"/>
    <mergeCell ref="B1:N1"/>
    <mergeCell ref="B2:N2"/>
    <mergeCell ref="C52:E52"/>
  </mergeCells>
  <phoneticPr fontId="0" type="noConversion"/>
  <printOptions horizontalCentered="1" verticalCentered="1"/>
  <pageMargins left="0.25" right="0.25" top="0.5" bottom="0.5" header="0.5" footer="0.5"/>
  <pageSetup scale="60" orientation="portrait" r:id="rId1"/>
  <headerFooter alignWithMargins="0"/>
  <ignoredErrors>
    <ignoredError sqref="G384:H384 G397:H397 F49:G49 H49 F138:G138 H138 F397 F384 F393:H393" formula="1"/>
  </ignoredErrors>
  <drawing r:id="rId2"/>
  <legacyDrawing r:id="rId3"/>
  <oleObjects>
    <mc:AlternateContent xmlns:mc="http://schemas.openxmlformats.org/markup-compatibility/2006">
      <mc:Choice Requires="x14">
        <oleObject progId="MSGraph.Chart.8" shapeId="1027" r:id="rId4">
          <objectPr defaultSize="0" autoPict="0" r:id="rId5">
            <anchor moveWithCells="1">
              <from>
                <xdr:col>2</xdr:col>
                <xdr:colOff>0</xdr:colOff>
                <xdr:row>406</xdr:row>
                <xdr:rowOff>152400</xdr:rowOff>
              </from>
              <to>
                <xdr:col>4</xdr:col>
                <xdr:colOff>990600</xdr:colOff>
                <xdr:row>426</xdr:row>
                <xdr:rowOff>19050</xdr:rowOff>
              </to>
            </anchor>
          </objectPr>
        </oleObject>
      </mc:Choice>
      <mc:Fallback>
        <oleObject progId="MSGraph.Chart.8" shapeId="1027" r:id="rId4"/>
      </mc:Fallback>
    </mc:AlternateContent>
    <mc:AlternateContent xmlns:mc="http://schemas.openxmlformats.org/markup-compatibility/2006">
      <mc:Choice Requires="x14">
        <oleObject progId="MSGraph.Chart.8" shapeId="1028" r:id="rId6">
          <objectPr defaultSize="0" r:id="rId7">
            <anchor moveWithCells="1">
              <from>
                <xdr:col>7</xdr:col>
                <xdr:colOff>9525</xdr:colOff>
                <xdr:row>407</xdr:row>
                <xdr:rowOff>9525</xdr:rowOff>
              </from>
              <to>
                <xdr:col>11</xdr:col>
                <xdr:colOff>1257300</xdr:colOff>
                <xdr:row>426</xdr:row>
                <xdr:rowOff>38100</xdr:rowOff>
              </to>
            </anchor>
          </objectPr>
        </oleObject>
      </mc:Choice>
      <mc:Fallback>
        <oleObject progId="MSGraph.Chart.8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t-17</vt:lpstr>
      <vt:lpstr>'t-17'!Print_Area</vt:lpstr>
      <vt:lpstr>'t-17'!Print_Titles</vt:lpstr>
    </vt:vector>
  </TitlesOfParts>
  <Company>Department of Transportation FTA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2008-08-29T12:40:32Z</cp:lastPrinted>
  <dcterms:created xsi:type="dcterms:W3CDTF">2000-02-23T15:49:21Z</dcterms:created>
  <dcterms:modified xsi:type="dcterms:W3CDTF">2013-06-17T13:50:21Z</dcterms:modified>
</cp:coreProperties>
</file>