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15" windowWidth="19185" windowHeight="6780"/>
  </bookViews>
  <sheets>
    <sheet name="t-19" sheetId="1" r:id="rId1"/>
  </sheets>
  <definedNames>
    <definedName name="_xlnm.Print_Area" localSheetId="0">'t-19'!$A$8:$T$168</definedName>
    <definedName name="_xlnm.Print_Titles" localSheetId="0">'t-19'!$1:$7</definedName>
    <definedName name="Print_Titles_MI">'t-19'!$1:$7</definedName>
  </definedNames>
  <calcPr calcId="125725" fullCalcOnLoad="1"/>
</workbook>
</file>

<file path=xl/calcChain.xml><?xml version="1.0" encoding="utf-8"?>
<calcChain xmlns="http://schemas.openxmlformats.org/spreadsheetml/2006/main">
  <c r="T155" i="1"/>
  <c r="T156"/>
  <c r="T157"/>
  <c r="T158"/>
  <c r="S155"/>
  <c r="S156"/>
  <c r="S157"/>
  <c r="S158"/>
  <c r="T104"/>
  <c r="T105"/>
  <c r="T106"/>
  <c r="T107"/>
  <c r="T108"/>
  <c r="T109"/>
  <c r="T110"/>
  <c r="T111"/>
  <c r="T112"/>
  <c r="T113"/>
  <c r="T114"/>
  <c r="T115"/>
  <c r="S104"/>
  <c r="S105"/>
  <c r="S106"/>
  <c r="S107"/>
  <c r="S108"/>
  <c r="S109"/>
  <c r="S110"/>
  <c r="S111"/>
  <c r="S112"/>
  <c r="S113"/>
  <c r="S114"/>
  <c r="S115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38"/>
  <c r="T39"/>
  <c r="T40"/>
  <c r="T41"/>
  <c r="T42"/>
  <c r="S38"/>
  <c r="S39"/>
  <c r="S40"/>
  <c r="S41"/>
  <c r="S42"/>
  <c r="S12"/>
  <c r="T12"/>
  <c r="T154"/>
  <c r="S154"/>
  <c r="D160"/>
  <c r="F160"/>
  <c r="H160"/>
  <c r="J160"/>
  <c r="N160"/>
  <c r="P160"/>
  <c r="L160"/>
  <c r="R160"/>
  <c r="D44"/>
  <c r="F44"/>
  <c r="H44"/>
  <c r="J44"/>
  <c r="L44"/>
  <c r="N44"/>
  <c r="P44"/>
  <c r="R44"/>
  <c r="D117"/>
  <c r="F117"/>
  <c r="F163" s="1"/>
  <c r="H117"/>
  <c r="J117"/>
  <c r="J163" s="1"/>
  <c r="L117"/>
  <c r="L163" s="1"/>
  <c r="N117"/>
  <c r="P117"/>
  <c r="R117"/>
  <c r="R163" s="1"/>
  <c r="C160"/>
  <c r="E160"/>
  <c r="G160"/>
  <c r="I160"/>
  <c r="M160"/>
  <c r="O160"/>
  <c r="K160"/>
  <c r="Q160"/>
  <c r="C44"/>
  <c r="E44"/>
  <c r="G44"/>
  <c r="I44"/>
  <c r="K44"/>
  <c r="M44"/>
  <c r="O44"/>
  <c r="Q44"/>
  <c r="C117"/>
  <c r="S117" s="1"/>
  <c r="E117"/>
  <c r="G117"/>
  <c r="I117"/>
  <c r="K117"/>
  <c r="M117"/>
  <c r="O117"/>
  <c r="Q117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26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22"/>
  <c r="S11"/>
  <c r="T11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S37"/>
  <c r="T37"/>
  <c r="S49"/>
  <c r="T49"/>
  <c r="S50"/>
  <c r="T50"/>
  <c r="T51"/>
  <c r="T122"/>
  <c r="T123"/>
  <c r="T124"/>
  <c r="T125"/>
  <c r="T160"/>
  <c r="Q163"/>
  <c r="M163" l="1"/>
  <c r="N163"/>
  <c r="S160"/>
  <c r="O163"/>
  <c r="T117"/>
  <c r="E163"/>
  <c r="C163"/>
  <c r="H163"/>
  <c r="D163"/>
  <c r="P163"/>
  <c r="I163"/>
  <c r="K163"/>
  <c r="T44"/>
  <c r="T163" s="1"/>
  <c r="S44"/>
  <c r="G163"/>
  <c r="S163" l="1"/>
</calcChain>
</file>

<file path=xl/sharedStrings.xml><?xml version="1.0" encoding="utf-8"?>
<sst xmlns="http://schemas.openxmlformats.org/spreadsheetml/2006/main" count="177" uniqueCount="160">
  <si>
    <t>URBANIZED</t>
  </si>
  <si>
    <t xml:space="preserve">     30-ft Buses</t>
  </si>
  <si>
    <t xml:space="preserve">      &lt;30-ft Buses</t>
  </si>
  <si>
    <t xml:space="preserve">          Other</t>
  </si>
  <si>
    <t xml:space="preserve">          TOTAL</t>
  </si>
  <si>
    <t>#</t>
  </si>
  <si>
    <t>$</t>
  </si>
  <si>
    <t>OVER 1 MILLION POP.</t>
  </si>
  <si>
    <t>Atlanta, GA</t>
  </si>
  <si>
    <t>Seattle, WA</t>
  </si>
  <si>
    <t>200,000 - 1 MILLION POP.</t>
  </si>
  <si>
    <t>Des Moines, IA</t>
  </si>
  <si>
    <t>Orlando, FL</t>
  </si>
  <si>
    <t>TOTAL</t>
  </si>
  <si>
    <t xml:space="preserve">     SUB-TOTAL</t>
  </si>
  <si>
    <t xml:space="preserve">     SUB TOTAL</t>
  </si>
  <si>
    <t>Canton, OH</t>
  </si>
  <si>
    <t>Colorado Springs, CO</t>
  </si>
  <si>
    <t>Durham, NC</t>
  </si>
  <si>
    <t>Grand Rapids, MI</t>
  </si>
  <si>
    <t>Jacksonville, FL</t>
  </si>
  <si>
    <t>Knoxville, TN</t>
  </si>
  <si>
    <t>LESS THAN 200,000 POP.</t>
  </si>
  <si>
    <t xml:space="preserve">   Articulated Bus</t>
  </si>
  <si>
    <t xml:space="preserve">      Van/Sta. Wgn.</t>
  </si>
  <si>
    <t xml:space="preserve">       Trolley Bus</t>
  </si>
  <si>
    <t>Cleveland, OH</t>
  </si>
  <si>
    <t>Columbus, OH</t>
  </si>
  <si>
    <t>AREA</t>
  </si>
  <si>
    <t>Pittsburgh, PA</t>
  </si>
  <si>
    <t>Sacramento, CA</t>
  </si>
  <si>
    <t>Kansas City, MO-KS</t>
  </si>
  <si>
    <t>Portland, OR-WA</t>
  </si>
  <si>
    <t xml:space="preserve">     35 ft  Buses</t>
  </si>
  <si>
    <t xml:space="preserve">     40-ft  Buses</t>
  </si>
  <si>
    <t>Salt Lake City, UT</t>
  </si>
  <si>
    <t>NOTE:   "Other" category includes dual mode bus, ferry, commuter bus, intercity bus, and used bus.  If quantity = 0, funds are supplemental to a previous purchase.</t>
  </si>
  <si>
    <t>Virginia Beach, VA</t>
  </si>
  <si>
    <t>Cincinnati, OH-KY-IN</t>
  </si>
  <si>
    <t>Miami, FL</t>
  </si>
  <si>
    <t>Philadelphia, PA-NJ-DE-MD</t>
  </si>
  <si>
    <t>Providence, RI-MA</t>
  </si>
  <si>
    <t>San Juan, PR</t>
  </si>
  <si>
    <t>Reading, PA</t>
  </si>
  <si>
    <t>Lansing, MI</t>
  </si>
  <si>
    <t>Dayton, OH</t>
  </si>
  <si>
    <t>Eugene, OR</t>
  </si>
  <si>
    <t>Evansville, IN-KY</t>
  </si>
  <si>
    <t>Tucson, AZ</t>
  </si>
  <si>
    <t>California</t>
  </si>
  <si>
    <t>Indiana</t>
  </si>
  <si>
    <t>Minnesota</t>
  </si>
  <si>
    <t>New Jersey</t>
  </si>
  <si>
    <t>Texas</t>
  </si>
  <si>
    <t>Virginia</t>
  </si>
  <si>
    <t>Washington</t>
  </si>
  <si>
    <t>Baltimore, MD</t>
  </si>
  <si>
    <t>Boston, MA--NH--RI</t>
  </si>
  <si>
    <t>Chicago, IL-IN</t>
  </si>
  <si>
    <t>Dallas--Fort Worth--Arlington, TX</t>
  </si>
  <si>
    <t>Los Angeles--Long Beach--Santa Ana, CA</t>
  </si>
  <si>
    <t>Minneapolis--St. Paul, MN</t>
  </si>
  <si>
    <t>New York--Newark, NY-NJ-CT</t>
  </si>
  <si>
    <t>Phoenix--Mesa, AZ</t>
  </si>
  <si>
    <t>Riverside--San Bernardino, CA</t>
  </si>
  <si>
    <t>San Francisco--Oakland, CA</t>
  </si>
  <si>
    <t>Washington, DC-VA-MD</t>
  </si>
  <si>
    <t>Sarasota--Bradenton, FL</t>
  </si>
  <si>
    <t>Toledo, OH-MI</t>
  </si>
  <si>
    <t>New Hampshire</t>
  </si>
  <si>
    <t>Pennsylvania</t>
  </si>
  <si>
    <t>Allentown--Bethlehem, PA-NJ</t>
  </si>
  <si>
    <t>Hartford, CT</t>
  </si>
  <si>
    <t>Nashville-Davidson, TN</t>
  </si>
  <si>
    <t>Stockton, CA</t>
  </si>
  <si>
    <t>Alabama</t>
  </si>
  <si>
    <t>Florida</t>
  </si>
  <si>
    <t>Illinois</t>
  </si>
  <si>
    <t>Kentucky</t>
  </si>
  <si>
    <t>Maine</t>
  </si>
  <si>
    <t>Michigan</t>
  </si>
  <si>
    <t>New York</t>
  </si>
  <si>
    <t>North Carolina</t>
  </si>
  <si>
    <t>Ohio</t>
  </si>
  <si>
    <t>South Carolina</t>
  </si>
  <si>
    <t>Vermont</t>
  </si>
  <si>
    <t>TABLE 19</t>
  </si>
  <si>
    <t>Anchorage, AK</t>
  </si>
  <si>
    <t>Atlantic City, NJ</t>
  </si>
  <si>
    <t>Bridgeport--Stamford, CT--NY</t>
  </si>
  <si>
    <t>Mobile, AL</t>
  </si>
  <si>
    <t>Port St. Lucie, FL</t>
  </si>
  <si>
    <t>Richmond, VA</t>
  </si>
  <si>
    <t>Santa Rosa, CA</t>
  </si>
  <si>
    <t>Winston-Salem, NC</t>
  </si>
  <si>
    <t>Idaho</t>
  </si>
  <si>
    <t xml:space="preserve">A negative obligation indicates that a budget amendment to previously obligated funds shifted the commitment of funds out of one category (I.e. the negative balance) </t>
  </si>
  <si>
    <t>to another category.</t>
  </si>
  <si>
    <t>Houston, TX</t>
  </si>
  <si>
    <t>Las Vegas, NV</t>
  </si>
  <si>
    <t>San Antonio, TX</t>
  </si>
  <si>
    <t>Augusta-Richmond County, GA-SC</t>
  </si>
  <si>
    <t>Fresno, CA</t>
  </si>
  <si>
    <t>Memphis, TN-MS-AR</t>
  </si>
  <si>
    <t>Modesto, CA</t>
  </si>
  <si>
    <t>Scranton, PA</t>
  </si>
  <si>
    <t>Iowa</t>
  </si>
  <si>
    <t>West Virginia</t>
  </si>
  <si>
    <t>St. Louis, MO-IL</t>
  </si>
  <si>
    <t>Austin, TX</t>
  </si>
  <si>
    <t>Cape Coral, FL</t>
  </si>
  <si>
    <t>Davenport, IA-IL</t>
  </si>
  <si>
    <t>Harrisburg, PA</t>
  </si>
  <si>
    <t>Huntsville, AL</t>
  </si>
  <si>
    <t>Thousand Oaks, CA</t>
  </si>
  <si>
    <t>Delaware</t>
  </si>
  <si>
    <t>Maryland</t>
  </si>
  <si>
    <t>South Dakota</t>
  </si>
  <si>
    <t>Detroit, MI</t>
  </si>
  <si>
    <t>Milwaukiee, WI</t>
  </si>
  <si>
    <t>Akron, OH</t>
  </si>
  <si>
    <t>Albuquerque, NM</t>
  </si>
  <si>
    <t>Bakersfield, CA</t>
  </si>
  <si>
    <t>Baton Rouge, LA</t>
  </si>
  <si>
    <t>Fayetteville, NC</t>
  </si>
  <si>
    <t>Flint, MI</t>
  </si>
  <si>
    <t>Fort Collins, CO</t>
  </si>
  <si>
    <t>Fort Wayne, IN</t>
  </si>
  <si>
    <t>Greensboro, NC</t>
  </si>
  <si>
    <t>Honolulu, HI</t>
  </si>
  <si>
    <t>Lancaster, PA</t>
  </si>
  <si>
    <t>Lancaster--Palmdale, CA</t>
  </si>
  <si>
    <t>Little Rock, AR</t>
  </si>
  <si>
    <t>Louisville, KY-IN</t>
  </si>
  <si>
    <t>Madison, WI</t>
  </si>
  <si>
    <t>Oxnard, CA</t>
  </si>
  <si>
    <t>Palm Bay--Melbourne, FL</t>
  </si>
  <si>
    <t>Pensacola, FL-AL</t>
  </si>
  <si>
    <t>Peoria, IL</t>
  </si>
  <si>
    <t>Savannah, GA</t>
  </si>
  <si>
    <t>Shreveport, LA</t>
  </si>
  <si>
    <t>South Bend, IN-MI</t>
  </si>
  <si>
    <t>Temecula--Murrieta, CA</t>
  </si>
  <si>
    <t>Trenton, NJ</t>
  </si>
  <si>
    <t>Victorville--Hesperia--Apple Valley, CA</t>
  </si>
  <si>
    <t>Wichita, KS</t>
  </si>
  <si>
    <t>Worcester, MA-CT</t>
  </si>
  <si>
    <t>Youngstown, OH-PA</t>
  </si>
  <si>
    <t>Arizona</t>
  </si>
  <si>
    <t>Arkansas</t>
  </si>
  <si>
    <t>Colorado</t>
  </si>
  <si>
    <t>Georgia</t>
  </si>
  <si>
    <t>Hawaii</t>
  </si>
  <si>
    <t>Louisiana</t>
  </si>
  <si>
    <t>Missouri</t>
  </si>
  <si>
    <t>Montana</t>
  </si>
  <si>
    <t>Oklahoma</t>
  </si>
  <si>
    <t>Puerto Rico</t>
  </si>
  <si>
    <t>Tennessee</t>
  </si>
  <si>
    <t>FY 2010 URBANIZED AREA FORMULA PROGRAM OBLIGATIONS FOR MOTOR VEHICLES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</si>
</sst>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6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5" fontId="0" fillId="0" borderId="0" xfId="0" applyNumberFormat="1" applyProtection="1"/>
    <xf numFmtId="37" fontId="0" fillId="0" borderId="4" xfId="0" applyNumberFormat="1" applyBorder="1" applyProtection="1"/>
    <xf numFmtId="5" fontId="0" fillId="0" borderId="5" xfId="0" applyNumberFormat="1" applyBorder="1" applyProtection="1"/>
    <xf numFmtId="37" fontId="0" fillId="0" borderId="5" xfId="0" applyNumberFormat="1" applyBorder="1" applyProtection="1"/>
    <xf numFmtId="37" fontId="0" fillId="0" borderId="9" xfId="0" applyNumberFormat="1" applyBorder="1" applyProtection="1"/>
    <xf numFmtId="37" fontId="0" fillId="0" borderId="10" xfId="0" applyNumberFormat="1" applyBorder="1" applyProtection="1"/>
    <xf numFmtId="37" fontId="0" fillId="0" borderId="11" xfId="0" applyNumberFormat="1" applyBorder="1" applyProtection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0" fillId="0" borderId="0" xfId="0" applyBorder="1"/>
    <xf numFmtId="0" fontId="0" fillId="2" borderId="4" xfId="0" applyFill="1" applyBorder="1"/>
    <xf numFmtId="5" fontId="0" fillId="2" borderId="0" xfId="0" applyNumberFormat="1" applyFill="1" applyBorder="1" applyProtection="1"/>
    <xf numFmtId="5" fontId="0" fillId="2" borderId="5" xfId="0" applyNumberFormat="1" applyFill="1" applyBorder="1" applyProtection="1"/>
    <xf numFmtId="3" fontId="0" fillId="0" borderId="4" xfId="0" applyNumberFormat="1" applyBorder="1"/>
    <xf numFmtId="3" fontId="0" fillId="2" borderId="4" xfId="0" applyNumberFormat="1" applyFill="1" applyBorder="1"/>
    <xf numFmtId="37" fontId="0" fillId="0" borderId="12" xfId="0" applyNumberFormat="1" applyBorder="1" applyProtection="1"/>
    <xf numFmtId="37" fontId="0" fillId="0" borderId="13" xfId="0" applyNumberFormat="1" applyBorder="1" applyProtection="1"/>
    <xf numFmtId="37" fontId="0" fillId="0" borderId="14" xfId="0" applyNumberForma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0" fillId="2" borderId="0" xfId="0" applyNumberFormat="1" applyFill="1" applyBorder="1"/>
    <xf numFmtId="0" fontId="0" fillId="2" borderId="0" xfId="0" applyFill="1" applyBorder="1"/>
    <xf numFmtId="3" fontId="0" fillId="0" borderId="0" xfId="0" applyNumberFormat="1" applyBorder="1"/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3" fillId="0" borderId="15" xfId="0" applyFont="1" applyBorder="1"/>
    <xf numFmtId="0" fontId="2" fillId="0" borderId="16" xfId="0" applyFont="1" applyBorder="1"/>
    <xf numFmtId="0" fontId="3" fillId="0" borderId="16" xfId="0" applyFont="1" applyBorder="1"/>
    <xf numFmtId="0" fontId="0" fillId="0" borderId="16" xfId="0" applyBorder="1"/>
    <xf numFmtId="0" fontId="4" fillId="0" borderId="16" xfId="0" applyFont="1" applyBorder="1"/>
    <xf numFmtId="0" fontId="4" fillId="2" borderId="16" xfId="0" applyFont="1" applyFill="1" applyBorder="1"/>
    <xf numFmtId="0" fontId="4" fillId="0" borderId="18" xfId="0" applyFont="1" applyBorder="1"/>
    <xf numFmtId="0" fontId="5" fillId="0" borderId="16" xfId="0" applyFont="1" applyBorder="1"/>
    <xf numFmtId="0" fontId="0" fillId="0" borderId="18" xfId="0" applyBorder="1"/>
    <xf numFmtId="0" fontId="0" fillId="0" borderId="19" xfId="0" applyBorder="1"/>
    <xf numFmtId="0" fontId="4" fillId="0" borderId="19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U171"/>
  <sheetViews>
    <sheetView tabSelected="1" defaultGridColor="0" colorId="22" zoomScale="75" zoomScaleNormal="75" zoomScaleSheetLayoutView="75" workbookViewId="0">
      <pane xSplit="2" ySplit="7" topLeftCell="G107" activePane="bottomRight" state="frozen"/>
      <selection pane="topRight" activeCell="C1" sqref="C1"/>
      <selection pane="bottomLeft"/>
      <selection pane="bottomRight" activeCell="T117" sqref="T117"/>
    </sheetView>
  </sheetViews>
  <sheetFormatPr defaultColWidth="11.44140625" defaultRowHeight="15"/>
  <cols>
    <col min="1" max="1" width="0.77734375" customWidth="1"/>
    <col min="2" max="2" width="35.44140625" customWidth="1"/>
    <col min="3" max="3" width="5.77734375" customWidth="1"/>
    <col min="4" max="4" width="13.109375" customWidth="1"/>
    <col min="5" max="5" width="4.109375" customWidth="1"/>
    <col min="6" max="6" width="14.44140625" customWidth="1"/>
    <col min="7" max="7" width="4.109375" customWidth="1"/>
    <col min="8" max="8" width="11.77734375" customWidth="1"/>
    <col min="9" max="9" width="5.6640625" customWidth="1"/>
    <col min="10" max="10" width="11.77734375" customWidth="1"/>
    <col min="11" max="11" width="4.6640625" customWidth="1"/>
    <col min="12" max="12" width="12.88671875" bestFit="1" customWidth="1"/>
    <col min="13" max="13" width="4.6640625" customWidth="1"/>
    <col min="14" max="14" width="11.77734375" customWidth="1"/>
    <col min="15" max="15" width="4.21875" customWidth="1"/>
    <col min="16" max="16" width="11.77734375" customWidth="1"/>
    <col min="17" max="17" width="4.5546875" customWidth="1"/>
    <col min="18" max="18" width="12.88671875" bestFit="1" customWidth="1"/>
    <col min="19" max="19" width="5.77734375" customWidth="1"/>
    <col min="20" max="20" width="14.44140625" bestFit="1" customWidth="1"/>
  </cols>
  <sheetData>
    <row r="1" spans="1:20" ht="18">
      <c r="B1" s="52" t="s">
        <v>86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 ht="18">
      <c r="B2" s="52" t="s">
        <v>159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5.75" thickBot="1"/>
    <row r="4" spans="1:20">
      <c r="B4" s="38"/>
      <c r="C4" s="2"/>
      <c r="D4" s="3"/>
      <c r="E4" s="2"/>
      <c r="F4" s="2"/>
      <c r="G4" s="1"/>
      <c r="H4" s="2"/>
      <c r="I4" s="1"/>
      <c r="J4" s="2"/>
      <c r="K4" s="1"/>
      <c r="L4" s="2"/>
      <c r="M4" s="1"/>
      <c r="N4" s="2"/>
      <c r="O4" s="1"/>
      <c r="P4" s="2"/>
      <c r="Q4" s="1"/>
      <c r="R4" s="2"/>
      <c r="S4" s="1"/>
      <c r="T4" s="3"/>
    </row>
    <row r="5" spans="1:20" ht="15.75">
      <c r="B5" s="39" t="s">
        <v>0</v>
      </c>
      <c r="C5" s="33" t="s">
        <v>34</v>
      </c>
      <c r="D5" s="6"/>
      <c r="E5" s="33" t="s">
        <v>33</v>
      </c>
      <c r="F5" s="5"/>
      <c r="G5" s="4" t="s">
        <v>1</v>
      </c>
      <c r="H5" s="5"/>
      <c r="I5" s="4" t="s">
        <v>2</v>
      </c>
      <c r="J5" s="5"/>
      <c r="K5" s="4" t="s">
        <v>23</v>
      </c>
      <c r="L5" s="5"/>
      <c r="M5" s="4" t="s">
        <v>24</v>
      </c>
      <c r="N5" s="5"/>
      <c r="O5" s="4" t="s">
        <v>25</v>
      </c>
      <c r="P5" s="5"/>
      <c r="Q5" s="4" t="s">
        <v>3</v>
      </c>
      <c r="R5" s="5"/>
      <c r="S5" s="4" t="s">
        <v>4</v>
      </c>
      <c r="T5" s="6"/>
    </row>
    <row r="6" spans="1:20" ht="15.75">
      <c r="B6" s="39" t="s">
        <v>28</v>
      </c>
      <c r="C6" s="34" t="s">
        <v>5</v>
      </c>
      <c r="D6" s="21" t="s">
        <v>6</v>
      </c>
      <c r="E6" s="34" t="s">
        <v>5</v>
      </c>
      <c r="F6" s="20" t="s">
        <v>6</v>
      </c>
      <c r="G6" s="19" t="s">
        <v>5</v>
      </c>
      <c r="H6" s="20" t="s">
        <v>6</v>
      </c>
      <c r="I6" s="19" t="s">
        <v>5</v>
      </c>
      <c r="J6" s="20" t="s">
        <v>6</v>
      </c>
      <c r="K6" s="19" t="s">
        <v>5</v>
      </c>
      <c r="L6" s="20" t="s">
        <v>6</v>
      </c>
      <c r="M6" s="19" t="s">
        <v>5</v>
      </c>
      <c r="N6" s="20" t="s">
        <v>6</v>
      </c>
      <c r="O6" s="19" t="s">
        <v>5</v>
      </c>
      <c r="P6" s="20" t="s">
        <v>6</v>
      </c>
      <c r="Q6" s="19" t="s">
        <v>5</v>
      </c>
      <c r="R6" s="20" t="s">
        <v>6</v>
      </c>
      <c r="S6" s="19" t="s">
        <v>5</v>
      </c>
      <c r="T6" s="21" t="s">
        <v>6</v>
      </c>
    </row>
    <row r="7" spans="1:20" ht="15.75" thickBot="1">
      <c r="B7" s="40"/>
      <c r="C7" s="8"/>
      <c r="D7" s="9"/>
      <c r="E7" s="8"/>
      <c r="F7" s="8"/>
      <c r="G7" s="7"/>
      <c r="H7" s="8"/>
      <c r="I7" s="7"/>
      <c r="J7" s="8"/>
      <c r="K7" s="7"/>
      <c r="L7" s="8"/>
      <c r="M7" s="7"/>
      <c r="N7" s="8"/>
      <c r="O7" s="7"/>
      <c r="P7" s="8"/>
      <c r="Q7" s="7"/>
      <c r="R7" s="8"/>
      <c r="S7" s="7"/>
      <c r="T7" s="9"/>
    </row>
    <row r="8" spans="1:20">
      <c r="B8" s="41"/>
      <c r="C8" s="24"/>
      <c r="D8" s="11"/>
      <c r="G8" s="10"/>
      <c r="I8" s="10"/>
      <c r="K8" s="10"/>
      <c r="M8" s="10"/>
      <c r="O8" s="10"/>
      <c r="Q8" s="10"/>
      <c r="S8" s="10"/>
      <c r="T8" s="11"/>
    </row>
    <row r="9" spans="1:20" ht="15.75">
      <c r="B9" s="42" t="s">
        <v>7</v>
      </c>
      <c r="C9" s="24"/>
      <c r="D9" s="11"/>
      <c r="G9" s="10"/>
      <c r="I9" s="10"/>
      <c r="K9" s="10"/>
      <c r="M9" s="10"/>
      <c r="O9" s="10"/>
      <c r="Q9" s="10"/>
      <c r="S9" s="10"/>
      <c r="T9" s="11"/>
    </row>
    <row r="10" spans="1:20">
      <c r="B10" s="43"/>
      <c r="C10" s="24"/>
      <c r="D10" s="11"/>
      <c r="G10" s="10"/>
      <c r="I10" s="10"/>
      <c r="K10" s="10"/>
      <c r="M10" s="10"/>
      <c r="O10" s="10"/>
      <c r="Q10" s="10"/>
      <c r="S10" s="10"/>
      <c r="T10" s="11"/>
    </row>
    <row r="11" spans="1:20">
      <c r="A11" s="24"/>
      <c r="B11" s="44" t="s">
        <v>8</v>
      </c>
      <c r="C11" s="22">
        <v>6</v>
      </c>
      <c r="D11" s="14">
        <v>1621360</v>
      </c>
      <c r="E11" s="22">
        <v>0</v>
      </c>
      <c r="F11" s="23">
        <v>-35312</v>
      </c>
      <c r="G11" s="13">
        <v>0</v>
      </c>
      <c r="H11" s="23">
        <v>0</v>
      </c>
      <c r="I11" s="13">
        <v>0</v>
      </c>
      <c r="J11" s="23">
        <v>35312</v>
      </c>
      <c r="K11" s="13">
        <v>0</v>
      </c>
      <c r="L11" s="23">
        <v>0</v>
      </c>
      <c r="M11" s="13">
        <v>15</v>
      </c>
      <c r="N11" s="23">
        <v>299449</v>
      </c>
      <c r="O11" s="13">
        <v>0</v>
      </c>
      <c r="P11" s="23">
        <v>0</v>
      </c>
      <c r="Q11" s="13">
        <v>19</v>
      </c>
      <c r="R11" s="23">
        <v>700000</v>
      </c>
      <c r="S11" s="13">
        <f t="shared" ref="S11:S42" si="0">Q11+O11+M11+K11+I11+G11+E11+C11</f>
        <v>40</v>
      </c>
      <c r="T11" s="14">
        <f t="shared" ref="T11:T42" si="1">R11+P11+N11+L11+J11+H11+F11+D11</f>
        <v>2620809</v>
      </c>
    </row>
    <row r="12" spans="1:20">
      <c r="A12" s="24"/>
      <c r="B12" s="44" t="s">
        <v>56</v>
      </c>
      <c r="C12" s="22">
        <v>26</v>
      </c>
      <c r="D12" s="14">
        <v>15890000</v>
      </c>
      <c r="E12" s="22">
        <v>2</v>
      </c>
      <c r="F12" s="23">
        <v>392000</v>
      </c>
      <c r="G12" s="13">
        <v>3</v>
      </c>
      <c r="H12" s="23">
        <v>420000</v>
      </c>
      <c r="I12" s="13">
        <v>0</v>
      </c>
      <c r="J12" s="23">
        <v>0</v>
      </c>
      <c r="K12" s="13">
        <v>0</v>
      </c>
      <c r="L12" s="23">
        <v>0</v>
      </c>
      <c r="M12" s="13">
        <v>0</v>
      </c>
      <c r="N12" s="23">
        <v>0</v>
      </c>
      <c r="O12" s="13">
        <v>0</v>
      </c>
      <c r="P12" s="23">
        <v>0</v>
      </c>
      <c r="Q12" s="13">
        <v>0</v>
      </c>
      <c r="R12" s="23">
        <v>0</v>
      </c>
      <c r="S12" s="13">
        <f t="shared" si="0"/>
        <v>31</v>
      </c>
      <c r="T12" s="14">
        <f t="shared" si="1"/>
        <v>16702000</v>
      </c>
    </row>
    <row r="13" spans="1:20">
      <c r="A13" s="24"/>
      <c r="B13" s="44" t="s">
        <v>57</v>
      </c>
      <c r="C13" s="22">
        <v>661</v>
      </c>
      <c r="D13" s="15">
        <v>21043055</v>
      </c>
      <c r="E13" s="22">
        <v>13</v>
      </c>
      <c r="F13" s="22">
        <v>3795530</v>
      </c>
      <c r="G13" s="13">
        <v>0</v>
      </c>
      <c r="H13" s="23">
        <v>-164000</v>
      </c>
      <c r="I13" s="13">
        <v>0</v>
      </c>
      <c r="J13" s="22">
        <v>0</v>
      </c>
      <c r="K13" s="13">
        <v>0</v>
      </c>
      <c r="L13" s="22">
        <v>0</v>
      </c>
      <c r="M13" s="13">
        <v>0</v>
      </c>
      <c r="N13" s="22">
        <v>80000</v>
      </c>
      <c r="O13" s="13">
        <v>0</v>
      </c>
      <c r="P13" s="22">
        <v>0</v>
      </c>
      <c r="Q13" s="13">
        <v>8</v>
      </c>
      <c r="R13" s="22">
        <v>721800</v>
      </c>
      <c r="S13" s="13">
        <f t="shared" si="0"/>
        <v>682</v>
      </c>
      <c r="T13" s="15">
        <f t="shared" si="1"/>
        <v>25476385</v>
      </c>
    </row>
    <row r="14" spans="1:20">
      <c r="A14" s="24"/>
      <c r="B14" s="44" t="s">
        <v>58</v>
      </c>
      <c r="C14" s="22">
        <v>210</v>
      </c>
      <c r="D14" s="15">
        <v>12520192</v>
      </c>
      <c r="E14" s="22">
        <v>2</v>
      </c>
      <c r="F14" s="22">
        <v>800000</v>
      </c>
      <c r="G14" s="13">
        <v>0</v>
      </c>
      <c r="H14" s="22">
        <v>0</v>
      </c>
      <c r="I14" s="13">
        <v>0</v>
      </c>
      <c r="J14" s="22">
        <v>0</v>
      </c>
      <c r="K14" s="13">
        <v>150</v>
      </c>
      <c r="L14" s="22">
        <v>6582551</v>
      </c>
      <c r="M14" s="13">
        <v>19</v>
      </c>
      <c r="N14" s="22">
        <v>804800</v>
      </c>
      <c r="O14" s="13">
        <v>0</v>
      </c>
      <c r="P14" s="22">
        <v>0</v>
      </c>
      <c r="Q14" s="13">
        <v>0</v>
      </c>
      <c r="R14" s="22">
        <v>0</v>
      </c>
      <c r="S14" s="13">
        <f t="shared" si="0"/>
        <v>381</v>
      </c>
      <c r="T14" s="15">
        <f t="shared" si="1"/>
        <v>20707543</v>
      </c>
    </row>
    <row r="15" spans="1:20">
      <c r="A15" s="24"/>
      <c r="B15" s="44" t="s">
        <v>38</v>
      </c>
      <c r="C15" s="22">
        <v>25</v>
      </c>
      <c r="D15" s="15">
        <v>7244724</v>
      </c>
      <c r="E15" s="22">
        <v>0</v>
      </c>
      <c r="F15" s="22">
        <v>0</v>
      </c>
      <c r="G15" s="13">
        <v>0</v>
      </c>
      <c r="H15" s="22">
        <v>0</v>
      </c>
      <c r="I15" s="13">
        <v>16</v>
      </c>
      <c r="J15" s="22">
        <v>829377</v>
      </c>
      <c r="K15" s="13">
        <v>0</v>
      </c>
      <c r="L15" s="22">
        <v>0</v>
      </c>
      <c r="M15" s="13">
        <v>0</v>
      </c>
      <c r="N15" s="22">
        <v>0</v>
      </c>
      <c r="O15" s="13">
        <v>0</v>
      </c>
      <c r="P15" s="22">
        <v>0</v>
      </c>
      <c r="Q15" s="13">
        <v>0</v>
      </c>
      <c r="R15" s="22">
        <v>0</v>
      </c>
      <c r="S15" s="13">
        <f t="shared" si="0"/>
        <v>41</v>
      </c>
      <c r="T15" s="15">
        <f t="shared" si="1"/>
        <v>8074101</v>
      </c>
    </row>
    <row r="16" spans="1:20">
      <c r="A16" s="24"/>
      <c r="B16" s="50" t="s">
        <v>26</v>
      </c>
      <c r="C16" s="31">
        <v>0</v>
      </c>
      <c r="D16" s="32">
        <v>0</v>
      </c>
      <c r="E16" s="31">
        <v>0</v>
      </c>
      <c r="F16" s="31">
        <v>0</v>
      </c>
      <c r="G16" s="30">
        <v>0</v>
      </c>
      <c r="H16" s="31">
        <v>0</v>
      </c>
      <c r="I16" s="30">
        <v>0</v>
      </c>
      <c r="J16" s="31">
        <v>0</v>
      </c>
      <c r="K16" s="30">
        <v>0</v>
      </c>
      <c r="L16" s="31">
        <v>0</v>
      </c>
      <c r="M16" s="30">
        <v>0</v>
      </c>
      <c r="N16" s="31">
        <v>0</v>
      </c>
      <c r="O16" s="30">
        <v>0</v>
      </c>
      <c r="P16" s="31">
        <v>0</v>
      </c>
      <c r="Q16" s="30">
        <v>6</v>
      </c>
      <c r="R16" s="31">
        <v>3250000</v>
      </c>
      <c r="S16" s="30">
        <f t="shared" si="0"/>
        <v>6</v>
      </c>
      <c r="T16" s="32">
        <f t="shared" si="1"/>
        <v>3250000</v>
      </c>
    </row>
    <row r="17" spans="1:20">
      <c r="A17" s="24"/>
      <c r="B17" s="44" t="s">
        <v>27</v>
      </c>
      <c r="C17" s="22">
        <v>35</v>
      </c>
      <c r="D17" s="15">
        <v>9529309</v>
      </c>
      <c r="E17" s="22">
        <v>0</v>
      </c>
      <c r="F17" s="22">
        <v>0</v>
      </c>
      <c r="G17" s="13">
        <v>3</v>
      </c>
      <c r="H17" s="22">
        <v>811013</v>
      </c>
      <c r="I17" s="13">
        <v>12</v>
      </c>
      <c r="J17" s="22">
        <v>606682</v>
      </c>
      <c r="K17" s="13">
        <v>0</v>
      </c>
      <c r="L17" s="22">
        <v>0</v>
      </c>
      <c r="M17" s="13">
        <v>0</v>
      </c>
      <c r="N17" s="22">
        <v>0</v>
      </c>
      <c r="O17" s="13">
        <v>0</v>
      </c>
      <c r="P17" s="22">
        <v>0</v>
      </c>
      <c r="Q17" s="13">
        <v>0</v>
      </c>
      <c r="R17" s="22">
        <v>0</v>
      </c>
      <c r="S17" s="13">
        <f t="shared" si="0"/>
        <v>50</v>
      </c>
      <c r="T17" s="15">
        <f t="shared" si="1"/>
        <v>10947004</v>
      </c>
    </row>
    <row r="18" spans="1:20">
      <c r="A18" s="24"/>
      <c r="B18" s="44" t="s">
        <v>59</v>
      </c>
      <c r="C18" s="22">
        <v>10</v>
      </c>
      <c r="D18" s="15">
        <v>3403000</v>
      </c>
      <c r="E18" s="22">
        <v>0</v>
      </c>
      <c r="F18" s="22">
        <v>0</v>
      </c>
      <c r="G18" s="13">
        <v>0</v>
      </c>
      <c r="H18" s="22">
        <v>0</v>
      </c>
      <c r="I18" s="13">
        <v>3</v>
      </c>
      <c r="J18" s="22">
        <v>174300</v>
      </c>
      <c r="K18" s="13">
        <v>0</v>
      </c>
      <c r="L18" s="22">
        <v>0</v>
      </c>
      <c r="M18" s="13">
        <v>0</v>
      </c>
      <c r="N18" s="22">
        <v>0</v>
      </c>
      <c r="O18" s="13">
        <v>0</v>
      </c>
      <c r="P18" s="22">
        <v>0</v>
      </c>
      <c r="Q18" s="13">
        <v>0</v>
      </c>
      <c r="R18" s="22">
        <v>0</v>
      </c>
      <c r="S18" s="13">
        <f t="shared" si="0"/>
        <v>13</v>
      </c>
      <c r="T18" s="15">
        <f t="shared" si="1"/>
        <v>3577300</v>
      </c>
    </row>
    <row r="19" spans="1:20">
      <c r="A19" s="24"/>
      <c r="B19" s="44" t="s">
        <v>118</v>
      </c>
      <c r="C19" s="22">
        <v>3</v>
      </c>
      <c r="D19" s="15">
        <v>1000000</v>
      </c>
      <c r="E19" s="22">
        <v>0</v>
      </c>
      <c r="F19" s="22">
        <v>0</v>
      </c>
      <c r="G19" s="13">
        <v>0</v>
      </c>
      <c r="H19" s="22">
        <v>0</v>
      </c>
      <c r="I19" s="13">
        <v>0</v>
      </c>
      <c r="J19" s="22">
        <v>0</v>
      </c>
      <c r="K19" s="13">
        <v>0</v>
      </c>
      <c r="L19" s="22">
        <v>0</v>
      </c>
      <c r="M19" s="13">
        <v>0</v>
      </c>
      <c r="N19" s="22">
        <v>0</v>
      </c>
      <c r="O19" s="13">
        <v>0</v>
      </c>
      <c r="P19" s="22">
        <v>0</v>
      </c>
      <c r="Q19" s="13">
        <v>0</v>
      </c>
      <c r="R19" s="22">
        <v>0</v>
      </c>
      <c r="S19" s="13">
        <f t="shared" si="0"/>
        <v>3</v>
      </c>
      <c r="T19" s="15">
        <f t="shared" si="1"/>
        <v>1000000</v>
      </c>
    </row>
    <row r="20" spans="1:20">
      <c r="A20" s="24"/>
      <c r="B20" s="49" t="s">
        <v>98</v>
      </c>
      <c r="C20" s="17">
        <v>156</v>
      </c>
      <c r="D20" s="18">
        <v>11164033</v>
      </c>
      <c r="E20" s="17">
        <v>3</v>
      </c>
      <c r="F20" s="17">
        <v>216000</v>
      </c>
      <c r="G20" s="16">
        <v>0</v>
      </c>
      <c r="H20" s="17">
        <v>0</v>
      </c>
      <c r="I20" s="16">
        <v>0</v>
      </c>
      <c r="J20" s="17">
        <v>0</v>
      </c>
      <c r="K20" s="16">
        <v>0</v>
      </c>
      <c r="L20" s="17">
        <v>0</v>
      </c>
      <c r="M20" s="16">
        <v>75</v>
      </c>
      <c r="N20" s="17">
        <v>5057759</v>
      </c>
      <c r="O20" s="16">
        <v>0</v>
      </c>
      <c r="P20" s="17">
        <v>0</v>
      </c>
      <c r="Q20" s="16">
        <v>55</v>
      </c>
      <c r="R20" s="17">
        <v>5193458</v>
      </c>
      <c r="S20" s="16">
        <f t="shared" si="0"/>
        <v>289</v>
      </c>
      <c r="T20" s="18">
        <f t="shared" si="1"/>
        <v>21631250</v>
      </c>
    </row>
    <row r="21" spans="1:20">
      <c r="A21" s="24"/>
      <c r="B21" s="44" t="s">
        <v>31</v>
      </c>
      <c r="C21" s="22">
        <v>3</v>
      </c>
      <c r="D21" s="15">
        <v>741000</v>
      </c>
      <c r="E21" s="22">
        <v>0</v>
      </c>
      <c r="F21" s="22">
        <v>0</v>
      </c>
      <c r="G21" s="13">
        <v>0</v>
      </c>
      <c r="H21" s="22">
        <v>0</v>
      </c>
      <c r="I21" s="13">
        <v>0</v>
      </c>
      <c r="J21" s="22">
        <v>0</v>
      </c>
      <c r="K21" s="13">
        <v>0</v>
      </c>
      <c r="L21" s="22">
        <v>0</v>
      </c>
      <c r="M21" s="13">
        <v>14</v>
      </c>
      <c r="N21" s="22">
        <v>351200</v>
      </c>
      <c r="O21" s="13">
        <v>0</v>
      </c>
      <c r="P21" s="22">
        <v>0</v>
      </c>
      <c r="Q21" s="13">
        <v>0</v>
      </c>
      <c r="R21" s="22">
        <v>0</v>
      </c>
      <c r="S21" s="13">
        <f t="shared" si="0"/>
        <v>17</v>
      </c>
      <c r="T21" s="15">
        <f t="shared" si="1"/>
        <v>1092200</v>
      </c>
    </row>
    <row r="22" spans="1:20">
      <c r="A22" s="24"/>
      <c r="B22" s="44" t="s">
        <v>99</v>
      </c>
      <c r="C22" s="22">
        <v>0</v>
      </c>
      <c r="D22" s="15">
        <v>0</v>
      </c>
      <c r="E22" s="22">
        <v>0</v>
      </c>
      <c r="F22" s="22">
        <v>0</v>
      </c>
      <c r="G22" s="13">
        <v>0</v>
      </c>
      <c r="H22" s="22">
        <v>0</v>
      </c>
      <c r="I22" s="13">
        <v>50</v>
      </c>
      <c r="J22" s="22">
        <v>2605880</v>
      </c>
      <c r="K22" s="13">
        <v>18</v>
      </c>
      <c r="L22" s="22">
        <v>18570108</v>
      </c>
      <c r="M22" s="13">
        <v>50</v>
      </c>
      <c r="N22" s="22">
        <v>2000000</v>
      </c>
      <c r="O22" s="13">
        <v>0</v>
      </c>
      <c r="P22" s="22">
        <v>0</v>
      </c>
      <c r="Q22" s="13">
        <v>0</v>
      </c>
      <c r="R22" s="22">
        <v>0</v>
      </c>
      <c r="S22" s="13">
        <f t="shared" si="0"/>
        <v>118</v>
      </c>
      <c r="T22" s="15">
        <f t="shared" si="1"/>
        <v>23175988</v>
      </c>
    </row>
    <row r="23" spans="1:20">
      <c r="A23" s="24"/>
      <c r="B23" s="44" t="s">
        <v>60</v>
      </c>
      <c r="C23" s="22">
        <v>36</v>
      </c>
      <c r="D23" s="15">
        <v>17064182</v>
      </c>
      <c r="E23" s="22">
        <v>0</v>
      </c>
      <c r="F23" s="22">
        <v>0</v>
      </c>
      <c r="G23" s="13">
        <v>10</v>
      </c>
      <c r="H23" s="22">
        <v>3192380</v>
      </c>
      <c r="I23" s="13">
        <v>2</v>
      </c>
      <c r="J23" s="22">
        <v>142430</v>
      </c>
      <c r="K23" s="13">
        <v>6</v>
      </c>
      <c r="L23" s="22">
        <v>4266000</v>
      </c>
      <c r="M23" s="13">
        <v>0</v>
      </c>
      <c r="N23" s="22">
        <v>0</v>
      </c>
      <c r="O23" s="13">
        <v>0</v>
      </c>
      <c r="P23" s="22">
        <v>0</v>
      </c>
      <c r="Q23" s="13">
        <v>13</v>
      </c>
      <c r="R23" s="22">
        <v>275200</v>
      </c>
      <c r="S23" s="13">
        <f t="shared" si="0"/>
        <v>67</v>
      </c>
      <c r="T23" s="15">
        <f t="shared" si="1"/>
        <v>24940192</v>
      </c>
    </row>
    <row r="24" spans="1:20">
      <c r="A24" s="24"/>
      <c r="B24" s="44" t="s">
        <v>39</v>
      </c>
      <c r="C24" s="22">
        <v>35</v>
      </c>
      <c r="D24" s="15">
        <v>16940761</v>
      </c>
      <c r="E24" s="22">
        <v>0</v>
      </c>
      <c r="F24" s="22">
        <v>0</v>
      </c>
      <c r="G24" s="13">
        <v>0</v>
      </c>
      <c r="H24" s="22">
        <v>0</v>
      </c>
      <c r="I24" s="13">
        <v>7</v>
      </c>
      <c r="J24" s="22">
        <v>465332</v>
      </c>
      <c r="K24" s="13">
        <v>5</v>
      </c>
      <c r="L24" s="22">
        <v>3800000</v>
      </c>
      <c r="M24" s="13">
        <v>0</v>
      </c>
      <c r="N24" s="22">
        <v>0</v>
      </c>
      <c r="O24" s="13">
        <v>0</v>
      </c>
      <c r="P24" s="22">
        <v>0</v>
      </c>
      <c r="Q24" s="13">
        <v>0</v>
      </c>
      <c r="R24" s="22">
        <v>0</v>
      </c>
      <c r="S24" s="13">
        <f t="shared" si="0"/>
        <v>47</v>
      </c>
      <c r="T24" s="15">
        <f t="shared" si="1"/>
        <v>21206093</v>
      </c>
    </row>
    <row r="25" spans="1:20">
      <c r="A25" s="24"/>
      <c r="B25" s="44" t="s">
        <v>119</v>
      </c>
      <c r="C25" s="22">
        <v>0</v>
      </c>
      <c r="D25" s="15">
        <v>0</v>
      </c>
      <c r="E25" s="22">
        <v>0</v>
      </c>
      <c r="F25" s="22">
        <v>0</v>
      </c>
      <c r="G25" s="13">
        <v>0</v>
      </c>
      <c r="H25" s="22">
        <v>0</v>
      </c>
      <c r="I25" s="13">
        <v>0</v>
      </c>
      <c r="J25" s="22">
        <v>0</v>
      </c>
      <c r="K25" s="13">
        <v>0</v>
      </c>
      <c r="L25" s="22">
        <v>0</v>
      </c>
      <c r="M25" s="13">
        <v>5</v>
      </c>
      <c r="N25" s="22">
        <v>87954</v>
      </c>
      <c r="O25" s="13">
        <v>0</v>
      </c>
      <c r="P25" s="22">
        <v>0</v>
      </c>
      <c r="Q25" s="13">
        <v>0</v>
      </c>
      <c r="R25" s="22">
        <v>0</v>
      </c>
      <c r="S25" s="13">
        <f t="shared" si="0"/>
        <v>5</v>
      </c>
      <c r="T25" s="15">
        <f t="shared" si="1"/>
        <v>87954</v>
      </c>
    </row>
    <row r="26" spans="1:20">
      <c r="A26" s="24"/>
      <c r="B26" s="50" t="s">
        <v>61</v>
      </c>
      <c r="C26" s="31">
        <v>99</v>
      </c>
      <c r="D26" s="32">
        <v>34478680</v>
      </c>
      <c r="E26" s="31">
        <v>0</v>
      </c>
      <c r="F26" s="31">
        <v>0</v>
      </c>
      <c r="G26" s="30">
        <v>0</v>
      </c>
      <c r="H26" s="31">
        <v>0</v>
      </c>
      <c r="I26" s="30">
        <v>42</v>
      </c>
      <c r="J26" s="31">
        <v>2311680</v>
      </c>
      <c r="K26" s="30">
        <v>25</v>
      </c>
      <c r="L26" s="31">
        <v>15187500</v>
      </c>
      <c r="M26" s="30">
        <v>0</v>
      </c>
      <c r="N26" s="31">
        <v>0</v>
      </c>
      <c r="O26" s="30">
        <v>0</v>
      </c>
      <c r="P26" s="31">
        <v>0</v>
      </c>
      <c r="Q26" s="30">
        <v>6</v>
      </c>
      <c r="R26" s="31">
        <v>2616960</v>
      </c>
      <c r="S26" s="30">
        <f t="shared" si="0"/>
        <v>172</v>
      </c>
      <c r="T26" s="32">
        <f t="shared" si="1"/>
        <v>54594820</v>
      </c>
    </row>
    <row r="27" spans="1:20">
      <c r="A27" s="24"/>
      <c r="B27" s="44" t="s">
        <v>62</v>
      </c>
      <c r="C27" s="22">
        <v>19</v>
      </c>
      <c r="D27" s="15">
        <v>5504000</v>
      </c>
      <c r="E27" s="22">
        <v>8</v>
      </c>
      <c r="F27" s="22">
        <v>4320000</v>
      </c>
      <c r="G27" s="13">
        <v>0</v>
      </c>
      <c r="H27" s="22">
        <v>0</v>
      </c>
      <c r="I27" s="13">
        <v>3</v>
      </c>
      <c r="J27" s="22">
        <v>164755</v>
      </c>
      <c r="K27" s="13">
        <v>0</v>
      </c>
      <c r="L27" s="22">
        <v>0</v>
      </c>
      <c r="M27" s="13">
        <v>8</v>
      </c>
      <c r="N27" s="22">
        <v>400000</v>
      </c>
      <c r="O27" s="13">
        <v>0</v>
      </c>
      <c r="P27" s="22">
        <v>0</v>
      </c>
      <c r="Q27" s="13">
        <v>12</v>
      </c>
      <c r="R27" s="22">
        <v>4960000</v>
      </c>
      <c r="S27" s="13">
        <f t="shared" si="0"/>
        <v>50</v>
      </c>
      <c r="T27" s="15">
        <f t="shared" si="1"/>
        <v>15348755</v>
      </c>
    </row>
    <row r="28" spans="1:20">
      <c r="A28" s="24"/>
      <c r="B28" s="44" t="s">
        <v>12</v>
      </c>
      <c r="C28" s="22">
        <v>11</v>
      </c>
      <c r="D28" s="15">
        <v>4341735</v>
      </c>
      <c r="E28" s="22">
        <v>0</v>
      </c>
      <c r="F28" s="22">
        <v>0</v>
      </c>
      <c r="G28" s="13">
        <v>0</v>
      </c>
      <c r="H28" s="22">
        <v>0</v>
      </c>
      <c r="I28" s="13">
        <v>33</v>
      </c>
      <c r="J28" s="22">
        <v>2292802</v>
      </c>
      <c r="K28" s="13">
        <v>0</v>
      </c>
      <c r="L28" s="22">
        <v>0</v>
      </c>
      <c r="M28" s="13">
        <v>3</v>
      </c>
      <c r="N28" s="22">
        <v>75000</v>
      </c>
      <c r="O28" s="13">
        <v>0</v>
      </c>
      <c r="P28" s="22">
        <v>0</v>
      </c>
      <c r="Q28" s="13">
        <v>0</v>
      </c>
      <c r="R28" s="22">
        <v>0</v>
      </c>
      <c r="S28" s="13">
        <f t="shared" si="0"/>
        <v>47</v>
      </c>
      <c r="T28" s="15">
        <f t="shared" si="1"/>
        <v>6709537</v>
      </c>
    </row>
    <row r="29" spans="1:20">
      <c r="A29" s="24"/>
      <c r="B29" s="44" t="s">
        <v>40</v>
      </c>
      <c r="C29" s="22">
        <v>113</v>
      </c>
      <c r="D29" s="15">
        <v>58639278</v>
      </c>
      <c r="E29" s="22">
        <v>0</v>
      </c>
      <c r="F29" s="22">
        <v>0</v>
      </c>
      <c r="G29" s="13">
        <v>0</v>
      </c>
      <c r="H29" s="22">
        <v>0</v>
      </c>
      <c r="I29" s="13">
        <v>70</v>
      </c>
      <c r="J29" s="22">
        <v>2525115</v>
      </c>
      <c r="K29" s="13">
        <v>0</v>
      </c>
      <c r="L29" s="22">
        <v>0</v>
      </c>
      <c r="M29" s="13">
        <v>63</v>
      </c>
      <c r="N29" s="22">
        <v>2533263</v>
      </c>
      <c r="O29" s="13">
        <v>0</v>
      </c>
      <c r="P29" s="22">
        <v>0</v>
      </c>
      <c r="Q29" s="13">
        <v>0</v>
      </c>
      <c r="R29" s="22">
        <v>0</v>
      </c>
      <c r="S29" s="13">
        <f t="shared" si="0"/>
        <v>246</v>
      </c>
      <c r="T29" s="15">
        <f t="shared" si="1"/>
        <v>63697656</v>
      </c>
    </row>
    <row r="30" spans="1:20">
      <c r="A30" s="24"/>
      <c r="B30" s="49" t="s">
        <v>63</v>
      </c>
      <c r="C30" s="17">
        <v>133</v>
      </c>
      <c r="D30" s="18">
        <v>27031784</v>
      </c>
      <c r="E30" s="17">
        <v>0</v>
      </c>
      <c r="F30" s="17">
        <v>0</v>
      </c>
      <c r="G30" s="16">
        <v>0</v>
      </c>
      <c r="H30" s="17">
        <v>0</v>
      </c>
      <c r="I30" s="16">
        <v>53</v>
      </c>
      <c r="J30" s="17">
        <v>3528700</v>
      </c>
      <c r="K30" s="16">
        <v>0</v>
      </c>
      <c r="L30" s="17">
        <v>0</v>
      </c>
      <c r="M30" s="16">
        <v>45</v>
      </c>
      <c r="N30" s="17">
        <v>1327283</v>
      </c>
      <c r="O30" s="16">
        <v>0</v>
      </c>
      <c r="P30" s="17">
        <v>0</v>
      </c>
      <c r="Q30" s="16">
        <v>0</v>
      </c>
      <c r="R30" s="17">
        <v>0</v>
      </c>
      <c r="S30" s="16">
        <f t="shared" si="0"/>
        <v>231</v>
      </c>
      <c r="T30" s="18">
        <f t="shared" si="1"/>
        <v>31887767</v>
      </c>
    </row>
    <row r="31" spans="1:20">
      <c r="A31" s="24"/>
      <c r="B31" s="44" t="s">
        <v>29</v>
      </c>
      <c r="C31" s="22">
        <v>34</v>
      </c>
      <c r="D31" s="15">
        <v>4859122</v>
      </c>
      <c r="E31" s="22">
        <v>3</v>
      </c>
      <c r="F31" s="22">
        <v>578806</v>
      </c>
      <c r="G31" s="13">
        <v>0</v>
      </c>
      <c r="H31" s="22">
        <v>0</v>
      </c>
      <c r="I31" s="13">
        <v>0</v>
      </c>
      <c r="J31" s="22">
        <v>0</v>
      </c>
      <c r="K31" s="13">
        <v>1</v>
      </c>
      <c r="L31" s="22">
        <v>1193078</v>
      </c>
      <c r="M31" s="13">
        <v>0</v>
      </c>
      <c r="N31" s="22">
        <v>0</v>
      </c>
      <c r="O31" s="13">
        <v>0</v>
      </c>
      <c r="P31" s="22">
        <v>0</v>
      </c>
      <c r="Q31" s="13">
        <v>0</v>
      </c>
      <c r="R31" s="22">
        <v>0</v>
      </c>
      <c r="S31" s="13">
        <f t="shared" si="0"/>
        <v>38</v>
      </c>
      <c r="T31" s="15">
        <f t="shared" si="1"/>
        <v>6631006</v>
      </c>
    </row>
    <row r="32" spans="1:20">
      <c r="A32" s="24"/>
      <c r="B32" s="44" t="s">
        <v>32</v>
      </c>
      <c r="C32" s="22">
        <v>4</v>
      </c>
      <c r="D32" s="15">
        <v>1435860</v>
      </c>
      <c r="E32" s="22">
        <v>0</v>
      </c>
      <c r="F32" s="22">
        <v>0</v>
      </c>
      <c r="G32" s="13">
        <v>0</v>
      </c>
      <c r="H32" s="22">
        <v>0</v>
      </c>
      <c r="I32" s="13">
        <v>0</v>
      </c>
      <c r="J32" s="22">
        <v>0</v>
      </c>
      <c r="K32" s="13">
        <v>0</v>
      </c>
      <c r="L32" s="22">
        <v>0</v>
      </c>
      <c r="M32" s="13">
        <v>0</v>
      </c>
      <c r="N32" s="22">
        <v>0</v>
      </c>
      <c r="O32" s="13">
        <v>0</v>
      </c>
      <c r="P32" s="22">
        <v>0</v>
      </c>
      <c r="Q32" s="13">
        <v>0</v>
      </c>
      <c r="R32" s="22">
        <v>0</v>
      </c>
      <c r="S32" s="13">
        <f t="shared" si="0"/>
        <v>4</v>
      </c>
      <c r="T32" s="15">
        <f t="shared" si="1"/>
        <v>1435860</v>
      </c>
    </row>
    <row r="33" spans="1:20">
      <c r="A33" s="24"/>
      <c r="B33" s="44" t="s">
        <v>41</v>
      </c>
      <c r="C33" s="22">
        <v>0</v>
      </c>
      <c r="D33" s="15">
        <v>0</v>
      </c>
      <c r="E33" s="22">
        <v>0</v>
      </c>
      <c r="F33" s="22">
        <v>0</v>
      </c>
      <c r="G33" s="13">
        <v>0</v>
      </c>
      <c r="H33" s="22">
        <v>0</v>
      </c>
      <c r="I33" s="13">
        <v>11</v>
      </c>
      <c r="J33" s="22">
        <v>800000</v>
      </c>
      <c r="K33" s="13">
        <v>0</v>
      </c>
      <c r="L33" s="22">
        <v>0</v>
      </c>
      <c r="M33" s="13">
        <v>0</v>
      </c>
      <c r="N33" s="22">
        <v>0</v>
      </c>
      <c r="O33" s="13">
        <v>0</v>
      </c>
      <c r="P33" s="22">
        <v>0</v>
      </c>
      <c r="Q33" s="13">
        <v>0</v>
      </c>
      <c r="R33" s="22">
        <v>0</v>
      </c>
      <c r="S33" s="13">
        <f t="shared" si="0"/>
        <v>11</v>
      </c>
      <c r="T33" s="15">
        <f t="shared" si="1"/>
        <v>800000</v>
      </c>
    </row>
    <row r="34" spans="1:20">
      <c r="A34" s="24"/>
      <c r="B34" s="44" t="s">
        <v>64</v>
      </c>
      <c r="C34" s="22">
        <v>55</v>
      </c>
      <c r="D34" s="15">
        <v>2885889</v>
      </c>
      <c r="E34" s="22">
        <v>0</v>
      </c>
      <c r="F34" s="22">
        <v>0</v>
      </c>
      <c r="G34" s="13">
        <v>0</v>
      </c>
      <c r="H34" s="22">
        <v>0</v>
      </c>
      <c r="I34" s="13">
        <v>0</v>
      </c>
      <c r="J34" s="22">
        <v>0</v>
      </c>
      <c r="K34" s="13">
        <v>0</v>
      </c>
      <c r="L34" s="22">
        <v>0</v>
      </c>
      <c r="M34" s="13">
        <v>5</v>
      </c>
      <c r="N34" s="22">
        <v>415000</v>
      </c>
      <c r="O34" s="13">
        <v>0</v>
      </c>
      <c r="P34" s="22">
        <v>0</v>
      </c>
      <c r="Q34" s="13">
        <v>0</v>
      </c>
      <c r="R34" s="22">
        <v>0</v>
      </c>
      <c r="S34" s="13">
        <f t="shared" si="0"/>
        <v>60</v>
      </c>
      <c r="T34" s="15">
        <f t="shared" si="1"/>
        <v>3300889</v>
      </c>
    </row>
    <row r="35" spans="1:20">
      <c r="A35" s="24"/>
      <c r="B35" s="44" t="s">
        <v>30</v>
      </c>
      <c r="C35" s="22">
        <v>1</v>
      </c>
      <c r="D35" s="15">
        <v>200000</v>
      </c>
      <c r="E35" s="22">
        <v>0</v>
      </c>
      <c r="F35" s="22">
        <v>0</v>
      </c>
      <c r="G35" s="13">
        <v>0</v>
      </c>
      <c r="H35" s="22">
        <v>0</v>
      </c>
      <c r="I35" s="13">
        <v>5</v>
      </c>
      <c r="J35" s="22">
        <v>384000</v>
      </c>
      <c r="K35" s="13">
        <v>0</v>
      </c>
      <c r="L35" s="22">
        <v>0</v>
      </c>
      <c r="M35" s="13">
        <v>0</v>
      </c>
      <c r="N35" s="22">
        <v>0</v>
      </c>
      <c r="O35" s="13">
        <v>0</v>
      </c>
      <c r="P35" s="22">
        <v>0</v>
      </c>
      <c r="Q35" s="13">
        <v>2</v>
      </c>
      <c r="R35" s="22">
        <v>600000</v>
      </c>
      <c r="S35" s="13">
        <f t="shared" si="0"/>
        <v>8</v>
      </c>
      <c r="T35" s="15">
        <f t="shared" si="1"/>
        <v>1184000</v>
      </c>
    </row>
    <row r="36" spans="1:20">
      <c r="A36" s="24"/>
      <c r="B36" s="50" t="s">
        <v>100</v>
      </c>
      <c r="C36" s="31">
        <v>2</v>
      </c>
      <c r="D36" s="32">
        <v>964800</v>
      </c>
      <c r="E36" s="31">
        <v>0</v>
      </c>
      <c r="F36" s="31">
        <v>0</v>
      </c>
      <c r="G36" s="30">
        <v>0</v>
      </c>
      <c r="H36" s="31">
        <v>0</v>
      </c>
      <c r="I36" s="30">
        <v>0</v>
      </c>
      <c r="J36" s="31">
        <v>0</v>
      </c>
      <c r="K36" s="30">
        <v>0</v>
      </c>
      <c r="L36" s="31">
        <v>0</v>
      </c>
      <c r="M36" s="30">
        <v>0</v>
      </c>
      <c r="N36" s="31">
        <v>0</v>
      </c>
      <c r="O36" s="30">
        <v>0</v>
      </c>
      <c r="P36" s="31">
        <v>0</v>
      </c>
      <c r="Q36" s="30">
        <v>0</v>
      </c>
      <c r="R36" s="31">
        <v>0</v>
      </c>
      <c r="S36" s="30">
        <f t="shared" si="0"/>
        <v>2</v>
      </c>
      <c r="T36" s="32">
        <f t="shared" si="1"/>
        <v>964800</v>
      </c>
    </row>
    <row r="37" spans="1:20">
      <c r="A37" s="24"/>
      <c r="B37" s="44" t="s">
        <v>65</v>
      </c>
      <c r="C37" s="22">
        <v>13</v>
      </c>
      <c r="D37" s="15">
        <v>4224890</v>
      </c>
      <c r="E37" s="22">
        <v>4</v>
      </c>
      <c r="F37" s="22">
        <v>257698</v>
      </c>
      <c r="G37" s="13">
        <v>1</v>
      </c>
      <c r="H37" s="22">
        <v>302860</v>
      </c>
      <c r="I37" s="13">
        <v>0</v>
      </c>
      <c r="J37" s="22">
        <v>0</v>
      </c>
      <c r="K37" s="13">
        <v>0</v>
      </c>
      <c r="L37" s="22">
        <v>0</v>
      </c>
      <c r="M37" s="13">
        <v>12</v>
      </c>
      <c r="N37" s="22">
        <v>659820</v>
      </c>
      <c r="O37" s="13">
        <v>15</v>
      </c>
      <c r="P37" s="22">
        <v>7694836</v>
      </c>
      <c r="Q37" s="13">
        <v>6</v>
      </c>
      <c r="R37" s="22">
        <v>10847388</v>
      </c>
      <c r="S37" s="13">
        <f t="shared" si="0"/>
        <v>51</v>
      </c>
      <c r="T37" s="15">
        <f t="shared" si="1"/>
        <v>23987492</v>
      </c>
    </row>
    <row r="38" spans="1:20">
      <c r="A38" s="24"/>
      <c r="B38" s="44" t="s">
        <v>42</v>
      </c>
      <c r="C38" s="22">
        <v>57</v>
      </c>
      <c r="D38" s="15">
        <v>8000000</v>
      </c>
      <c r="E38" s="22">
        <v>0</v>
      </c>
      <c r="F38" s="22">
        <v>0</v>
      </c>
      <c r="G38" s="13">
        <v>0</v>
      </c>
      <c r="H38" s="22">
        <v>0</v>
      </c>
      <c r="I38" s="13">
        <v>3</v>
      </c>
      <c r="J38" s="22">
        <v>283000</v>
      </c>
      <c r="K38" s="13">
        <v>0</v>
      </c>
      <c r="L38" s="22">
        <v>0</v>
      </c>
      <c r="M38" s="13">
        <v>3</v>
      </c>
      <c r="N38" s="22">
        <v>157170</v>
      </c>
      <c r="O38" s="13">
        <v>2</v>
      </c>
      <c r="P38" s="22">
        <v>220000</v>
      </c>
      <c r="Q38" s="13">
        <v>3</v>
      </c>
      <c r="R38" s="22">
        <v>4450000</v>
      </c>
      <c r="S38" s="13">
        <f t="shared" si="0"/>
        <v>68</v>
      </c>
      <c r="T38" s="15">
        <f t="shared" si="1"/>
        <v>13110170</v>
      </c>
    </row>
    <row r="39" spans="1:20">
      <c r="A39" s="24"/>
      <c r="B39" s="44" t="s">
        <v>9</v>
      </c>
      <c r="C39" s="22">
        <v>20</v>
      </c>
      <c r="D39" s="15">
        <v>6791302</v>
      </c>
      <c r="E39" s="22">
        <v>0</v>
      </c>
      <c r="F39" s="22">
        <v>0</v>
      </c>
      <c r="G39" s="13">
        <v>0</v>
      </c>
      <c r="H39" s="22">
        <v>0</v>
      </c>
      <c r="I39" s="13">
        <v>14</v>
      </c>
      <c r="J39" s="22">
        <v>2166667</v>
      </c>
      <c r="K39" s="13">
        <v>4</v>
      </c>
      <c r="L39" s="22">
        <v>2132557</v>
      </c>
      <c r="M39" s="13">
        <v>22</v>
      </c>
      <c r="N39" s="22">
        <v>497700</v>
      </c>
      <c r="O39" s="13">
        <v>0</v>
      </c>
      <c r="P39" s="22">
        <v>0</v>
      </c>
      <c r="Q39" s="13">
        <v>8</v>
      </c>
      <c r="R39" s="22">
        <v>4050342</v>
      </c>
      <c r="S39" s="13">
        <f t="shared" si="0"/>
        <v>68</v>
      </c>
      <c r="T39" s="15">
        <f t="shared" si="1"/>
        <v>15638568</v>
      </c>
    </row>
    <row r="40" spans="1:20">
      <c r="A40" s="24"/>
      <c r="B40" s="49" t="s">
        <v>108</v>
      </c>
      <c r="C40" s="17">
        <v>31</v>
      </c>
      <c r="D40" s="18">
        <v>8608736</v>
      </c>
      <c r="E40" s="17">
        <v>0</v>
      </c>
      <c r="F40" s="17">
        <v>0</v>
      </c>
      <c r="G40" s="16">
        <v>0</v>
      </c>
      <c r="H40" s="17">
        <v>0</v>
      </c>
      <c r="I40" s="16">
        <v>4</v>
      </c>
      <c r="J40" s="17">
        <v>368000</v>
      </c>
      <c r="K40" s="16">
        <v>0</v>
      </c>
      <c r="L40" s="17">
        <v>0</v>
      </c>
      <c r="M40" s="16">
        <v>1</v>
      </c>
      <c r="N40" s="17">
        <v>28088</v>
      </c>
      <c r="O40" s="16">
        <v>0</v>
      </c>
      <c r="P40" s="17">
        <v>0</v>
      </c>
      <c r="Q40" s="16">
        <v>0</v>
      </c>
      <c r="R40" s="17">
        <v>0</v>
      </c>
      <c r="S40" s="16">
        <f t="shared" si="0"/>
        <v>36</v>
      </c>
      <c r="T40" s="18">
        <f t="shared" si="1"/>
        <v>9004824</v>
      </c>
    </row>
    <row r="41" spans="1:20">
      <c r="A41" s="24"/>
      <c r="B41" s="44" t="s">
        <v>37</v>
      </c>
      <c r="C41" s="22">
        <v>53</v>
      </c>
      <c r="D41" s="15">
        <v>1860000</v>
      </c>
      <c r="E41" s="22">
        <v>0</v>
      </c>
      <c r="F41" s="22">
        <v>0</v>
      </c>
      <c r="G41" s="13">
        <v>0</v>
      </c>
      <c r="H41" s="22">
        <v>0</v>
      </c>
      <c r="I41" s="13">
        <v>0</v>
      </c>
      <c r="J41" s="22">
        <v>-510224</v>
      </c>
      <c r="K41" s="13">
        <v>0</v>
      </c>
      <c r="L41" s="22">
        <v>0</v>
      </c>
      <c r="M41" s="13">
        <v>0</v>
      </c>
      <c r="N41" s="22">
        <v>0</v>
      </c>
      <c r="O41" s="13">
        <v>0</v>
      </c>
      <c r="P41" s="22">
        <v>0</v>
      </c>
      <c r="Q41" s="13">
        <v>0</v>
      </c>
      <c r="R41" s="22">
        <v>0</v>
      </c>
      <c r="S41" s="13">
        <f t="shared" si="0"/>
        <v>53</v>
      </c>
      <c r="T41" s="15">
        <f t="shared" si="1"/>
        <v>1349776</v>
      </c>
    </row>
    <row r="42" spans="1:20">
      <c r="A42" s="24"/>
      <c r="B42" s="44" t="s">
        <v>66</v>
      </c>
      <c r="C42" s="22">
        <v>88</v>
      </c>
      <c r="D42" s="15">
        <v>46398805</v>
      </c>
      <c r="E42" s="22">
        <v>0</v>
      </c>
      <c r="F42" s="22">
        <v>0</v>
      </c>
      <c r="G42" s="13">
        <v>0</v>
      </c>
      <c r="H42" s="22">
        <v>0</v>
      </c>
      <c r="I42" s="13">
        <v>0</v>
      </c>
      <c r="J42" s="22">
        <v>0</v>
      </c>
      <c r="K42" s="13">
        <v>10</v>
      </c>
      <c r="L42" s="22">
        <v>6367192</v>
      </c>
      <c r="M42" s="13">
        <v>0</v>
      </c>
      <c r="N42" s="22">
        <v>0</v>
      </c>
      <c r="O42" s="13">
        <v>0</v>
      </c>
      <c r="P42" s="22">
        <v>0</v>
      </c>
      <c r="Q42" s="13">
        <v>0</v>
      </c>
      <c r="R42" s="22">
        <v>0</v>
      </c>
      <c r="S42" s="13">
        <f t="shared" si="0"/>
        <v>98</v>
      </c>
      <c r="T42" s="15">
        <f t="shared" si="1"/>
        <v>52765997</v>
      </c>
    </row>
    <row r="43" spans="1:20">
      <c r="A43" s="24"/>
      <c r="B43" s="44"/>
      <c r="C43" s="22"/>
      <c r="D43" s="15"/>
      <c r="E43" s="22"/>
      <c r="F43" s="22"/>
      <c r="G43" s="13"/>
      <c r="H43" s="22"/>
      <c r="I43" s="13"/>
      <c r="J43" s="22"/>
      <c r="K43" s="13"/>
      <c r="L43" s="22"/>
      <c r="M43" s="13"/>
      <c r="N43" s="22"/>
      <c r="O43" s="13"/>
      <c r="P43" s="22"/>
      <c r="Q43" s="13"/>
      <c r="R43" s="22"/>
      <c r="S43" s="13"/>
      <c r="T43" s="15"/>
    </row>
    <row r="44" spans="1:20">
      <c r="B44" s="46" t="s">
        <v>14</v>
      </c>
      <c r="C44" s="35">
        <f>SUM(C10:C43)</f>
        <v>1939</v>
      </c>
      <c r="D44" s="27">
        <f>SUM(D10:D43)</f>
        <v>334386497</v>
      </c>
      <c r="E44" s="29">
        <f>SUM(E10:E43)</f>
        <v>35</v>
      </c>
      <c r="F44" s="27">
        <f>SUM(F10:F43)</f>
        <v>10324722</v>
      </c>
      <c r="G44" s="25">
        <f>SUM(G10:G43)</f>
        <v>17</v>
      </c>
      <c r="H44" s="26">
        <f>SUM(H10:H43)</f>
        <v>4562253</v>
      </c>
      <c r="I44" s="25">
        <f>SUM(I10:I43)</f>
        <v>328</v>
      </c>
      <c r="J44" s="26">
        <f>SUM(J10:J43)</f>
        <v>19173808</v>
      </c>
      <c r="K44" s="25">
        <f>SUM(K10:K43)</f>
        <v>219</v>
      </c>
      <c r="L44" s="26">
        <f>SUM(L10:L43)</f>
        <v>58098986</v>
      </c>
      <c r="M44" s="25">
        <f>SUM(M10:M43)</f>
        <v>340</v>
      </c>
      <c r="N44" s="26">
        <f>SUM(N10:N43)</f>
        <v>14774486</v>
      </c>
      <c r="O44" s="25">
        <f>SUM(O10:O43)</f>
        <v>17</v>
      </c>
      <c r="P44" s="26">
        <f>SUM(P10:P43)</f>
        <v>7914836</v>
      </c>
      <c r="Q44" s="25">
        <f>SUM(Q10:Q43)</f>
        <v>138</v>
      </c>
      <c r="R44" s="26">
        <f>SUM(R10:R43)</f>
        <v>37665148</v>
      </c>
      <c r="S44" s="29">
        <f>SUM(C44,E44,G44,I44,K44,M44,O44,Q44)</f>
        <v>3033</v>
      </c>
      <c r="T44" s="27">
        <f>SUM(D44,F44,H44,J44,L44,N44,P44,R44)</f>
        <v>486900736</v>
      </c>
    </row>
    <row r="45" spans="1:20">
      <c r="B45" s="43"/>
      <c r="C45" s="24"/>
      <c r="D45" s="11"/>
      <c r="E45" s="24"/>
      <c r="F45" s="24"/>
      <c r="G45" s="10"/>
      <c r="H45" s="24"/>
      <c r="I45" s="10"/>
      <c r="J45" s="24"/>
      <c r="K45" s="10"/>
      <c r="L45" s="24"/>
      <c r="M45" s="10"/>
      <c r="N45" s="24"/>
      <c r="O45" s="10"/>
      <c r="P45" s="24"/>
      <c r="Q45" s="10"/>
      <c r="R45" s="24"/>
      <c r="S45" s="10"/>
      <c r="T45" s="11"/>
    </row>
    <row r="46" spans="1:20">
      <c r="B46" s="43"/>
      <c r="C46" s="24"/>
      <c r="D46" s="11"/>
      <c r="E46" s="24"/>
      <c r="F46" s="24"/>
      <c r="G46" s="10"/>
      <c r="H46" s="24"/>
      <c r="I46" s="10"/>
      <c r="J46" s="24"/>
      <c r="K46" s="10"/>
      <c r="L46" s="24"/>
      <c r="M46" s="10"/>
      <c r="N46" s="24"/>
      <c r="O46" s="10"/>
      <c r="P46" s="24"/>
      <c r="Q46" s="10"/>
      <c r="R46" s="24"/>
      <c r="S46" s="10"/>
      <c r="T46" s="11"/>
    </row>
    <row r="47" spans="1:20" ht="15.75">
      <c r="B47" s="42" t="s">
        <v>10</v>
      </c>
      <c r="C47" s="24"/>
      <c r="D47" s="11"/>
      <c r="E47" s="24"/>
      <c r="F47" s="24"/>
      <c r="G47" s="10"/>
      <c r="H47" s="24"/>
      <c r="I47" s="10"/>
      <c r="J47" s="24"/>
      <c r="K47" s="10"/>
      <c r="L47" s="24"/>
      <c r="M47" s="10"/>
      <c r="N47" s="24"/>
      <c r="O47" s="10"/>
      <c r="P47" s="24"/>
      <c r="Q47" s="10"/>
      <c r="R47" s="24"/>
      <c r="S47" s="10"/>
      <c r="T47" s="11"/>
    </row>
    <row r="48" spans="1:20">
      <c r="B48" s="43"/>
      <c r="C48" s="24"/>
      <c r="D48" s="11"/>
      <c r="E48" s="24"/>
      <c r="F48" s="24"/>
      <c r="G48" s="10"/>
      <c r="H48" s="24"/>
      <c r="I48" s="10"/>
      <c r="J48" s="24"/>
      <c r="K48" s="10"/>
      <c r="L48" s="24"/>
      <c r="M48" s="10"/>
      <c r="N48" s="24"/>
      <c r="O48" s="10"/>
      <c r="P48" s="24"/>
      <c r="Q48" s="10"/>
      <c r="R48" s="24"/>
      <c r="S48" s="10"/>
      <c r="T48" s="11"/>
    </row>
    <row r="49" spans="2:20">
      <c r="B49" s="45" t="s">
        <v>120</v>
      </c>
      <c r="C49" s="22">
        <v>4</v>
      </c>
      <c r="D49" s="15">
        <v>1123200</v>
      </c>
      <c r="E49" s="22">
        <v>1</v>
      </c>
      <c r="F49" s="22">
        <v>284800</v>
      </c>
      <c r="G49" s="13">
        <v>0</v>
      </c>
      <c r="H49" s="22">
        <v>0</v>
      </c>
      <c r="I49" s="13">
        <v>10</v>
      </c>
      <c r="J49" s="23">
        <v>600000</v>
      </c>
      <c r="K49" s="13">
        <v>0</v>
      </c>
      <c r="L49" s="22">
        <v>0</v>
      </c>
      <c r="M49" s="13">
        <v>0</v>
      </c>
      <c r="N49" s="23">
        <v>0</v>
      </c>
      <c r="O49" s="13">
        <v>0</v>
      </c>
      <c r="P49" s="22">
        <v>0</v>
      </c>
      <c r="Q49" s="13">
        <v>0</v>
      </c>
      <c r="R49" s="22">
        <v>0</v>
      </c>
      <c r="S49" s="13">
        <f t="shared" ref="S49:S109" si="2">Q49+O49+M49+K49+I49+G49+E49+C49</f>
        <v>15</v>
      </c>
      <c r="T49" s="14">
        <f t="shared" ref="T49:T109" si="3">R49+P49+N49+L49+J49+H49+F49+D49</f>
        <v>2008000</v>
      </c>
    </row>
    <row r="50" spans="2:20">
      <c r="B50" s="45" t="s">
        <v>121</v>
      </c>
      <c r="C50" s="22">
        <v>13</v>
      </c>
      <c r="D50" s="15">
        <v>4477850</v>
      </c>
      <c r="E50" s="22">
        <v>0</v>
      </c>
      <c r="F50" s="22">
        <v>0</v>
      </c>
      <c r="G50" s="13">
        <v>0</v>
      </c>
      <c r="H50" s="22">
        <v>0</v>
      </c>
      <c r="I50" s="13">
        <v>0</v>
      </c>
      <c r="J50" s="22">
        <v>0</v>
      </c>
      <c r="K50" s="13">
        <v>0</v>
      </c>
      <c r="L50" s="22">
        <v>0</v>
      </c>
      <c r="M50" s="13">
        <v>0</v>
      </c>
      <c r="N50" s="22">
        <v>0</v>
      </c>
      <c r="O50" s="13">
        <v>0</v>
      </c>
      <c r="P50" s="22">
        <v>0</v>
      </c>
      <c r="Q50" s="13">
        <v>0</v>
      </c>
      <c r="R50" s="22">
        <v>0</v>
      </c>
      <c r="S50" s="13">
        <f t="shared" si="2"/>
        <v>13</v>
      </c>
      <c r="T50" s="15">
        <f t="shared" si="3"/>
        <v>4477850</v>
      </c>
    </row>
    <row r="51" spans="2:20">
      <c r="B51" s="45" t="s">
        <v>71</v>
      </c>
      <c r="C51" s="22">
        <v>0</v>
      </c>
      <c r="D51" s="15">
        <v>0</v>
      </c>
      <c r="E51" s="22">
        <v>0</v>
      </c>
      <c r="F51" s="22">
        <v>0</v>
      </c>
      <c r="G51" s="13">
        <v>0</v>
      </c>
      <c r="H51" s="22">
        <v>0</v>
      </c>
      <c r="I51" s="13">
        <v>0</v>
      </c>
      <c r="J51" s="22">
        <v>0</v>
      </c>
      <c r="K51" s="13">
        <v>0</v>
      </c>
      <c r="L51" s="22">
        <v>0</v>
      </c>
      <c r="M51" s="13">
        <v>20</v>
      </c>
      <c r="N51" s="22">
        <v>960000</v>
      </c>
      <c r="O51" s="13">
        <v>0</v>
      </c>
      <c r="P51" s="22">
        <v>0</v>
      </c>
      <c r="Q51" s="13">
        <v>0</v>
      </c>
      <c r="R51" s="22">
        <v>0</v>
      </c>
      <c r="S51" s="13">
        <f t="shared" si="2"/>
        <v>20</v>
      </c>
      <c r="T51" s="15">
        <f t="shared" si="3"/>
        <v>960000</v>
      </c>
    </row>
    <row r="52" spans="2:20">
      <c r="B52" s="45" t="s">
        <v>87</v>
      </c>
      <c r="C52" s="22">
        <v>5</v>
      </c>
      <c r="D52" s="15">
        <v>1637460</v>
      </c>
      <c r="E52" s="22">
        <v>0</v>
      </c>
      <c r="F52" s="22">
        <v>0</v>
      </c>
      <c r="G52" s="13">
        <v>0</v>
      </c>
      <c r="H52" s="22">
        <v>0</v>
      </c>
      <c r="I52" s="13">
        <v>0</v>
      </c>
      <c r="J52" s="22">
        <v>0</v>
      </c>
      <c r="K52" s="13">
        <v>0</v>
      </c>
      <c r="L52" s="22">
        <v>0</v>
      </c>
      <c r="M52" s="13">
        <v>23</v>
      </c>
      <c r="N52" s="22">
        <v>661940</v>
      </c>
      <c r="O52" s="13">
        <v>0</v>
      </c>
      <c r="P52" s="22">
        <v>0</v>
      </c>
      <c r="Q52" s="13">
        <v>0</v>
      </c>
      <c r="R52" s="22">
        <v>0</v>
      </c>
      <c r="S52" s="13">
        <f t="shared" si="2"/>
        <v>28</v>
      </c>
      <c r="T52" s="15">
        <f t="shared" si="3"/>
        <v>2299400</v>
      </c>
    </row>
    <row r="53" spans="2:20">
      <c r="B53" s="47" t="s">
        <v>88</v>
      </c>
      <c r="C53" s="17">
        <v>1</v>
      </c>
      <c r="D53" s="18">
        <v>4985940</v>
      </c>
      <c r="E53" s="17">
        <v>0</v>
      </c>
      <c r="F53" s="17">
        <v>0</v>
      </c>
      <c r="G53" s="16">
        <v>0</v>
      </c>
      <c r="H53" s="17">
        <v>0</v>
      </c>
      <c r="I53" s="16">
        <v>8</v>
      </c>
      <c r="J53" s="17">
        <v>575000</v>
      </c>
      <c r="K53" s="16">
        <v>0</v>
      </c>
      <c r="L53" s="17">
        <v>0</v>
      </c>
      <c r="M53" s="16">
        <v>0</v>
      </c>
      <c r="N53" s="17">
        <v>0</v>
      </c>
      <c r="O53" s="16">
        <v>0</v>
      </c>
      <c r="P53" s="17">
        <v>0</v>
      </c>
      <c r="Q53" s="16">
        <v>0</v>
      </c>
      <c r="R53" s="17">
        <v>0</v>
      </c>
      <c r="S53" s="16">
        <f t="shared" si="2"/>
        <v>9</v>
      </c>
      <c r="T53" s="18">
        <f t="shared" si="3"/>
        <v>5560940</v>
      </c>
    </row>
    <row r="54" spans="2:20">
      <c r="B54" s="45" t="s">
        <v>101</v>
      </c>
      <c r="C54" s="22">
        <v>0</v>
      </c>
      <c r="D54" s="15">
        <v>0</v>
      </c>
      <c r="E54" s="22">
        <v>3</v>
      </c>
      <c r="F54" s="22">
        <v>1200000</v>
      </c>
      <c r="G54" s="13">
        <v>0</v>
      </c>
      <c r="H54" s="22">
        <v>0</v>
      </c>
      <c r="I54" s="13">
        <v>0</v>
      </c>
      <c r="J54" s="22">
        <v>0</v>
      </c>
      <c r="K54" s="13">
        <v>0</v>
      </c>
      <c r="L54" s="22">
        <v>0</v>
      </c>
      <c r="M54" s="13">
        <v>2</v>
      </c>
      <c r="N54" s="22">
        <v>200000</v>
      </c>
      <c r="O54" s="13">
        <v>0</v>
      </c>
      <c r="P54" s="22">
        <v>0</v>
      </c>
      <c r="Q54" s="13">
        <v>0</v>
      </c>
      <c r="R54" s="22">
        <v>0</v>
      </c>
      <c r="S54" s="13">
        <f t="shared" si="2"/>
        <v>5</v>
      </c>
      <c r="T54" s="15">
        <f t="shared" si="3"/>
        <v>1400000</v>
      </c>
    </row>
    <row r="55" spans="2:20">
      <c r="B55" s="45" t="s">
        <v>109</v>
      </c>
      <c r="C55" s="22">
        <v>0</v>
      </c>
      <c r="D55" s="15">
        <v>0</v>
      </c>
      <c r="E55" s="22">
        <v>4</v>
      </c>
      <c r="F55" s="22">
        <v>1441655</v>
      </c>
      <c r="G55" s="13">
        <v>0</v>
      </c>
      <c r="H55" s="22">
        <v>0</v>
      </c>
      <c r="I55" s="13">
        <v>0</v>
      </c>
      <c r="J55" s="22">
        <v>0</v>
      </c>
      <c r="K55" s="13">
        <v>0</v>
      </c>
      <c r="L55" s="22">
        <v>0</v>
      </c>
      <c r="M55" s="13">
        <v>0</v>
      </c>
      <c r="N55" s="22">
        <v>0</v>
      </c>
      <c r="O55" s="13">
        <v>0</v>
      </c>
      <c r="P55" s="22">
        <v>0</v>
      </c>
      <c r="Q55" s="13">
        <v>0</v>
      </c>
      <c r="R55" s="22">
        <v>0</v>
      </c>
      <c r="S55" s="13">
        <f t="shared" si="2"/>
        <v>4</v>
      </c>
      <c r="T55" s="15">
        <f t="shared" si="3"/>
        <v>1441655</v>
      </c>
    </row>
    <row r="56" spans="2:20">
      <c r="B56" s="45" t="s">
        <v>122</v>
      </c>
      <c r="C56" s="22">
        <v>2</v>
      </c>
      <c r="D56" s="15">
        <v>792000</v>
      </c>
      <c r="E56" s="22">
        <v>0</v>
      </c>
      <c r="F56" s="22">
        <v>0</v>
      </c>
      <c r="G56" s="13">
        <v>0</v>
      </c>
      <c r="H56" s="22">
        <v>0</v>
      </c>
      <c r="I56" s="13">
        <v>0</v>
      </c>
      <c r="J56" s="22">
        <v>0</v>
      </c>
      <c r="K56" s="13">
        <v>0</v>
      </c>
      <c r="L56" s="22">
        <v>0</v>
      </c>
      <c r="M56" s="13">
        <v>0</v>
      </c>
      <c r="N56" s="22">
        <v>0</v>
      </c>
      <c r="O56" s="13">
        <v>0</v>
      </c>
      <c r="P56" s="22">
        <v>0</v>
      </c>
      <c r="Q56" s="13">
        <v>0</v>
      </c>
      <c r="R56" s="22">
        <v>0</v>
      </c>
      <c r="S56" s="13">
        <f t="shared" si="2"/>
        <v>2</v>
      </c>
      <c r="T56" s="15">
        <f t="shared" si="3"/>
        <v>792000</v>
      </c>
    </row>
    <row r="57" spans="2:20">
      <c r="B57" s="45" t="s">
        <v>123</v>
      </c>
      <c r="C57" s="22">
        <v>0</v>
      </c>
      <c r="D57" s="15">
        <v>0</v>
      </c>
      <c r="E57" s="22">
        <v>28</v>
      </c>
      <c r="F57" s="22">
        <v>691974</v>
      </c>
      <c r="G57" s="13">
        <v>0</v>
      </c>
      <c r="H57" s="22">
        <v>0</v>
      </c>
      <c r="I57" s="13">
        <v>0</v>
      </c>
      <c r="J57" s="22">
        <v>0</v>
      </c>
      <c r="K57" s="13">
        <v>0</v>
      </c>
      <c r="L57" s="22">
        <v>0</v>
      </c>
      <c r="M57" s="13">
        <v>0</v>
      </c>
      <c r="N57" s="22">
        <v>0</v>
      </c>
      <c r="O57" s="13">
        <v>0</v>
      </c>
      <c r="P57" s="22">
        <v>0</v>
      </c>
      <c r="Q57" s="13">
        <v>0</v>
      </c>
      <c r="R57" s="22">
        <v>0</v>
      </c>
      <c r="S57" s="13">
        <f t="shared" si="2"/>
        <v>28</v>
      </c>
      <c r="T57" s="15">
        <f t="shared" si="3"/>
        <v>691974</v>
      </c>
    </row>
    <row r="58" spans="2:20">
      <c r="B58" s="45" t="s">
        <v>89</v>
      </c>
      <c r="C58" s="22">
        <v>0</v>
      </c>
      <c r="D58" s="15">
        <v>0</v>
      </c>
      <c r="E58" s="22">
        <v>0</v>
      </c>
      <c r="F58" s="22">
        <v>0</v>
      </c>
      <c r="G58" s="13">
        <v>0</v>
      </c>
      <c r="H58" s="22">
        <v>0</v>
      </c>
      <c r="I58" s="13">
        <v>11</v>
      </c>
      <c r="J58" s="22">
        <v>632000</v>
      </c>
      <c r="K58" s="13">
        <v>0</v>
      </c>
      <c r="L58" s="22">
        <v>0</v>
      </c>
      <c r="M58" s="13">
        <v>0</v>
      </c>
      <c r="N58" s="22">
        <v>0</v>
      </c>
      <c r="O58" s="13">
        <v>0</v>
      </c>
      <c r="P58" s="22">
        <v>0</v>
      </c>
      <c r="Q58" s="13">
        <v>0</v>
      </c>
      <c r="R58" s="22">
        <v>0</v>
      </c>
      <c r="S58" s="13">
        <f t="shared" si="2"/>
        <v>11</v>
      </c>
      <c r="T58" s="15">
        <f t="shared" si="3"/>
        <v>632000</v>
      </c>
    </row>
    <row r="59" spans="2:20">
      <c r="B59" s="51" t="s">
        <v>16</v>
      </c>
      <c r="C59" s="31">
        <v>0</v>
      </c>
      <c r="D59" s="32">
        <v>0</v>
      </c>
      <c r="E59" s="31">
        <v>8</v>
      </c>
      <c r="F59" s="31">
        <v>2271252</v>
      </c>
      <c r="G59" s="30">
        <v>0</v>
      </c>
      <c r="H59" s="31">
        <v>0</v>
      </c>
      <c r="I59" s="30">
        <v>20</v>
      </c>
      <c r="J59" s="31">
        <v>1702636</v>
      </c>
      <c r="K59" s="30">
        <v>0</v>
      </c>
      <c r="L59" s="31">
        <v>0</v>
      </c>
      <c r="M59" s="30">
        <v>0</v>
      </c>
      <c r="N59" s="31">
        <v>0</v>
      </c>
      <c r="O59" s="30">
        <v>0</v>
      </c>
      <c r="P59" s="31">
        <v>0</v>
      </c>
      <c r="Q59" s="30">
        <v>0</v>
      </c>
      <c r="R59" s="31">
        <v>0</v>
      </c>
      <c r="S59" s="30">
        <f t="shared" si="2"/>
        <v>28</v>
      </c>
      <c r="T59" s="32">
        <f t="shared" si="3"/>
        <v>3973888</v>
      </c>
    </row>
    <row r="60" spans="2:20">
      <c r="B60" s="45" t="s">
        <v>110</v>
      </c>
      <c r="C60" s="22">
        <v>0</v>
      </c>
      <c r="D60" s="15">
        <v>0</v>
      </c>
      <c r="E60" s="22">
        <v>0</v>
      </c>
      <c r="F60" s="22">
        <v>-44160</v>
      </c>
      <c r="G60" s="13">
        <v>0</v>
      </c>
      <c r="H60" s="22">
        <v>0</v>
      </c>
      <c r="I60" s="13">
        <v>0</v>
      </c>
      <c r="J60" s="22">
        <v>0</v>
      </c>
      <c r="K60" s="13">
        <v>0</v>
      </c>
      <c r="L60" s="22">
        <v>0</v>
      </c>
      <c r="M60" s="13">
        <v>0</v>
      </c>
      <c r="N60" s="22">
        <v>0</v>
      </c>
      <c r="O60" s="13">
        <v>0</v>
      </c>
      <c r="P60" s="22">
        <v>0</v>
      </c>
      <c r="Q60" s="13">
        <v>0</v>
      </c>
      <c r="R60" s="22">
        <v>0</v>
      </c>
      <c r="S60" s="13">
        <f t="shared" si="2"/>
        <v>0</v>
      </c>
      <c r="T60" s="15">
        <f t="shared" si="3"/>
        <v>-44160</v>
      </c>
    </row>
    <row r="61" spans="2:20">
      <c r="B61" s="45" t="s">
        <v>17</v>
      </c>
      <c r="C61" s="22">
        <v>0</v>
      </c>
      <c r="D61" s="15">
        <v>0</v>
      </c>
      <c r="E61" s="22">
        <v>0</v>
      </c>
      <c r="F61" s="22">
        <v>0</v>
      </c>
      <c r="G61" s="13">
        <v>0</v>
      </c>
      <c r="H61" s="22">
        <v>0</v>
      </c>
      <c r="I61" s="13">
        <v>0</v>
      </c>
      <c r="J61" s="22">
        <v>0</v>
      </c>
      <c r="K61" s="13">
        <v>0</v>
      </c>
      <c r="L61" s="22">
        <v>0</v>
      </c>
      <c r="M61" s="13">
        <v>3</v>
      </c>
      <c r="N61" s="22">
        <v>146800</v>
      </c>
      <c r="O61" s="13">
        <v>0</v>
      </c>
      <c r="P61" s="22">
        <v>0</v>
      </c>
      <c r="Q61" s="13">
        <v>0</v>
      </c>
      <c r="R61" s="22">
        <v>0</v>
      </c>
      <c r="S61" s="13">
        <f t="shared" si="2"/>
        <v>3</v>
      </c>
      <c r="T61" s="15">
        <f t="shared" si="3"/>
        <v>146800</v>
      </c>
    </row>
    <row r="62" spans="2:20">
      <c r="B62" s="45" t="s">
        <v>111</v>
      </c>
      <c r="C62" s="22">
        <v>0</v>
      </c>
      <c r="D62" s="15">
        <v>0</v>
      </c>
      <c r="E62" s="22">
        <v>0</v>
      </c>
      <c r="F62" s="22">
        <v>0</v>
      </c>
      <c r="G62" s="13">
        <v>0</v>
      </c>
      <c r="H62" s="22">
        <v>0</v>
      </c>
      <c r="I62" s="13">
        <v>3</v>
      </c>
      <c r="J62" s="22">
        <v>473100</v>
      </c>
      <c r="K62" s="13">
        <v>0</v>
      </c>
      <c r="L62" s="22">
        <v>0</v>
      </c>
      <c r="M62" s="13">
        <v>0</v>
      </c>
      <c r="N62" s="22">
        <v>0</v>
      </c>
      <c r="O62" s="13">
        <v>0</v>
      </c>
      <c r="P62" s="22">
        <v>0</v>
      </c>
      <c r="Q62" s="13">
        <v>0</v>
      </c>
      <c r="R62" s="22">
        <v>0</v>
      </c>
      <c r="S62" s="13">
        <f t="shared" si="2"/>
        <v>3</v>
      </c>
      <c r="T62" s="15">
        <f t="shared" si="3"/>
        <v>473100</v>
      </c>
    </row>
    <row r="63" spans="2:20">
      <c r="B63" s="47" t="s">
        <v>45</v>
      </c>
      <c r="C63" s="17">
        <v>3</v>
      </c>
      <c r="D63" s="18">
        <v>2450000</v>
      </c>
      <c r="E63" s="17">
        <v>0</v>
      </c>
      <c r="F63" s="17">
        <v>0</v>
      </c>
      <c r="G63" s="16">
        <v>0</v>
      </c>
      <c r="H63" s="17">
        <v>0</v>
      </c>
      <c r="I63" s="16">
        <v>0</v>
      </c>
      <c r="J63" s="17">
        <v>0</v>
      </c>
      <c r="K63" s="16">
        <v>0</v>
      </c>
      <c r="L63" s="17">
        <v>0</v>
      </c>
      <c r="M63" s="16">
        <v>0</v>
      </c>
      <c r="N63" s="17">
        <v>0</v>
      </c>
      <c r="O63" s="16">
        <v>0</v>
      </c>
      <c r="P63" s="17">
        <v>0</v>
      </c>
      <c r="Q63" s="16">
        <v>4</v>
      </c>
      <c r="R63" s="17">
        <v>1909000</v>
      </c>
      <c r="S63" s="16">
        <f t="shared" si="2"/>
        <v>7</v>
      </c>
      <c r="T63" s="18">
        <f t="shared" si="3"/>
        <v>4359000</v>
      </c>
    </row>
    <row r="64" spans="2:20">
      <c r="B64" s="45" t="s">
        <v>11</v>
      </c>
      <c r="C64" s="22">
        <v>4</v>
      </c>
      <c r="D64" s="15">
        <v>598500</v>
      </c>
      <c r="E64" s="22">
        <v>0</v>
      </c>
      <c r="F64" s="22">
        <v>0</v>
      </c>
      <c r="G64" s="13">
        <v>3</v>
      </c>
      <c r="H64" s="22">
        <v>575250</v>
      </c>
      <c r="I64" s="13">
        <v>3</v>
      </c>
      <c r="J64" s="22">
        <v>15000</v>
      </c>
      <c r="K64" s="13">
        <v>0</v>
      </c>
      <c r="L64" s="22">
        <v>0</v>
      </c>
      <c r="M64" s="13">
        <v>11</v>
      </c>
      <c r="N64" s="22">
        <v>253400</v>
      </c>
      <c r="O64" s="13">
        <v>0</v>
      </c>
      <c r="P64" s="22">
        <v>0</v>
      </c>
      <c r="Q64" s="13">
        <v>0</v>
      </c>
      <c r="R64" s="22">
        <v>0</v>
      </c>
      <c r="S64" s="13">
        <f t="shared" si="2"/>
        <v>21</v>
      </c>
      <c r="T64" s="15">
        <f t="shared" si="3"/>
        <v>1442150</v>
      </c>
    </row>
    <row r="65" spans="1:21">
      <c r="B65" s="45" t="s">
        <v>18</v>
      </c>
      <c r="C65" s="22">
        <v>9</v>
      </c>
      <c r="D65" s="15">
        <v>4172000</v>
      </c>
      <c r="E65" s="22">
        <v>0</v>
      </c>
      <c r="F65" s="22">
        <v>0</v>
      </c>
      <c r="G65" s="13">
        <v>0</v>
      </c>
      <c r="H65" s="22">
        <v>0</v>
      </c>
      <c r="I65" s="13">
        <v>0</v>
      </c>
      <c r="J65" s="22">
        <v>0</v>
      </c>
      <c r="K65" s="13">
        <v>0</v>
      </c>
      <c r="L65" s="22">
        <v>0</v>
      </c>
      <c r="M65" s="13">
        <v>4</v>
      </c>
      <c r="N65" s="22">
        <v>43874</v>
      </c>
      <c r="O65" s="13">
        <v>0</v>
      </c>
      <c r="P65" s="22">
        <v>0</v>
      </c>
      <c r="Q65" s="13">
        <v>0</v>
      </c>
      <c r="R65" s="22">
        <v>0</v>
      </c>
      <c r="S65" s="13">
        <f t="shared" si="2"/>
        <v>13</v>
      </c>
      <c r="T65" s="15">
        <f t="shared" si="3"/>
        <v>4215874</v>
      </c>
    </row>
    <row r="66" spans="1:21">
      <c r="A66" s="24"/>
      <c r="B66" s="45" t="s">
        <v>46</v>
      </c>
      <c r="C66" s="22">
        <v>0</v>
      </c>
      <c r="D66" s="15">
        <v>0</v>
      </c>
      <c r="E66" s="22">
        <v>0</v>
      </c>
      <c r="F66" s="22">
        <v>0</v>
      </c>
      <c r="G66" s="13">
        <v>0</v>
      </c>
      <c r="H66" s="22">
        <v>0</v>
      </c>
      <c r="I66" s="13">
        <v>0</v>
      </c>
      <c r="J66" s="22">
        <v>0</v>
      </c>
      <c r="K66" s="13">
        <v>2</v>
      </c>
      <c r="L66" s="22">
        <v>987030</v>
      </c>
      <c r="M66" s="13">
        <v>0</v>
      </c>
      <c r="N66" s="22">
        <v>0</v>
      </c>
      <c r="O66" s="13">
        <v>0</v>
      </c>
      <c r="P66" s="22">
        <v>0</v>
      </c>
      <c r="Q66" s="13">
        <v>0</v>
      </c>
      <c r="R66" s="22">
        <v>0</v>
      </c>
      <c r="S66" s="13">
        <f t="shared" si="2"/>
        <v>2</v>
      </c>
      <c r="T66" s="15">
        <f t="shared" si="3"/>
        <v>987030</v>
      </c>
    </row>
    <row r="67" spans="1:21">
      <c r="B67" s="45" t="s">
        <v>47</v>
      </c>
      <c r="C67" s="22">
        <v>0</v>
      </c>
      <c r="D67" s="15">
        <v>0</v>
      </c>
      <c r="E67" s="22">
        <v>0</v>
      </c>
      <c r="F67" s="22">
        <v>0</v>
      </c>
      <c r="G67" s="13">
        <v>1</v>
      </c>
      <c r="H67" s="22">
        <v>426115</v>
      </c>
      <c r="I67" s="13">
        <v>0</v>
      </c>
      <c r="J67" s="22">
        <v>0</v>
      </c>
      <c r="K67" s="13">
        <v>0</v>
      </c>
      <c r="L67" s="22">
        <v>0</v>
      </c>
      <c r="M67" s="13">
        <v>2</v>
      </c>
      <c r="N67" s="22">
        <v>147737</v>
      </c>
      <c r="O67" s="13">
        <v>1</v>
      </c>
      <c r="P67" s="22">
        <v>329208</v>
      </c>
      <c r="Q67" s="13">
        <v>0</v>
      </c>
      <c r="R67" s="22">
        <v>0</v>
      </c>
      <c r="S67" s="13">
        <f t="shared" si="2"/>
        <v>4</v>
      </c>
      <c r="T67" s="15">
        <f t="shared" si="3"/>
        <v>903060</v>
      </c>
    </row>
    <row r="68" spans="1:21">
      <c r="B68" s="47" t="s">
        <v>124</v>
      </c>
      <c r="C68" s="17">
        <v>0</v>
      </c>
      <c r="D68" s="18">
        <v>0</v>
      </c>
      <c r="E68" s="17">
        <v>16</v>
      </c>
      <c r="F68" s="17">
        <v>199578</v>
      </c>
      <c r="G68" s="16">
        <v>0</v>
      </c>
      <c r="H68" s="17">
        <v>0</v>
      </c>
      <c r="I68" s="16">
        <v>4</v>
      </c>
      <c r="J68" s="17">
        <v>74960</v>
      </c>
      <c r="K68" s="16">
        <v>0</v>
      </c>
      <c r="L68" s="17">
        <v>0</v>
      </c>
      <c r="M68" s="16">
        <v>0</v>
      </c>
      <c r="N68" s="17">
        <v>0</v>
      </c>
      <c r="O68" s="16">
        <v>0</v>
      </c>
      <c r="P68" s="17">
        <v>0</v>
      </c>
      <c r="Q68" s="16">
        <v>0</v>
      </c>
      <c r="R68" s="17">
        <v>0</v>
      </c>
      <c r="S68" s="16">
        <f t="shared" si="2"/>
        <v>20</v>
      </c>
      <c r="T68" s="18">
        <f t="shared" si="3"/>
        <v>274538</v>
      </c>
    </row>
    <row r="69" spans="1:21">
      <c r="B69" s="45" t="s">
        <v>125</v>
      </c>
      <c r="C69" s="22">
        <v>12</v>
      </c>
      <c r="D69" s="15">
        <v>2800000</v>
      </c>
      <c r="E69" s="22">
        <v>0</v>
      </c>
      <c r="F69" s="22">
        <v>0</v>
      </c>
      <c r="G69" s="13">
        <v>0</v>
      </c>
      <c r="H69" s="22">
        <v>0</v>
      </c>
      <c r="I69" s="13">
        <v>0</v>
      </c>
      <c r="J69" s="22">
        <v>0</v>
      </c>
      <c r="K69" s="13">
        <v>0</v>
      </c>
      <c r="L69" s="22">
        <v>0</v>
      </c>
      <c r="M69" s="13">
        <v>0</v>
      </c>
      <c r="N69" s="22">
        <v>0</v>
      </c>
      <c r="O69" s="13">
        <v>0</v>
      </c>
      <c r="P69" s="22">
        <v>0</v>
      </c>
      <c r="Q69" s="13">
        <v>250</v>
      </c>
      <c r="R69" s="22">
        <v>380000</v>
      </c>
      <c r="S69" s="13">
        <f t="shared" si="2"/>
        <v>262</v>
      </c>
      <c r="T69" s="15">
        <f t="shared" si="3"/>
        <v>3180000</v>
      </c>
    </row>
    <row r="70" spans="1:21">
      <c r="B70" s="45" t="s">
        <v>126</v>
      </c>
      <c r="C70" s="22">
        <v>0</v>
      </c>
      <c r="D70" s="15">
        <v>0</v>
      </c>
      <c r="E70" s="22">
        <v>0</v>
      </c>
      <c r="F70" s="22">
        <v>0</v>
      </c>
      <c r="G70" s="13">
        <v>0</v>
      </c>
      <c r="H70" s="22">
        <v>0</v>
      </c>
      <c r="I70" s="13">
        <v>0</v>
      </c>
      <c r="J70" s="22">
        <v>0</v>
      </c>
      <c r="K70" s="13">
        <v>0</v>
      </c>
      <c r="L70" s="22">
        <v>0</v>
      </c>
      <c r="M70" s="13">
        <v>1</v>
      </c>
      <c r="N70" s="22">
        <v>48000</v>
      </c>
      <c r="O70" s="13">
        <v>0</v>
      </c>
      <c r="P70" s="22">
        <v>0</v>
      </c>
      <c r="Q70" s="13">
        <v>10</v>
      </c>
      <c r="R70" s="22">
        <v>219614</v>
      </c>
      <c r="S70" s="13">
        <f t="shared" si="2"/>
        <v>11</v>
      </c>
      <c r="T70" s="15">
        <f t="shared" si="3"/>
        <v>267614</v>
      </c>
    </row>
    <row r="71" spans="1:21">
      <c r="B71" s="45" t="s">
        <v>127</v>
      </c>
      <c r="C71" s="22">
        <v>0</v>
      </c>
      <c r="D71" s="15">
        <v>0</v>
      </c>
      <c r="E71" s="22">
        <v>1</v>
      </c>
      <c r="F71" s="22">
        <v>203390</v>
      </c>
      <c r="G71" s="13">
        <v>0</v>
      </c>
      <c r="H71" s="22">
        <v>0</v>
      </c>
      <c r="I71" s="13">
        <v>0</v>
      </c>
      <c r="J71" s="22">
        <v>0</v>
      </c>
      <c r="K71" s="13">
        <v>0</v>
      </c>
      <c r="L71" s="22">
        <v>0</v>
      </c>
      <c r="M71" s="13">
        <v>0</v>
      </c>
      <c r="N71" s="22">
        <v>0</v>
      </c>
      <c r="O71" s="13">
        <v>0</v>
      </c>
      <c r="P71" s="22">
        <v>0</v>
      </c>
      <c r="Q71" s="13">
        <v>0</v>
      </c>
      <c r="R71" s="22">
        <v>0</v>
      </c>
      <c r="S71" s="13">
        <f t="shared" si="2"/>
        <v>1</v>
      </c>
      <c r="T71" s="15">
        <f t="shared" si="3"/>
        <v>203390</v>
      </c>
    </row>
    <row r="72" spans="1:21">
      <c r="B72" s="45" t="s">
        <v>102</v>
      </c>
      <c r="C72" s="22">
        <v>6</v>
      </c>
      <c r="D72" s="15">
        <v>2161900</v>
      </c>
      <c r="E72" s="22">
        <v>0</v>
      </c>
      <c r="F72" s="22">
        <v>0</v>
      </c>
      <c r="G72" s="13">
        <v>0</v>
      </c>
      <c r="H72" s="22">
        <v>0</v>
      </c>
      <c r="I72" s="13">
        <v>0</v>
      </c>
      <c r="J72" s="22">
        <v>0</v>
      </c>
      <c r="K72" s="13">
        <v>0</v>
      </c>
      <c r="L72" s="22">
        <v>0</v>
      </c>
      <c r="M72" s="13">
        <v>0</v>
      </c>
      <c r="N72" s="22">
        <v>0</v>
      </c>
      <c r="O72" s="13">
        <v>0</v>
      </c>
      <c r="P72" s="22">
        <v>0</v>
      </c>
      <c r="Q72" s="13">
        <v>0</v>
      </c>
      <c r="R72" s="22">
        <v>0</v>
      </c>
      <c r="S72" s="13">
        <f t="shared" si="2"/>
        <v>6</v>
      </c>
      <c r="T72" s="15">
        <f t="shared" si="3"/>
        <v>2161900</v>
      </c>
    </row>
    <row r="73" spans="1:21">
      <c r="B73" s="47" t="s">
        <v>19</v>
      </c>
      <c r="C73" s="17">
        <v>1</v>
      </c>
      <c r="D73" s="18">
        <v>296000</v>
      </c>
      <c r="E73" s="17">
        <v>0</v>
      </c>
      <c r="F73" s="17">
        <v>0</v>
      </c>
      <c r="G73" s="16">
        <v>0</v>
      </c>
      <c r="H73" s="17">
        <v>0</v>
      </c>
      <c r="I73" s="16">
        <v>10</v>
      </c>
      <c r="J73" s="17">
        <v>431706</v>
      </c>
      <c r="K73" s="16">
        <v>0</v>
      </c>
      <c r="L73" s="17">
        <v>0</v>
      </c>
      <c r="M73" s="16">
        <v>8</v>
      </c>
      <c r="N73" s="17">
        <v>170400</v>
      </c>
      <c r="O73" s="16">
        <v>0</v>
      </c>
      <c r="P73" s="17">
        <v>0</v>
      </c>
      <c r="Q73" s="16">
        <v>0</v>
      </c>
      <c r="R73" s="17">
        <v>0</v>
      </c>
      <c r="S73" s="16">
        <f t="shared" si="2"/>
        <v>19</v>
      </c>
      <c r="T73" s="18">
        <f t="shared" si="3"/>
        <v>898106</v>
      </c>
    </row>
    <row r="74" spans="1:21">
      <c r="B74" s="45" t="s">
        <v>128</v>
      </c>
      <c r="C74" s="22">
        <v>9</v>
      </c>
      <c r="D74" s="15">
        <v>1395609</v>
      </c>
      <c r="E74" s="22">
        <v>0</v>
      </c>
      <c r="F74" s="22">
        <v>0</v>
      </c>
      <c r="G74" s="13">
        <v>0</v>
      </c>
      <c r="H74" s="22">
        <v>0</v>
      </c>
      <c r="I74" s="13">
        <v>0</v>
      </c>
      <c r="J74" s="22">
        <v>0</v>
      </c>
      <c r="K74" s="13">
        <v>0</v>
      </c>
      <c r="L74" s="22">
        <v>0</v>
      </c>
      <c r="M74" s="13">
        <v>0</v>
      </c>
      <c r="N74" s="22">
        <v>0</v>
      </c>
      <c r="O74" s="13">
        <v>0</v>
      </c>
      <c r="P74" s="22">
        <v>0</v>
      </c>
      <c r="Q74" s="13">
        <v>0</v>
      </c>
      <c r="R74" s="22">
        <v>0</v>
      </c>
      <c r="S74" s="13">
        <f t="shared" si="2"/>
        <v>9</v>
      </c>
      <c r="T74" s="15">
        <f t="shared" si="3"/>
        <v>1395609</v>
      </c>
    </row>
    <row r="75" spans="1:21">
      <c r="B75" s="45" t="s">
        <v>112</v>
      </c>
      <c r="C75" s="22">
        <v>2</v>
      </c>
      <c r="D75" s="15">
        <v>1035544</v>
      </c>
      <c r="E75" s="22">
        <v>6</v>
      </c>
      <c r="F75" s="22">
        <v>2055157</v>
      </c>
      <c r="G75" s="13">
        <v>0</v>
      </c>
      <c r="H75" s="22">
        <v>0</v>
      </c>
      <c r="I75" s="13">
        <v>0</v>
      </c>
      <c r="J75" s="22">
        <v>0</v>
      </c>
      <c r="K75" s="13">
        <v>0</v>
      </c>
      <c r="L75" s="22">
        <v>0</v>
      </c>
      <c r="M75" s="13">
        <v>14</v>
      </c>
      <c r="N75" s="22">
        <v>600547</v>
      </c>
      <c r="O75" s="13">
        <v>0</v>
      </c>
      <c r="P75" s="22">
        <v>0</v>
      </c>
      <c r="Q75" s="13">
        <v>0</v>
      </c>
      <c r="R75" s="22">
        <v>0</v>
      </c>
      <c r="S75" s="13">
        <f t="shared" si="2"/>
        <v>22</v>
      </c>
      <c r="T75" s="15">
        <f t="shared" si="3"/>
        <v>3691248</v>
      </c>
      <c r="U75" s="24"/>
    </row>
    <row r="76" spans="1:21">
      <c r="B76" s="45" t="s">
        <v>72</v>
      </c>
      <c r="C76" s="22">
        <v>4</v>
      </c>
      <c r="D76" s="15">
        <v>3252400</v>
      </c>
      <c r="E76" s="22">
        <v>0</v>
      </c>
      <c r="F76" s="22">
        <v>0</v>
      </c>
      <c r="G76" s="13">
        <v>0</v>
      </c>
      <c r="H76" s="22">
        <v>0</v>
      </c>
      <c r="I76" s="13">
        <v>0</v>
      </c>
      <c r="J76" s="22">
        <v>0</v>
      </c>
      <c r="K76" s="13">
        <v>0</v>
      </c>
      <c r="L76" s="22">
        <v>0</v>
      </c>
      <c r="M76" s="13">
        <v>0</v>
      </c>
      <c r="N76" s="22">
        <v>0</v>
      </c>
      <c r="O76" s="13">
        <v>0</v>
      </c>
      <c r="P76" s="22">
        <v>0</v>
      </c>
      <c r="Q76" s="13">
        <v>0</v>
      </c>
      <c r="R76" s="22">
        <v>0</v>
      </c>
      <c r="S76" s="13">
        <f t="shared" si="2"/>
        <v>4</v>
      </c>
      <c r="T76" s="15">
        <f t="shared" si="3"/>
        <v>3252400</v>
      </c>
      <c r="U76" s="24"/>
    </row>
    <row r="77" spans="1:21">
      <c r="B77" s="45" t="s">
        <v>129</v>
      </c>
      <c r="C77" s="22">
        <v>34</v>
      </c>
      <c r="D77" s="15">
        <v>9952554</v>
      </c>
      <c r="E77" s="22">
        <v>4</v>
      </c>
      <c r="F77" s="22">
        <v>1187105</v>
      </c>
      <c r="G77" s="13">
        <v>0</v>
      </c>
      <c r="H77" s="22">
        <v>0</v>
      </c>
      <c r="I77" s="13">
        <v>0</v>
      </c>
      <c r="J77" s="22">
        <v>0</v>
      </c>
      <c r="K77" s="13">
        <v>0</v>
      </c>
      <c r="L77" s="22">
        <v>0</v>
      </c>
      <c r="M77" s="13">
        <v>0</v>
      </c>
      <c r="N77" s="22">
        <v>0</v>
      </c>
      <c r="O77" s="13">
        <v>0</v>
      </c>
      <c r="P77" s="22">
        <v>0</v>
      </c>
      <c r="Q77" s="13">
        <v>0</v>
      </c>
      <c r="R77" s="22">
        <v>0</v>
      </c>
      <c r="S77" s="13">
        <f t="shared" si="2"/>
        <v>38</v>
      </c>
      <c r="T77" s="15">
        <f t="shared" si="3"/>
        <v>11139659</v>
      </c>
    </row>
    <row r="78" spans="1:21">
      <c r="B78" s="51" t="s">
        <v>113</v>
      </c>
      <c r="C78" s="31">
        <v>0</v>
      </c>
      <c r="D78" s="32">
        <v>0</v>
      </c>
      <c r="E78" s="31">
        <v>0</v>
      </c>
      <c r="F78" s="31">
        <v>0</v>
      </c>
      <c r="G78" s="30">
        <v>0</v>
      </c>
      <c r="H78" s="31">
        <v>0</v>
      </c>
      <c r="I78" s="30">
        <v>0</v>
      </c>
      <c r="J78" s="31">
        <v>0</v>
      </c>
      <c r="K78" s="30">
        <v>0</v>
      </c>
      <c r="L78" s="31">
        <v>0</v>
      </c>
      <c r="M78" s="30">
        <v>5</v>
      </c>
      <c r="N78" s="31">
        <v>198400</v>
      </c>
      <c r="O78" s="30">
        <v>0</v>
      </c>
      <c r="P78" s="31">
        <v>0</v>
      </c>
      <c r="Q78" s="30">
        <v>0</v>
      </c>
      <c r="R78" s="31">
        <v>0</v>
      </c>
      <c r="S78" s="30">
        <f t="shared" si="2"/>
        <v>5</v>
      </c>
      <c r="T78" s="32">
        <f t="shared" si="3"/>
        <v>198400</v>
      </c>
    </row>
    <row r="79" spans="1:21">
      <c r="B79" s="45" t="s">
        <v>20</v>
      </c>
      <c r="C79" s="22">
        <v>8</v>
      </c>
      <c r="D79" s="15">
        <v>2641667</v>
      </c>
      <c r="E79" s="22">
        <v>0</v>
      </c>
      <c r="F79" s="22">
        <v>0</v>
      </c>
      <c r="G79" s="13">
        <v>0</v>
      </c>
      <c r="H79" s="22">
        <v>0</v>
      </c>
      <c r="I79" s="13">
        <v>9</v>
      </c>
      <c r="J79" s="22">
        <v>770109</v>
      </c>
      <c r="K79" s="13">
        <v>0</v>
      </c>
      <c r="L79" s="22">
        <v>0</v>
      </c>
      <c r="M79" s="13">
        <v>5</v>
      </c>
      <c r="N79" s="22">
        <v>162000</v>
      </c>
      <c r="O79" s="13">
        <v>0</v>
      </c>
      <c r="P79" s="22">
        <v>0</v>
      </c>
      <c r="Q79" s="13">
        <v>0</v>
      </c>
      <c r="R79" s="22">
        <v>0</v>
      </c>
      <c r="S79" s="13">
        <f t="shared" si="2"/>
        <v>22</v>
      </c>
      <c r="T79" s="15">
        <f t="shared" si="3"/>
        <v>3573776</v>
      </c>
    </row>
    <row r="80" spans="1:21">
      <c r="B80" s="45" t="s">
        <v>21</v>
      </c>
      <c r="C80" s="22">
        <v>0</v>
      </c>
      <c r="D80" s="15">
        <v>0</v>
      </c>
      <c r="E80" s="22">
        <v>4</v>
      </c>
      <c r="F80" s="22">
        <v>1652000</v>
      </c>
      <c r="G80" s="13">
        <v>0</v>
      </c>
      <c r="H80" s="22">
        <v>0</v>
      </c>
      <c r="I80" s="13">
        <v>0</v>
      </c>
      <c r="J80" s="22">
        <v>0</v>
      </c>
      <c r="K80" s="13">
        <v>0</v>
      </c>
      <c r="L80" s="22">
        <v>0</v>
      </c>
      <c r="M80" s="13">
        <v>4</v>
      </c>
      <c r="N80" s="22">
        <v>340000</v>
      </c>
      <c r="O80" s="13">
        <v>0</v>
      </c>
      <c r="P80" s="22">
        <v>0</v>
      </c>
      <c r="Q80" s="13">
        <v>0</v>
      </c>
      <c r="R80" s="22">
        <v>0</v>
      </c>
      <c r="S80" s="13">
        <f t="shared" si="2"/>
        <v>8</v>
      </c>
      <c r="T80" s="15">
        <f t="shared" si="3"/>
        <v>1992000</v>
      </c>
    </row>
    <row r="81" spans="2:20">
      <c r="B81" s="45" t="s">
        <v>130</v>
      </c>
      <c r="C81" s="22">
        <v>0</v>
      </c>
      <c r="D81" s="15">
        <v>0</v>
      </c>
      <c r="E81" s="22">
        <v>1</v>
      </c>
      <c r="F81" s="22">
        <v>432000</v>
      </c>
      <c r="G81" s="13">
        <v>0</v>
      </c>
      <c r="H81" s="22">
        <v>0</v>
      </c>
      <c r="I81" s="13">
        <v>0</v>
      </c>
      <c r="J81" s="22">
        <v>0</v>
      </c>
      <c r="K81" s="13">
        <v>0</v>
      </c>
      <c r="L81" s="22">
        <v>0</v>
      </c>
      <c r="M81" s="13">
        <v>0</v>
      </c>
      <c r="N81" s="22">
        <v>0</v>
      </c>
      <c r="O81" s="13">
        <v>0</v>
      </c>
      <c r="P81" s="22">
        <v>0</v>
      </c>
      <c r="Q81" s="13">
        <v>0</v>
      </c>
      <c r="R81" s="22">
        <v>0</v>
      </c>
      <c r="S81" s="13">
        <f t="shared" si="2"/>
        <v>1</v>
      </c>
      <c r="T81" s="15">
        <f t="shared" si="3"/>
        <v>432000</v>
      </c>
    </row>
    <row r="82" spans="2:20">
      <c r="B82" s="47" t="s">
        <v>131</v>
      </c>
      <c r="C82" s="17">
        <v>27</v>
      </c>
      <c r="D82" s="18">
        <v>3721321</v>
      </c>
      <c r="E82" s="17">
        <v>0</v>
      </c>
      <c r="F82" s="17">
        <v>0</v>
      </c>
      <c r="G82" s="16">
        <v>0</v>
      </c>
      <c r="H82" s="17">
        <v>0</v>
      </c>
      <c r="I82" s="16">
        <v>10</v>
      </c>
      <c r="J82" s="17">
        <v>560000</v>
      </c>
      <c r="K82" s="16">
        <v>0</v>
      </c>
      <c r="L82" s="17">
        <v>0</v>
      </c>
      <c r="M82" s="16">
        <v>0</v>
      </c>
      <c r="N82" s="17">
        <v>0</v>
      </c>
      <c r="O82" s="16">
        <v>0</v>
      </c>
      <c r="P82" s="17">
        <v>0</v>
      </c>
      <c r="Q82" s="16">
        <v>0</v>
      </c>
      <c r="R82" s="17">
        <v>0</v>
      </c>
      <c r="S82" s="16">
        <f t="shared" si="2"/>
        <v>37</v>
      </c>
      <c r="T82" s="18">
        <f t="shared" si="3"/>
        <v>4281321</v>
      </c>
    </row>
    <row r="83" spans="2:20">
      <c r="B83" s="45" t="s">
        <v>44</v>
      </c>
      <c r="C83" s="22">
        <v>47</v>
      </c>
      <c r="D83" s="15">
        <v>3062592</v>
      </c>
      <c r="E83" s="22">
        <v>0</v>
      </c>
      <c r="F83" s="22">
        <v>0</v>
      </c>
      <c r="G83" s="13">
        <v>0</v>
      </c>
      <c r="H83" s="22">
        <v>0</v>
      </c>
      <c r="I83" s="13">
        <v>6</v>
      </c>
      <c r="J83" s="22">
        <v>345000</v>
      </c>
      <c r="K83" s="13">
        <v>0</v>
      </c>
      <c r="L83" s="22">
        <v>0</v>
      </c>
      <c r="M83" s="13">
        <v>3</v>
      </c>
      <c r="N83" s="22">
        <v>72000</v>
      </c>
      <c r="O83" s="13">
        <v>0</v>
      </c>
      <c r="P83" s="22">
        <v>0</v>
      </c>
      <c r="Q83" s="13">
        <v>0</v>
      </c>
      <c r="R83" s="22">
        <v>0</v>
      </c>
      <c r="S83" s="13">
        <f t="shared" si="2"/>
        <v>56</v>
      </c>
      <c r="T83" s="15">
        <f t="shared" si="3"/>
        <v>3479592</v>
      </c>
    </row>
    <row r="84" spans="2:20">
      <c r="B84" s="45" t="s">
        <v>132</v>
      </c>
      <c r="C84" s="22">
        <v>0</v>
      </c>
      <c r="D84" s="15">
        <v>0</v>
      </c>
      <c r="E84" s="22">
        <v>6</v>
      </c>
      <c r="F84" s="22">
        <v>1867500</v>
      </c>
      <c r="G84" s="13">
        <v>0</v>
      </c>
      <c r="H84" s="22">
        <v>0</v>
      </c>
      <c r="I84" s="13">
        <v>0</v>
      </c>
      <c r="J84" s="22">
        <v>0</v>
      </c>
      <c r="K84" s="13">
        <v>0</v>
      </c>
      <c r="L84" s="22">
        <v>0</v>
      </c>
      <c r="M84" s="13">
        <v>6</v>
      </c>
      <c r="N84" s="22">
        <v>199200</v>
      </c>
      <c r="O84" s="13">
        <v>0</v>
      </c>
      <c r="P84" s="22">
        <v>0</v>
      </c>
      <c r="Q84" s="13">
        <v>0</v>
      </c>
      <c r="R84" s="22">
        <v>0</v>
      </c>
      <c r="S84" s="13">
        <f t="shared" si="2"/>
        <v>12</v>
      </c>
      <c r="T84" s="15">
        <f t="shared" si="3"/>
        <v>2066700</v>
      </c>
    </row>
    <row r="85" spans="2:20">
      <c r="B85" s="45" t="s">
        <v>133</v>
      </c>
      <c r="C85" s="22">
        <v>0</v>
      </c>
      <c r="D85" s="15">
        <v>0</v>
      </c>
      <c r="E85" s="22">
        <v>0</v>
      </c>
      <c r="F85" s="22">
        <v>0</v>
      </c>
      <c r="G85" s="13">
        <v>0</v>
      </c>
      <c r="H85" s="22">
        <v>0</v>
      </c>
      <c r="I85" s="13">
        <v>0</v>
      </c>
      <c r="J85" s="22">
        <v>0</v>
      </c>
      <c r="K85" s="13">
        <v>0</v>
      </c>
      <c r="L85" s="22">
        <v>0</v>
      </c>
      <c r="M85" s="13">
        <v>6</v>
      </c>
      <c r="N85" s="22">
        <v>135600</v>
      </c>
      <c r="O85" s="13">
        <v>0</v>
      </c>
      <c r="P85" s="22">
        <v>0</v>
      </c>
      <c r="Q85" s="13">
        <v>0</v>
      </c>
      <c r="R85" s="22">
        <v>0</v>
      </c>
      <c r="S85" s="13">
        <f t="shared" si="2"/>
        <v>6</v>
      </c>
      <c r="T85" s="15">
        <f t="shared" si="3"/>
        <v>135600</v>
      </c>
    </row>
    <row r="86" spans="2:20">
      <c r="B86" s="45" t="s">
        <v>134</v>
      </c>
      <c r="C86" s="22">
        <v>1</v>
      </c>
      <c r="D86" s="15">
        <v>2870</v>
      </c>
      <c r="E86" s="22">
        <v>0</v>
      </c>
      <c r="F86" s="22">
        <v>0</v>
      </c>
      <c r="G86" s="13">
        <v>0</v>
      </c>
      <c r="H86" s="22">
        <v>0</v>
      </c>
      <c r="I86" s="13">
        <v>0</v>
      </c>
      <c r="J86" s="22">
        <v>0</v>
      </c>
      <c r="K86" s="13">
        <v>0</v>
      </c>
      <c r="L86" s="22">
        <v>0</v>
      </c>
      <c r="M86" s="13">
        <v>0</v>
      </c>
      <c r="N86" s="22">
        <v>0</v>
      </c>
      <c r="O86" s="13">
        <v>0</v>
      </c>
      <c r="P86" s="22">
        <v>0</v>
      </c>
      <c r="Q86" s="13">
        <v>0</v>
      </c>
      <c r="R86" s="22">
        <v>0</v>
      </c>
      <c r="S86" s="13">
        <f t="shared" si="2"/>
        <v>1</v>
      </c>
      <c r="T86" s="15">
        <f t="shared" si="3"/>
        <v>2870</v>
      </c>
    </row>
    <row r="87" spans="2:20">
      <c r="B87" s="45" t="s">
        <v>103</v>
      </c>
      <c r="C87" s="22">
        <v>5</v>
      </c>
      <c r="D87" s="15">
        <v>1440000</v>
      </c>
      <c r="E87" s="22">
        <v>0</v>
      </c>
      <c r="F87" s="22">
        <v>0</v>
      </c>
      <c r="G87" s="13">
        <v>0</v>
      </c>
      <c r="H87" s="22">
        <v>0</v>
      </c>
      <c r="I87" s="13">
        <v>0</v>
      </c>
      <c r="J87" s="22">
        <v>0</v>
      </c>
      <c r="K87" s="13">
        <v>0</v>
      </c>
      <c r="L87" s="22">
        <v>0</v>
      </c>
      <c r="M87" s="13">
        <v>0</v>
      </c>
      <c r="N87" s="22">
        <v>0</v>
      </c>
      <c r="O87" s="13">
        <v>0</v>
      </c>
      <c r="P87" s="22">
        <v>0</v>
      </c>
      <c r="Q87" s="13">
        <v>0</v>
      </c>
      <c r="R87" s="22">
        <v>0</v>
      </c>
      <c r="S87" s="13">
        <f t="shared" si="2"/>
        <v>5</v>
      </c>
      <c r="T87" s="15">
        <f t="shared" si="3"/>
        <v>1440000</v>
      </c>
    </row>
    <row r="88" spans="2:20">
      <c r="B88" s="51" t="s">
        <v>90</v>
      </c>
      <c r="C88" s="31">
        <v>0</v>
      </c>
      <c r="D88" s="32">
        <v>0</v>
      </c>
      <c r="E88" s="31">
        <v>0</v>
      </c>
      <c r="F88" s="31">
        <v>0</v>
      </c>
      <c r="G88" s="30">
        <v>1</v>
      </c>
      <c r="H88" s="31">
        <v>208000</v>
      </c>
      <c r="I88" s="30">
        <v>0</v>
      </c>
      <c r="J88" s="31">
        <v>0</v>
      </c>
      <c r="K88" s="30">
        <v>0</v>
      </c>
      <c r="L88" s="31">
        <v>0</v>
      </c>
      <c r="M88" s="30">
        <v>8</v>
      </c>
      <c r="N88" s="31">
        <v>300493</v>
      </c>
      <c r="O88" s="30">
        <v>0</v>
      </c>
      <c r="P88" s="31">
        <v>0</v>
      </c>
      <c r="Q88" s="30">
        <v>0</v>
      </c>
      <c r="R88" s="31">
        <v>0</v>
      </c>
      <c r="S88" s="30">
        <f t="shared" si="2"/>
        <v>9</v>
      </c>
      <c r="T88" s="32">
        <f t="shared" si="3"/>
        <v>508493</v>
      </c>
    </row>
    <row r="89" spans="2:20">
      <c r="B89" s="45" t="s">
        <v>104</v>
      </c>
      <c r="C89" s="22">
        <v>0</v>
      </c>
      <c r="D89" s="15">
        <v>0</v>
      </c>
      <c r="E89" s="22">
        <v>0</v>
      </c>
      <c r="F89" s="22">
        <v>0</v>
      </c>
      <c r="G89" s="13">
        <v>0</v>
      </c>
      <c r="H89" s="22">
        <v>0</v>
      </c>
      <c r="I89" s="13">
        <v>0</v>
      </c>
      <c r="J89" s="22">
        <v>0</v>
      </c>
      <c r="K89" s="13">
        <v>0</v>
      </c>
      <c r="L89" s="22">
        <v>0</v>
      </c>
      <c r="M89" s="13">
        <v>0</v>
      </c>
      <c r="N89" s="22">
        <v>0</v>
      </c>
      <c r="O89" s="13">
        <v>0</v>
      </c>
      <c r="P89" s="22">
        <v>0</v>
      </c>
      <c r="Q89" s="13">
        <v>1</v>
      </c>
      <c r="R89" s="22">
        <v>667712</v>
      </c>
      <c r="S89" s="13">
        <f t="shared" si="2"/>
        <v>1</v>
      </c>
      <c r="T89" s="15">
        <f t="shared" si="3"/>
        <v>667712</v>
      </c>
    </row>
    <row r="90" spans="2:20">
      <c r="B90" s="45" t="s">
        <v>73</v>
      </c>
      <c r="C90" s="22">
        <v>6</v>
      </c>
      <c r="D90" s="15">
        <v>1849149</v>
      </c>
      <c r="E90" s="22">
        <v>0</v>
      </c>
      <c r="F90" s="22">
        <v>0</v>
      </c>
      <c r="G90" s="13">
        <v>0</v>
      </c>
      <c r="H90" s="22">
        <v>0</v>
      </c>
      <c r="I90" s="13">
        <v>0</v>
      </c>
      <c r="J90" s="22">
        <v>0</v>
      </c>
      <c r="K90" s="13">
        <v>0</v>
      </c>
      <c r="L90" s="22">
        <v>0</v>
      </c>
      <c r="M90" s="13">
        <v>0</v>
      </c>
      <c r="N90" s="22">
        <v>0</v>
      </c>
      <c r="O90" s="13">
        <v>0</v>
      </c>
      <c r="P90" s="22">
        <v>0</v>
      </c>
      <c r="Q90" s="13">
        <v>0</v>
      </c>
      <c r="R90" s="22">
        <v>0</v>
      </c>
      <c r="S90" s="13">
        <f t="shared" si="2"/>
        <v>6</v>
      </c>
      <c r="T90" s="15">
        <f t="shared" si="3"/>
        <v>1849149</v>
      </c>
    </row>
    <row r="91" spans="2:20">
      <c r="B91" s="45" t="s">
        <v>135</v>
      </c>
      <c r="C91" s="22">
        <v>0</v>
      </c>
      <c r="D91" s="15">
        <v>0</v>
      </c>
      <c r="E91" s="22">
        <v>0</v>
      </c>
      <c r="F91" s="22">
        <v>0</v>
      </c>
      <c r="G91" s="13">
        <v>0</v>
      </c>
      <c r="H91" s="22">
        <v>0</v>
      </c>
      <c r="I91" s="13">
        <v>0</v>
      </c>
      <c r="J91" s="22">
        <v>0</v>
      </c>
      <c r="K91" s="13">
        <v>0</v>
      </c>
      <c r="L91" s="22">
        <v>0</v>
      </c>
      <c r="M91" s="13">
        <v>0</v>
      </c>
      <c r="N91" s="22">
        <v>0</v>
      </c>
      <c r="O91" s="13">
        <v>0</v>
      </c>
      <c r="P91" s="22">
        <v>0</v>
      </c>
      <c r="Q91" s="13">
        <v>20</v>
      </c>
      <c r="R91" s="22">
        <v>2237722</v>
      </c>
      <c r="S91" s="13">
        <f t="shared" si="2"/>
        <v>20</v>
      </c>
      <c r="T91" s="15">
        <f t="shared" si="3"/>
        <v>2237722</v>
      </c>
    </row>
    <row r="92" spans="2:20">
      <c r="B92" s="47" t="s">
        <v>136</v>
      </c>
      <c r="C92" s="17">
        <v>0</v>
      </c>
      <c r="D92" s="18">
        <v>0</v>
      </c>
      <c r="E92" s="17">
        <v>0</v>
      </c>
      <c r="F92" s="17">
        <v>0</v>
      </c>
      <c r="G92" s="16">
        <v>0</v>
      </c>
      <c r="H92" s="17">
        <v>0</v>
      </c>
      <c r="I92" s="16">
        <v>8</v>
      </c>
      <c r="J92" s="17">
        <v>680000</v>
      </c>
      <c r="K92" s="16">
        <v>0</v>
      </c>
      <c r="L92" s="17">
        <v>0</v>
      </c>
      <c r="M92" s="16">
        <v>0</v>
      </c>
      <c r="N92" s="17">
        <v>0</v>
      </c>
      <c r="O92" s="16">
        <v>0</v>
      </c>
      <c r="P92" s="17">
        <v>0</v>
      </c>
      <c r="Q92" s="16">
        <v>0</v>
      </c>
      <c r="R92" s="17">
        <v>0</v>
      </c>
      <c r="S92" s="16">
        <f t="shared" si="2"/>
        <v>8</v>
      </c>
      <c r="T92" s="18">
        <f t="shared" si="3"/>
        <v>680000</v>
      </c>
    </row>
    <row r="93" spans="2:20">
      <c r="B93" s="45" t="s">
        <v>137</v>
      </c>
      <c r="C93" s="22">
        <v>0</v>
      </c>
      <c r="D93" s="15">
        <v>0</v>
      </c>
      <c r="E93" s="22">
        <v>0</v>
      </c>
      <c r="F93" s="22">
        <v>0</v>
      </c>
      <c r="G93" s="13">
        <v>0</v>
      </c>
      <c r="H93" s="22">
        <v>0</v>
      </c>
      <c r="I93" s="13">
        <v>5</v>
      </c>
      <c r="J93" s="22">
        <v>1280000</v>
      </c>
      <c r="K93" s="13">
        <v>0</v>
      </c>
      <c r="L93" s="22">
        <v>0</v>
      </c>
      <c r="M93" s="13">
        <v>0</v>
      </c>
      <c r="N93" s="22">
        <v>0</v>
      </c>
      <c r="O93" s="13">
        <v>0</v>
      </c>
      <c r="P93" s="22">
        <v>0</v>
      </c>
      <c r="Q93" s="13">
        <v>0</v>
      </c>
      <c r="R93" s="22">
        <v>0</v>
      </c>
      <c r="S93" s="13">
        <f t="shared" si="2"/>
        <v>5</v>
      </c>
      <c r="T93" s="15">
        <f t="shared" si="3"/>
        <v>1280000</v>
      </c>
    </row>
    <row r="94" spans="2:20">
      <c r="B94" s="45" t="s">
        <v>138</v>
      </c>
      <c r="C94" s="22">
        <v>0</v>
      </c>
      <c r="D94" s="15">
        <v>0</v>
      </c>
      <c r="E94" s="22">
        <v>5</v>
      </c>
      <c r="F94" s="22">
        <v>1480000</v>
      </c>
      <c r="G94" s="13">
        <v>0</v>
      </c>
      <c r="H94" s="22">
        <v>0</v>
      </c>
      <c r="I94" s="13">
        <v>5</v>
      </c>
      <c r="J94" s="22">
        <v>306000</v>
      </c>
      <c r="K94" s="13">
        <v>0</v>
      </c>
      <c r="L94" s="22">
        <v>0</v>
      </c>
      <c r="M94" s="13">
        <v>0</v>
      </c>
      <c r="N94" s="22">
        <v>0</v>
      </c>
      <c r="O94" s="13">
        <v>0</v>
      </c>
      <c r="P94" s="22">
        <v>0</v>
      </c>
      <c r="Q94" s="13">
        <v>0</v>
      </c>
      <c r="R94" s="22">
        <v>0</v>
      </c>
      <c r="S94" s="13">
        <f t="shared" si="2"/>
        <v>10</v>
      </c>
      <c r="T94" s="15">
        <f t="shared" si="3"/>
        <v>1786000</v>
      </c>
    </row>
    <row r="95" spans="2:20">
      <c r="B95" s="45" t="s">
        <v>91</v>
      </c>
      <c r="C95" s="22">
        <v>0</v>
      </c>
      <c r="D95" s="15">
        <v>0</v>
      </c>
      <c r="E95" s="22">
        <v>0</v>
      </c>
      <c r="F95" s="22">
        <v>0</v>
      </c>
      <c r="G95" s="13">
        <v>2</v>
      </c>
      <c r="H95" s="22">
        <v>308311</v>
      </c>
      <c r="I95" s="13">
        <v>0</v>
      </c>
      <c r="J95" s="22">
        <v>0</v>
      </c>
      <c r="K95" s="13">
        <v>0</v>
      </c>
      <c r="L95" s="22">
        <v>0</v>
      </c>
      <c r="M95" s="13">
        <v>0</v>
      </c>
      <c r="N95" s="22">
        <v>0</v>
      </c>
      <c r="O95" s="13">
        <v>0</v>
      </c>
      <c r="P95" s="22">
        <v>0</v>
      </c>
      <c r="Q95" s="13">
        <v>0</v>
      </c>
      <c r="R95" s="22">
        <v>0</v>
      </c>
      <c r="S95" s="13">
        <f t="shared" si="2"/>
        <v>2</v>
      </c>
      <c r="T95" s="15">
        <f t="shared" si="3"/>
        <v>308311</v>
      </c>
    </row>
    <row r="96" spans="2:20">
      <c r="B96" s="45" t="s">
        <v>43</v>
      </c>
      <c r="C96" s="22">
        <v>0</v>
      </c>
      <c r="D96" s="15">
        <v>0</v>
      </c>
      <c r="E96" s="22">
        <v>0</v>
      </c>
      <c r="F96" s="22">
        <v>0</v>
      </c>
      <c r="G96" s="13">
        <v>0</v>
      </c>
      <c r="H96" s="22">
        <v>0</v>
      </c>
      <c r="I96" s="13">
        <v>23</v>
      </c>
      <c r="J96" s="22">
        <v>1396267</v>
      </c>
      <c r="K96" s="13">
        <v>0</v>
      </c>
      <c r="L96" s="22">
        <v>0</v>
      </c>
      <c r="M96" s="13">
        <v>0</v>
      </c>
      <c r="N96" s="22">
        <v>0</v>
      </c>
      <c r="O96" s="13">
        <v>0</v>
      </c>
      <c r="P96" s="22">
        <v>0</v>
      </c>
      <c r="Q96" s="13">
        <v>0</v>
      </c>
      <c r="R96" s="22">
        <v>0</v>
      </c>
      <c r="S96" s="13">
        <f t="shared" si="2"/>
        <v>23</v>
      </c>
      <c r="T96" s="15">
        <f t="shared" si="3"/>
        <v>1396267</v>
      </c>
    </row>
    <row r="97" spans="2:20">
      <c r="B97" s="51" t="s">
        <v>92</v>
      </c>
      <c r="C97" s="31">
        <v>0</v>
      </c>
      <c r="D97" s="32">
        <v>0</v>
      </c>
      <c r="E97" s="31">
        <v>0</v>
      </c>
      <c r="F97" s="31">
        <v>0</v>
      </c>
      <c r="G97" s="30">
        <v>0</v>
      </c>
      <c r="H97" s="31">
        <v>0</v>
      </c>
      <c r="I97" s="30">
        <v>9</v>
      </c>
      <c r="J97" s="31">
        <v>1880000</v>
      </c>
      <c r="K97" s="30">
        <v>0</v>
      </c>
      <c r="L97" s="31">
        <v>0</v>
      </c>
      <c r="M97" s="30">
        <v>1</v>
      </c>
      <c r="N97" s="31">
        <v>44000</v>
      </c>
      <c r="O97" s="30">
        <v>0</v>
      </c>
      <c r="P97" s="31">
        <v>0</v>
      </c>
      <c r="Q97" s="30">
        <v>0</v>
      </c>
      <c r="R97" s="31">
        <v>0</v>
      </c>
      <c r="S97" s="30">
        <f t="shared" si="2"/>
        <v>10</v>
      </c>
      <c r="T97" s="32">
        <f t="shared" si="3"/>
        <v>1924000</v>
      </c>
    </row>
    <row r="98" spans="2:20">
      <c r="B98" s="45" t="s">
        <v>35</v>
      </c>
      <c r="C98" s="22">
        <v>0</v>
      </c>
      <c r="D98" s="15">
        <v>0</v>
      </c>
      <c r="E98" s="22">
        <v>0</v>
      </c>
      <c r="F98" s="22">
        <v>0</v>
      </c>
      <c r="G98" s="13">
        <v>0</v>
      </c>
      <c r="H98" s="22">
        <v>0</v>
      </c>
      <c r="I98" s="13">
        <v>0</v>
      </c>
      <c r="J98" s="22">
        <v>0</v>
      </c>
      <c r="K98" s="13">
        <v>0</v>
      </c>
      <c r="L98" s="22">
        <v>0</v>
      </c>
      <c r="M98" s="13">
        <v>19</v>
      </c>
      <c r="N98" s="22">
        <v>586861</v>
      </c>
      <c r="O98" s="13">
        <v>0</v>
      </c>
      <c r="P98" s="22">
        <v>0</v>
      </c>
      <c r="Q98" s="13">
        <v>0</v>
      </c>
      <c r="R98" s="22">
        <v>0</v>
      </c>
      <c r="S98" s="13">
        <f t="shared" si="2"/>
        <v>19</v>
      </c>
      <c r="T98" s="15">
        <f t="shared" si="3"/>
        <v>586861</v>
      </c>
    </row>
    <row r="99" spans="2:20">
      <c r="B99" s="45" t="s">
        <v>93</v>
      </c>
      <c r="C99" s="22">
        <v>2</v>
      </c>
      <c r="D99" s="15">
        <v>612874</v>
      </c>
      <c r="E99" s="22">
        <v>0</v>
      </c>
      <c r="F99" s="22">
        <v>0</v>
      </c>
      <c r="G99" s="13">
        <v>0</v>
      </c>
      <c r="H99" s="22">
        <v>0</v>
      </c>
      <c r="I99" s="13">
        <v>0</v>
      </c>
      <c r="J99" s="22">
        <v>0</v>
      </c>
      <c r="K99" s="13">
        <v>0</v>
      </c>
      <c r="L99" s="22">
        <v>0</v>
      </c>
      <c r="M99" s="13">
        <v>0</v>
      </c>
      <c r="N99" s="22">
        <v>0</v>
      </c>
      <c r="O99" s="13">
        <v>0</v>
      </c>
      <c r="P99" s="22">
        <v>0</v>
      </c>
      <c r="Q99" s="13">
        <v>0</v>
      </c>
      <c r="R99" s="22">
        <v>0</v>
      </c>
      <c r="S99" s="13">
        <f t="shared" si="2"/>
        <v>2</v>
      </c>
      <c r="T99" s="15">
        <f t="shared" si="3"/>
        <v>612874</v>
      </c>
    </row>
    <row r="100" spans="2:20">
      <c r="B100" s="47" t="s">
        <v>67</v>
      </c>
      <c r="C100" s="17">
        <v>0</v>
      </c>
      <c r="D100" s="18">
        <v>0</v>
      </c>
      <c r="E100" s="17">
        <v>0</v>
      </c>
      <c r="F100" s="17">
        <v>0</v>
      </c>
      <c r="G100" s="16">
        <v>2</v>
      </c>
      <c r="H100" s="17">
        <v>1200000</v>
      </c>
      <c r="I100" s="16">
        <v>4</v>
      </c>
      <c r="J100" s="17">
        <v>440005</v>
      </c>
      <c r="K100" s="16">
        <v>0</v>
      </c>
      <c r="L100" s="17">
        <v>0</v>
      </c>
      <c r="M100" s="16">
        <v>0</v>
      </c>
      <c r="N100" s="17">
        <v>0</v>
      </c>
      <c r="O100" s="16">
        <v>0</v>
      </c>
      <c r="P100" s="17">
        <v>0</v>
      </c>
      <c r="Q100" s="16">
        <v>0</v>
      </c>
      <c r="R100" s="17">
        <v>0</v>
      </c>
      <c r="S100" s="16">
        <f t="shared" si="2"/>
        <v>6</v>
      </c>
      <c r="T100" s="18">
        <f t="shared" si="3"/>
        <v>1640005</v>
      </c>
    </row>
    <row r="101" spans="2:20">
      <c r="B101" s="45" t="s">
        <v>139</v>
      </c>
      <c r="C101" s="22">
        <v>0</v>
      </c>
      <c r="D101" s="15">
        <v>0</v>
      </c>
      <c r="E101" s="22">
        <v>4</v>
      </c>
      <c r="F101" s="22">
        <v>1509028</v>
      </c>
      <c r="G101" s="13">
        <v>0</v>
      </c>
      <c r="H101" s="22">
        <v>0</v>
      </c>
      <c r="I101" s="13">
        <v>3</v>
      </c>
      <c r="J101" s="22">
        <v>151200</v>
      </c>
      <c r="K101" s="13">
        <v>0</v>
      </c>
      <c r="L101" s="22">
        <v>0</v>
      </c>
      <c r="M101" s="13">
        <v>0</v>
      </c>
      <c r="N101" s="22">
        <v>0</v>
      </c>
      <c r="O101" s="13">
        <v>0</v>
      </c>
      <c r="P101" s="22">
        <v>0</v>
      </c>
      <c r="Q101" s="13">
        <v>0</v>
      </c>
      <c r="R101" s="22">
        <v>0</v>
      </c>
      <c r="S101" s="13">
        <f t="shared" si="2"/>
        <v>7</v>
      </c>
      <c r="T101" s="15">
        <f t="shared" si="3"/>
        <v>1660228</v>
      </c>
    </row>
    <row r="102" spans="2:20">
      <c r="B102" s="45" t="s">
        <v>105</v>
      </c>
      <c r="C102" s="22">
        <v>0</v>
      </c>
      <c r="D102" s="15">
        <v>0</v>
      </c>
      <c r="E102" s="22">
        <v>0</v>
      </c>
      <c r="F102" s="22">
        <v>0</v>
      </c>
      <c r="G102" s="13">
        <v>0</v>
      </c>
      <c r="H102" s="22">
        <v>0</v>
      </c>
      <c r="I102" s="13">
        <v>0</v>
      </c>
      <c r="J102" s="22">
        <v>0</v>
      </c>
      <c r="K102" s="13">
        <v>0</v>
      </c>
      <c r="L102" s="22">
        <v>0</v>
      </c>
      <c r="M102" s="13">
        <v>1</v>
      </c>
      <c r="N102" s="22">
        <v>49920</v>
      </c>
      <c r="O102" s="13">
        <v>0</v>
      </c>
      <c r="P102" s="22">
        <v>0</v>
      </c>
      <c r="Q102" s="13">
        <v>0</v>
      </c>
      <c r="R102" s="22">
        <v>0</v>
      </c>
      <c r="S102" s="13">
        <f t="shared" si="2"/>
        <v>1</v>
      </c>
      <c r="T102" s="15">
        <f t="shared" si="3"/>
        <v>49920</v>
      </c>
    </row>
    <row r="103" spans="2:20">
      <c r="B103" s="45" t="s">
        <v>140</v>
      </c>
      <c r="C103" s="22">
        <v>0</v>
      </c>
      <c r="D103" s="15">
        <v>0</v>
      </c>
      <c r="E103" s="22">
        <v>9</v>
      </c>
      <c r="F103" s="22">
        <v>3355114</v>
      </c>
      <c r="G103" s="13">
        <v>0</v>
      </c>
      <c r="H103" s="22">
        <v>0</v>
      </c>
      <c r="I103" s="13">
        <v>0</v>
      </c>
      <c r="J103" s="22">
        <v>0</v>
      </c>
      <c r="K103" s="13">
        <v>0</v>
      </c>
      <c r="L103" s="22">
        <v>0</v>
      </c>
      <c r="M103" s="13">
        <v>0</v>
      </c>
      <c r="N103" s="22">
        <v>0</v>
      </c>
      <c r="O103" s="13">
        <v>0</v>
      </c>
      <c r="P103" s="22">
        <v>0</v>
      </c>
      <c r="Q103" s="13">
        <v>0</v>
      </c>
      <c r="R103" s="22">
        <v>0</v>
      </c>
      <c r="S103" s="13">
        <f t="shared" si="2"/>
        <v>9</v>
      </c>
      <c r="T103" s="15">
        <f t="shared" si="3"/>
        <v>3355114</v>
      </c>
    </row>
    <row r="104" spans="2:20">
      <c r="B104" s="45" t="s">
        <v>141</v>
      </c>
      <c r="C104" s="22">
        <v>0</v>
      </c>
      <c r="D104" s="15">
        <v>0</v>
      </c>
      <c r="E104" s="22">
        <v>0</v>
      </c>
      <c r="F104" s="22">
        <v>0</v>
      </c>
      <c r="G104" s="13">
        <v>0</v>
      </c>
      <c r="H104" s="22">
        <v>0</v>
      </c>
      <c r="I104" s="13">
        <v>5</v>
      </c>
      <c r="J104" s="22">
        <v>220000</v>
      </c>
      <c r="K104" s="13">
        <v>0</v>
      </c>
      <c r="L104" s="22">
        <v>0</v>
      </c>
      <c r="M104" s="13">
        <v>0</v>
      </c>
      <c r="N104" s="22">
        <v>0</v>
      </c>
      <c r="O104" s="13">
        <v>0</v>
      </c>
      <c r="P104" s="22">
        <v>0</v>
      </c>
      <c r="Q104" s="13">
        <v>0</v>
      </c>
      <c r="R104" s="22">
        <v>0</v>
      </c>
      <c r="S104" s="13">
        <f t="shared" si="2"/>
        <v>5</v>
      </c>
      <c r="T104" s="15">
        <f t="shared" si="3"/>
        <v>220000</v>
      </c>
    </row>
    <row r="105" spans="2:20">
      <c r="B105" s="45" t="s">
        <v>74</v>
      </c>
      <c r="C105" s="22">
        <v>6</v>
      </c>
      <c r="D105" s="15">
        <v>2659858</v>
      </c>
      <c r="E105" s="22">
        <v>0</v>
      </c>
      <c r="F105" s="22">
        <v>0</v>
      </c>
      <c r="G105" s="13">
        <v>0</v>
      </c>
      <c r="H105" s="22">
        <v>0</v>
      </c>
      <c r="I105" s="13">
        <v>0</v>
      </c>
      <c r="J105" s="22">
        <v>0</v>
      </c>
      <c r="K105" s="13">
        <v>0</v>
      </c>
      <c r="L105" s="22">
        <v>0</v>
      </c>
      <c r="M105" s="13">
        <v>0</v>
      </c>
      <c r="N105" s="22">
        <v>0</v>
      </c>
      <c r="O105" s="13">
        <v>0</v>
      </c>
      <c r="P105" s="22">
        <v>0</v>
      </c>
      <c r="Q105" s="13">
        <v>0</v>
      </c>
      <c r="R105" s="22">
        <v>0</v>
      </c>
      <c r="S105" s="13">
        <f t="shared" si="2"/>
        <v>6</v>
      </c>
      <c r="T105" s="15">
        <f t="shared" si="3"/>
        <v>2659858</v>
      </c>
    </row>
    <row r="106" spans="2:20">
      <c r="B106" s="45" t="s">
        <v>142</v>
      </c>
      <c r="C106" s="22">
        <v>55</v>
      </c>
      <c r="D106" s="15">
        <v>27454</v>
      </c>
      <c r="E106" s="22">
        <v>0</v>
      </c>
      <c r="F106" s="22">
        <v>0</v>
      </c>
      <c r="G106" s="13">
        <v>0</v>
      </c>
      <c r="H106" s="22">
        <v>0</v>
      </c>
      <c r="I106" s="13">
        <v>0</v>
      </c>
      <c r="J106" s="22">
        <v>0</v>
      </c>
      <c r="K106" s="13">
        <v>0</v>
      </c>
      <c r="L106" s="22">
        <v>0</v>
      </c>
      <c r="M106" s="13">
        <v>0</v>
      </c>
      <c r="N106" s="22">
        <v>0</v>
      </c>
      <c r="O106" s="13">
        <v>0</v>
      </c>
      <c r="P106" s="22">
        <v>0</v>
      </c>
      <c r="Q106" s="13">
        <v>0</v>
      </c>
      <c r="R106" s="22">
        <v>0</v>
      </c>
      <c r="S106" s="13">
        <f t="shared" si="2"/>
        <v>55</v>
      </c>
      <c r="T106" s="15">
        <f t="shared" si="3"/>
        <v>27454</v>
      </c>
    </row>
    <row r="107" spans="2:20">
      <c r="B107" s="45" t="s">
        <v>114</v>
      </c>
      <c r="C107" s="22">
        <v>0</v>
      </c>
      <c r="D107" s="15">
        <v>0</v>
      </c>
      <c r="E107" s="22">
        <v>0</v>
      </c>
      <c r="F107" s="22">
        <v>0</v>
      </c>
      <c r="G107" s="13">
        <v>0</v>
      </c>
      <c r="H107" s="22">
        <v>0</v>
      </c>
      <c r="I107" s="13">
        <v>13</v>
      </c>
      <c r="J107" s="22">
        <v>162000</v>
      </c>
      <c r="K107" s="13">
        <v>0</v>
      </c>
      <c r="L107" s="22">
        <v>0</v>
      </c>
      <c r="M107" s="13">
        <v>0</v>
      </c>
      <c r="N107" s="22">
        <v>0</v>
      </c>
      <c r="O107" s="13">
        <v>0</v>
      </c>
      <c r="P107" s="22">
        <v>0</v>
      </c>
      <c r="Q107" s="13">
        <v>13</v>
      </c>
      <c r="R107" s="22">
        <v>836923</v>
      </c>
      <c r="S107" s="13">
        <f t="shared" si="2"/>
        <v>26</v>
      </c>
      <c r="T107" s="15">
        <f t="shared" si="3"/>
        <v>998923</v>
      </c>
    </row>
    <row r="108" spans="2:20">
      <c r="B108" s="45" t="s">
        <v>68</v>
      </c>
      <c r="C108" s="22">
        <v>0</v>
      </c>
      <c r="D108" s="15">
        <v>0</v>
      </c>
      <c r="E108" s="22">
        <v>6</v>
      </c>
      <c r="F108" s="22">
        <v>3289420</v>
      </c>
      <c r="G108" s="13">
        <v>0</v>
      </c>
      <c r="H108" s="22">
        <v>0</v>
      </c>
      <c r="I108" s="13">
        <v>0</v>
      </c>
      <c r="J108" s="22">
        <v>0</v>
      </c>
      <c r="K108" s="13">
        <v>0</v>
      </c>
      <c r="L108" s="22">
        <v>0</v>
      </c>
      <c r="M108" s="13">
        <v>0</v>
      </c>
      <c r="N108" s="22">
        <v>0</v>
      </c>
      <c r="O108" s="13">
        <v>0</v>
      </c>
      <c r="P108" s="22">
        <v>0</v>
      </c>
      <c r="Q108" s="13">
        <v>0</v>
      </c>
      <c r="R108" s="22">
        <v>0</v>
      </c>
      <c r="S108" s="13">
        <f t="shared" si="2"/>
        <v>6</v>
      </c>
      <c r="T108" s="15">
        <f t="shared" si="3"/>
        <v>3289420</v>
      </c>
    </row>
    <row r="109" spans="2:20">
      <c r="B109" s="45" t="s">
        <v>143</v>
      </c>
      <c r="C109" s="22">
        <v>1</v>
      </c>
      <c r="D109" s="15">
        <v>1601327</v>
      </c>
      <c r="E109" s="22">
        <v>0</v>
      </c>
      <c r="F109" s="22">
        <v>0</v>
      </c>
      <c r="G109" s="13">
        <v>0</v>
      </c>
      <c r="H109" s="22">
        <v>0</v>
      </c>
      <c r="I109" s="13">
        <v>0</v>
      </c>
      <c r="J109" s="22">
        <v>0</v>
      </c>
      <c r="K109" s="13">
        <v>0</v>
      </c>
      <c r="L109" s="22">
        <v>0</v>
      </c>
      <c r="M109" s="13">
        <v>0</v>
      </c>
      <c r="N109" s="22">
        <v>0</v>
      </c>
      <c r="O109" s="13">
        <v>0</v>
      </c>
      <c r="P109" s="22">
        <v>0</v>
      </c>
      <c r="Q109" s="13">
        <v>0</v>
      </c>
      <c r="R109" s="22">
        <v>0</v>
      </c>
      <c r="S109" s="13">
        <f t="shared" si="2"/>
        <v>1</v>
      </c>
      <c r="T109" s="15">
        <f t="shared" si="3"/>
        <v>1601327</v>
      </c>
    </row>
    <row r="110" spans="2:20">
      <c r="B110" s="45" t="s">
        <v>48</v>
      </c>
      <c r="C110" s="22">
        <v>14</v>
      </c>
      <c r="D110" s="15">
        <v>5578300</v>
      </c>
      <c r="E110" s="22">
        <v>0</v>
      </c>
      <c r="F110" s="22">
        <v>0</v>
      </c>
      <c r="G110" s="13">
        <v>0</v>
      </c>
      <c r="H110" s="22">
        <v>0</v>
      </c>
      <c r="I110" s="13">
        <v>0</v>
      </c>
      <c r="J110" s="22">
        <v>0</v>
      </c>
      <c r="K110" s="13">
        <v>0</v>
      </c>
      <c r="L110" s="22">
        <v>0</v>
      </c>
      <c r="M110" s="13">
        <v>28</v>
      </c>
      <c r="N110" s="22">
        <v>2324000</v>
      </c>
      <c r="O110" s="13">
        <v>0</v>
      </c>
      <c r="P110" s="22">
        <v>0</v>
      </c>
      <c r="Q110" s="13">
        <v>0</v>
      </c>
      <c r="R110" s="22">
        <v>0</v>
      </c>
      <c r="S110" s="13">
        <f t="shared" ref="S110:T115" si="4">Q110+O110+M110+K110+I110+G110+E110+C110</f>
        <v>42</v>
      </c>
      <c r="T110" s="15">
        <f t="shared" si="4"/>
        <v>7902300</v>
      </c>
    </row>
    <row r="111" spans="2:20">
      <c r="B111" s="45" t="s">
        <v>144</v>
      </c>
      <c r="C111" s="22">
        <v>6</v>
      </c>
      <c r="D111" s="15">
        <v>2124720</v>
      </c>
      <c r="E111" s="22">
        <v>0</v>
      </c>
      <c r="F111" s="22">
        <v>0</v>
      </c>
      <c r="G111" s="13">
        <v>0</v>
      </c>
      <c r="H111" s="22">
        <v>0</v>
      </c>
      <c r="I111" s="13">
        <v>0</v>
      </c>
      <c r="J111" s="22">
        <v>0</v>
      </c>
      <c r="K111" s="13">
        <v>0</v>
      </c>
      <c r="L111" s="22">
        <v>0</v>
      </c>
      <c r="M111" s="13">
        <v>0</v>
      </c>
      <c r="N111" s="22">
        <v>0</v>
      </c>
      <c r="O111" s="13">
        <v>0</v>
      </c>
      <c r="P111" s="22">
        <v>0</v>
      </c>
      <c r="Q111" s="13">
        <v>0</v>
      </c>
      <c r="R111" s="22">
        <v>0</v>
      </c>
      <c r="S111" s="13">
        <f t="shared" si="4"/>
        <v>6</v>
      </c>
      <c r="T111" s="15">
        <f t="shared" si="4"/>
        <v>2124720</v>
      </c>
    </row>
    <row r="112" spans="2:20">
      <c r="B112" s="45" t="s">
        <v>145</v>
      </c>
      <c r="C112" s="22">
        <v>0</v>
      </c>
      <c r="D112" s="15">
        <v>0</v>
      </c>
      <c r="E112" s="22">
        <v>0</v>
      </c>
      <c r="F112" s="22">
        <v>0</v>
      </c>
      <c r="G112" s="13">
        <v>0</v>
      </c>
      <c r="H112" s="22">
        <v>0</v>
      </c>
      <c r="I112" s="13">
        <v>0</v>
      </c>
      <c r="J112" s="22">
        <v>0</v>
      </c>
      <c r="K112" s="13">
        <v>0</v>
      </c>
      <c r="L112" s="22">
        <v>0</v>
      </c>
      <c r="M112" s="13">
        <v>1</v>
      </c>
      <c r="N112" s="22">
        <v>64425</v>
      </c>
      <c r="O112" s="13">
        <v>0</v>
      </c>
      <c r="P112" s="22">
        <v>0</v>
      </c>
      <c r="Q112" s="13">
        <v>0</v>
      </c>
      <c r="R112" s="22">
        <v>0</v>
      </c>
      <c r="S112" s="13">
        <f t="shared" si="4"/>
        <v>1</v>
      </c>
      <c r="T112" s="15">
        <f t="shared" si="4"/>
        <v>64425</v>
      </c>
    </row>
    <row r="113" spans="2:20">
      <c r="B113" s="45" t="s">
        <v>94</v>
      </c>
      <c r="C113" s="22">
        <v>0</v>
      </c>
      <c r="D113" s="15">
        <v>0</v>
      </c>
      <c r="E113" s="22">
        <v>0</v>
      </c>
      <c r="F113" s="22">
        <v>0</v>
      </c>
      <c r="G113" s="13">
        <v>0</v>
      </c>
      <c r="H113" s="22">
        <v>0</v>
      </c>
      <c r="I113" s="13">
        <v>4</v>
      </c>
      <c r="J113" s="22">
        <v>406768</v>
      </c>
      <c r="K113" s="13">
        <v>0</v>
      </c>
      <c r="L113" s="22">
        <v>0</v>
      </c>
      <c r="M113" s="13">
        <v>0</v>
      </c>
      <c r="N113" s="22">
        <v>0</v>
      </c>
      <c r="O113" s="13">
        <v>0</v>
      </c>
      <c r="P113" s="22">
        <v>0</v>
      </c>
      <c r="Q113" s="13">
        <v>0</v>
      </c>
      <c r="R113" s="22">
        <v>0</v>
      </c>
      <c r="S113" s="13">
        <f t="shared" si="4"/>
        <v>4</v>
      </c>
      <c r="T113" s="15">
        <f t="shared" si="4"/>
        <v>406768</v>
      </c>
    </row>
    <row r="114" spans="2:20">
      <c r="B114" s="45" t="s">
        <v>146</v>
      </c>
      <c r="C114" s="22">
        <v>0</v>
      </c>
      <c r="D114" s="15">
        <v>0</v>
      </c>
      <c r="E114" s="22">
        <v>0</v>
      </c>
      <c r="F114" s="22">
        <v>0</v>
      </c>
      <c r="G114" s="13">
        <v>0</v>
      </c>
      <c r="H114" s="22">
        <v>0</v>
      </c>
      <c r="I114" s="13">
        <v>0</v>
      </c>
      <c r="J114" s="22">
        <v>0</v>
      </c>
      <c r="K114" s="13">
        <v>0</v>
      </c>
      <c r="L114" s="22">
        <v>0</v>
      </c>
      <c r="M114" s="13">
        <v>1</v>
      </c>
      <c r="N114" s="22">
        <v>48000</v>
      </c>
      <c r="O114" s="13">
        <v>0</v>
      </c>
      <c r="P114" s="22">
        <v>0</v>
      </c>
      <c r="Q114" s="13">
        <v>0</v>
      </c>
      <c r="R114" s="22">
        <v>0</v>
      </c>
      <c r="S114" s="13">
        <f t="shared" si="4"/>
        <v>1</v>
      </c>
      <c r="T114" s="15">
        <f t="shared" si="4"/>
        <v>48000</v>
      </c>
    </row>
    <row r="115" spans="2:20">
      <c r="B115" s="45" t="s">
        <v>147</v>
      </c>
      <c r="C115" s="22">
        <v>0</v>
      </c>
      <c r="D115" s="15">
        <v>0</v>
      </c>
      <c r="E115" s="22">
        <v>0</v>
      </c>
      <c r="F115" s="22">
        <v>0</v>
      </c>
      <c r="G115" s="13">
        <v>0</v>
      </c>
      <c r="H115" s="22">
        <v>0</v>
      </c>
      <c r="I115" s="13">
        <v>1</v>
      </c>
      <c r="J115" s="22">
        <v>260000</v>
      </c>
      <c r="K115" s="13">
        <v>0</v>
      </c>
      <c r="L115" s="22">
        <v>0</v>
      </c>
      <c r="M115" s="13">
        <v>0</v>
      </c>
      <c r="N115" s="22">
        <v>0</v>
      </c>
      <c r="O115" s="13">
        <v>0</v>
      </c>
      <c r="P115" s="22">
        <v>0</v>
      </c>
      <c r="Q115" s="13">
        <v>0</v>
      </c>
      <c r="R115" s="22">
        <v>0</v>
      </c>
      <c r="S115" s="13">
        <f t="shared" si="4"/>
        <v>1</v>
      </c>
      <c r="T115" s="15">
        <f t="shared" si="4"/>
        <v>260000</v>
      </c>
    </row>
    <row r="116" spans="2:20">
      <c r="B116" s="45"/>
      <c r="C116" s="22"/>
      <c r="D116" s="15"/>
      <c r="E116" s="22"/>
      <c r="F116" s="22"/>
      <c r="G116" s="13"/>
      <c r="H116" s="22"/>
      <c r="I116" s="13"/>
      <c r="J116" s="22"/>
      <c r="K116" s="13"/>
      <c r="L116" s="22"/>
      <c r="M116" s="13"/>
      <c r="N116" s="22"/>
      <c r="O116" s="13"/>
      <c r="P116" s="22"/>
      <c r="Q116" s="13"/>
      <c r="R116" s="22"/>
      <c r="S116" s="13"/>
      <c r="T116" s="15"/>
    </row>
    <row r="117" spans="2:20">
      <c r="B117" s="46" t="s">
        <v>14</v>
      </c>
      <c r="C117" s="36">
        <f>SUM(C48:C116)</f>
        <v>287</v>
      </c>
      <c r="D117" s="27">
        <f>SUM(D48:D116)</f>
        <v>66453089</v>
      </c>
      <c r="E117" s="25">
        <f>SUM(E48:E116)</f>
        <v>106</v>
      </c>
      <c r="F117" s="27">
        <f>SUM(F48:F116)</f>
        <v>23075813</v>
      </c>
      <c r="G117" s="25">
        <f>SUM(G48:G116)</f>
        <v>9</v>
      </c>
      <c r="H117" s="26">
        <f>SUM(H48:H116)</f>
        <v>2717676</v>
      </c>
      <c r="I117" s="25">
        <f>SUM(I48:I116)</f>
        <v>174</v>
      </c>
      <c r="J117" s="26">
        <f>SUM(J48:J116)</f>
        <v>13361751</v>
      </c>
      <c r="K117" s="25">
        <f>SUM(K48:K116)</f>
        <v>2</v>
      </c>
      <c r="L117" s="26">
        <f>SUM(L48:L116)</f>
        <v>987030</v>
      </c>
      <c r="M117" s="25">
        <f>SUM(M48:M116)</f>
        <v>176</v>
      </c>
      <c r="N117" s="26">
        <f>SUM(N48:N116)</f>
        <v>7757597</v>
      </c>
      <c r="O117" s="25">
        <f>SUM(O48:O116)</f>
        <v>1</v>
      </c>
      <c r="P117" s="26">
        <f>SUM(P48:P116)</f>
        <v>329208</v>
      </c>
      <c r="Q117" s="25">
        <f>SUM(Q48:Q116)</f>
        <v>298</v>
      </c>
      <c r="R117" s="26">
        <f>SUM(R48:R116)</f>
        <v>6250971</v>
      </c>
      <c r="S117" s="29">
        <f>SUM(C117,E117,G117,I117,K117,M117,O117,Q117)</f>
        <v>1053</v>
      </c>
      <c r="T117" s="27">
        <f>SUM(D117,F117,H117,J117,L117,N117,P117,R117)</f>
        <v>120933135</v>
      </c>
    </row>
    <row r="118" spans="2:20">
      <c r="B118" s="43"/>
      <c r="C118" s="24"/>
      <c r="D118" s="11"/>
      <c r="E118" s="24"/>
      <c r="F118" s="24"/>
      <c r="G118" s="10"/>
      <c r="H118" s="24"/>
      <c r="I118" s="10"/>
      <c r="J118" s="24"/>
      <c r="K118" s="10"/>
      <c r="L118" s="24"/>
      <c r="M118" s="10"/>
      <c r="N118" s="24"/>
      <c r="O118" s="10"/>
      <c r="P118" s="24"/>
      <c r="Q118" s="10"/>
      <c r="R118" s="24"/>
      <c r="S118" s="10"/>
      <c r="T118" s="11"/>
    </row>
    <row r="119" spans="2:20">
      <c r="B119" s="43"/>
      <c r="C119" s="24"/>
      <c r="D119" s="11"/>
      <c r="E119" s="24"/>
      <c r="F119" s="24"/>
      <c r="G119" s="10"/>
      <c r="H119" s="24"/>
      <c r="I119" s="10"/>
      <c r="J119" s="24"/>
      <c r="K119" s="10"/>
      <c r="L119" s="24"/>
      <c r="M119" s="10"/>
      <c r="N119" s="24"/>
      <c r="O119" s="10"/>
      <c r="P119" s="24"/>
      <c r="Q119" s="10"/>
      <c r="R119" s="24"/>
      <c r="S119" s="10"/>
      <c r="T119" s="11"/>
    </row>
    <row r="120" spans="2:20" ht="15.75">
      <c r="B120" s="42" t="s">
        <v>22</v>
      </c>
      <c r="C120" s="24"/>
      <c r="D120" s="11"/>
      <c r="E120" s="24"/>
      <c r="F120" s="24"/>
      <c r="G120" s="10"/>
      <c r="H120" s="24"/>
      <c r="I120" s="10"/>
      <c r="J120" s="24"/>
      <c r="K120" s="10"/>
      <c r="L120" s="24"/>
      <c r="M120" s="10"/>
      <c r="N120" s="24"/>
      <c r="O120" s="10"/>
      <c r="P120" s="24"/>
      <c r="Q120" s="10"/>
      <c r="R120" s="24"/>
      <c r="S120" s="10"/>
      <c r="T120" s="11"/>
    </row>
    <row r="121" spans="2:20">
      <c r="B121" s="43"/>
      <c r="C121" s="24"/>
      <c r="D121" s="11"/>
      <c r="E121" s="24"/>
      <c r="F121" s="24"/>
      <c r="G121" s="10"/>
      <c r="H121" s="24"/>
      <c r="I121" s="10"/>
      <c r="J121" s="24"/>
      <c r="K121" s="10"/>
      <c r="L121" s="24"/>
      <c r="M121" s="10"/>
      <c r="N121" s="24"/>
      <c r="O121" s="10"/>
      <c r="P121" s="24"/>
      <c r="Q121" s="10"/>
      <c r="R121" s="24"/>
      <c r="S121" s="10"/>
      <c r="T121" s="11"/>
    </row>
    <row r="122" spans="2:20">
      <c r="B122" s="45" t="s">
        <v>75</v>
      </c>
      <c r="C122" s="22">
        <v>0</v>
      </c>
      <c r="D122" s="14">
        <v>0</v>
      </c>
      <c r="E122" s="22">
        <v>0</v>
      </c>
      <c r="F122" s="23">
        <v>0</v>
      </c>
      <c r="G122" s="13">
        <v>0</v>
      </c>
      <c r="H122" s="23">
        <v>0</v>
      </c>
      <c r="I122" s="13">
        <v>2</v>
      </c>
      <c r="J122" s="23">
        <v>143117</v>
      </c>
      <c r="K122" s="13">
        <v>0</v>
      </c>
      <c r="L122" s="23">
        <v>0</v>
      </c>
      <c r="M122" s="13">
        <v>0</v>
      </c>
      <c r="N122" s="23">
        <v>0</v>
      </c>
      <c r="O122" s="13">
        <v>0</v>
      </c>
      <c r="P122" s="23">
        <v>0</v>
      </c>
      <c r="Q122" s="13">
        <v>0</v>
      </c>
      <c r="R122" s="23">
        <v>0</v>
      </c>
      <c r="S122" s="13">
        <f>Q122+O122+M122+K122+I122+G122+E122+C122</f>
        <v>2</v>
      </c>
      <c r="T122" s="14">
        <f>R122+P122+N122+L122+J122+H122+F122+D122</f>
        <v>143117</v>
      </c>
    </row>
    <row r="123" spans="2:20">
      <c r="B123" s="45" t="s">
        <v>148</v>
      </c>
      <c r="C123" s="22">
        <v>0</v>
      </c>
      <c r="D123" s="15">
        <v>0</v>
      </c>
      <c r="E123" s="22">
        <v>0</v>
      </c>
      <c r="F123" s="22">
        <v>0</v>
      </c>
      <c r="G123" s="13">
        <v>0</v>
      </c>
      <c r="H123" s="22">
        <v>0</v>
      </c>
      <c r="I123" s="13">
        <v>0</v>
      </c>
      <c r="J123" s="22">
        <v>0</v>
      </c>
      <c r="K123" s="13">
        <v>0</v>
      </c>
      <c r="L123" s="22">
        <v>0</v>
      </c>
      <c r="M123" s="13">
        <v>6</v>
      </c>
      <c r="N123" s="22">
        <v>170503</v>
      </c>
      <c r="O123" s="13">
        <v>0</v>
      </c>
      <c r="P123" s="22">
        <v>0</v>
      </c>
      <c r="Q123" s="13">
        <v>0</v>
      </c>
      <c r="R123" s="22">
        <v>0</v>
      </c>
      <c r="S123" s="13">
        <f t="shared" ref="S123:S158" si="5">Q123+O123+M123+K123+I123+G123+E123+C123</f>
        <v>6</v>
      </c>
      <c r="T123" s="15">
        <f>R123+P123+N123+L123+J123+H123+F123+D123</f>
        <v>170503</v>
      </c>
    </row>
    <row r="124" spans="2:20">
      <c r="B124" s="45" t="s">
        <v>149</v>
      </c>
      <c r="C124" s="22">
        <v>0</v>
      </c>
      <c r="D124" s="15">
        <v>0</v>
      </c>
      <c r="E124" s="22">
        <v>0</v>
      </c>
      <c r="F124" s="22">
        <v>0</v>
      </c>
      <c r="G124" s="13">
        <v>0</v>
      </c>
      <c r="H124" s="22">
        <v>0</v>
      </c>
      <c r="I124" s="13">
        <v>0</v>
      </c>
      <c r="J124" s="22">
        <v>0</v>
      </c>
      <c r="K124" s="13">
        <v>0</v>
      </c>
      <c r="L124" s="22">
        <v>0</v>
      </c>
      <c r="M124" s="13">
        <v>1</v>
      </c>
      <c r="N124" s="22">
        <v>32432</v>
      </c>
      <c r="O124" s="13">
        <v>0</v>
      </c>
      <c r="P124" s="22">
        <v>0</v>
      </c>
      <c r="Q124" s="13">
        <v>0</v>
      </c>
      <c r="R124" s="22">
        <v>0</v>
      </c>
      <c r="S124" s="13">
        <f t="shared" si="5"/>
        <v>1</v>
      </c>
      <c r="T124" s="15">
        <f>R124+P124+N124+L124+J124+H124+F124+D124</f>
        <v>32432</v>
      </c>
    </row>
    <row r="125" spans="2:20">
      <c r="B125" s="45" t="s">
        <v>49</v>
      </c>
      <c r="C125" s="22">
        <v>14</v>
      </c>
      <c r="D125" s="15">
        <v>4913030</v>
      </c>
      <c r="E125" s="22">
        <v>15</v>
      </c>
      <c r="F125" s="22">
        <v>6012177</v>
      </c>
      <c r="G125" s="13">
        <v>6</v>
      </c>
      <c r="H125" s="22">
        <v>1569887</v>
      </c>
      <c r="I125" s="13">
        <v>15</v>
      </c>
      <c r="J125" s="22">
        <v>1614580</v>
      </c>
      <c r="K125" s="13">
        <v>0</v>
      </c>
      <c r="L125" s="22">
        <v>0</v>
      </c>
      <c r="M125" s="13">
        <v>27</v>
      </c>
      <c r="N125" s="22">
        <v>885090</v>
      </c>
      <c r="O125" s="13">
        <v>0</v>
      </c>
      <c r="P125" s="22">
        <v>0</v>
      </c>
      <c r="Q125" s="13">
        <v>2</v>
      </c>
      <c r="R125" s="22">
        <v>430876</v>
      </c>
      <c r="S125" s="13">
        <f t="shared" si="5"/>
        <v>79</v>
      </c>
      <c r="T125" s="15">
        <f>R125+P125+N125+L125+J125+H125+F125+D125</f>
        <v>15425640</v>
      </c>
    </row>
    <row r="126" spans="2:20">
      <c r="B126" s="45" t="s">
        <v>150</v>
      </c>
      <c r="C126" s="22">
        <v>0</v>
      </c>
      <c r="D126" s="15">
        <v>0</v>
      </c>
      <c r="E126" s="22">
        <v>0</v>
      </c>
      <c r="F126" s="22">
        <v>0</v>
      </c>
      <c r="G126" s="13">
        <v>0</v>
      </c>
      <c r="H126" s="22">
        <v>0</v>
      </c>
      <c r="I126" s="13">
        <v>0</v>
      </c>
      <c r="J126" s="22">
        <v>0</v>
      </c>
      <c r="K126" s="13">
        <v>0</v>
      </c>
      <c r="L126" s="22">
        <v>0</v>
      </c>
      <c r="M126" s="13">
        <v>0</v>
      </c>
      <c r="N126" s="22">
        <v>0</v>
      </c>
      <c r="O126" s="13">
        <v>0</v>
      </c>
      <c r="P126" s="22">
        <v>0</v>
      </c>
      <c r="Q126" s="13">
        <v>0</v>
      </c>
      <c r="R126" s="22">
        <v>0</v>
      </c>
      <c r="S126" s="13">
        <f t="shared" si="5"/>
        <v>0</v>
      </c>
      <c r="T126" s="15">
        <f>R126+P126+N126+L126+J126+H126+F126+D126</f>
        <v>0</v>
      </c>
    </row>
    <row r="127" spans="2:20">
      <c r="B127" s="51" t="s">
        <v>115</v>
      </c>
      <c r="C127" s="31">
        <v>0</v>
      </c>
      <c r="D127" s="32">
        <v>0</v>
      </c>
      <c r="E127" s="31">
        <v>0</v>
      </c>
      <c r="F127" s="31">
        <v>0</v>
      </c>
      <c r="G127" s="30">
        <v>0</v>
      </c>
      <c r="H127" s="31">
        <v>0</v>
      </c>
      <c r="I127" s="30">
        <v>64</v>
      </c>
      <c r="J127" s="31">
        <v>8293556</v>
      </c>
      <c r="K127" s="30">
        <v>0</v>
      </c>
      <c r="L127" s="31">
        <v>0</v>
      </c>
      <c r="M127" s="30">
        <v>0</v>
      </c>
      <c r="N127" s="31">
        <v>0</v>
      </c>
      <c r="O127" s="30">
        <v>0</v>
      </c>
      <c r="P127" s="31">
        <v>0</v>
      </c>
      <c r="Q127" s="30">
        <v>0</v>
      </c>
      <c r="R127" s="31">
        <v>0</v>
      </c>
      <c r="S127" s="30">
        <f t="shared" si="5"/>
        <v>64</v>
      </c>
      <c r="T127" s="32">
        <f t="shared" ref="T127:T158" si="6">R127+P127+N127+L127+J127+H127+F127+D127</f>
        <v>8293556</v>
      </c>
    </row>
    <row r="128" spans="2:20">
      <c r="B128" s="45" t="s">
        <v>76</v>
      </c>
      <c r="C128" s="22">
        <v>0</v>
      </c>
      <c r="D128" s="15">
        <v>0</v>
      </c>
      <c r="E128" s="22">
        <v>0</v>
      </c>
      <c r="F128" s="22">
        <v>0</v>
      </c>
      <c r="G128" s="13">
        <v>5</v>
      </c>
      <c r="H128" s="22">
        <v>729599</v>
      </c>
      <c r="I128" s="13">
        <v>5</v>
      </c>
      <c r="J128" s="22">
        <v>625000</v>
      </c>
      <c r="K128" s="13">
        <v>0</v>
      </c>
      <c r="L128" s="22">
        <v>0</v>
      </c>
      <c r="M128" s="13">
        <v>21</v>
      </c>
      <c r="N128" s="22">
        <v>1044604</v>
      </c>
      <c r="O128" s="13">
        <v>0</v>
      </c>
      <c r="P128" s="22">
        <v>0</v>
      </c>
      <c r="Q128" s="13">
        <v>0</v>
      </c>
      <c r="R128" s="22">
        <v>0</v>
      </c>
      <c r="S128" s="13">
        <f t="shared" si="5"/>
        <v>31</v>
      </c>
      <c r="T128" s="15">
        <f t="shared" si="6"/>
        <v>2399203</v>
      </c>
    </row>
    <row r="129" spans="2:20">
      <c r="B129" s="45" t="s">
        <v>151</v>
      </c>
      <c r="C129" s="22">
        <v>0</v>
      </c>
      <c r="D129" s="15">
        <v>0</v>
      </c>
      <c r="E129" s="22">
        <v>0</v>
      </c>
      <c r="F129" s="22">
        <v>0</v>
      </c>
      <c r="G129" s="13">
        <v>1</v>
      </c>
      <c r="H129" s="22">
        <v>92000</v>
      </c>
      <c r="I129" s="13">
        <v>1</v>
      </c>
      <c r="J129" s="22">
        <v>74400</v>
      </c>
      <c r="K129" s="13">
        <v>0</v>
      </c>
      <c r="L129" s="22">
        <v>0</v>
      </c>
      <c r="M129" s="13">
        <v>1</v>
      </c>
      <c r="N129" s="22">
        <v>9600</v>
      </c>
      <c r="O129" s="13">
        <v>0</v>
      </c>
      <c r="P129" s="22">
        <v>0</v>
      </c>
      <c r="Q129" s="13">
        <v>0</v>
      </c>
      <c r="R129" s="22">
        <v>0</v>
      </c>
      <c r="S129" s="13">
        <f t="shared" si="5"/>
        <v>3</v>
      </c>
      <c r="T129" s="15">
        <f t="shared" si="6"/>
        <v>176000</v>
      </c>
    </row>
    <row r="130" spans="2:20">
      <c r="B130" s="45" t="s">
        <v>152</v>
      </c>
      <c r="C130" s="22">
        <v>0</v>
      </c>
      <c r="D130" s="15">
        <v>0</v>
      </c>
      <c r="E130" s="22">
        <v>8</v>
      </c>
      <c r="F130" s="22">
        <v>2106020</v>
      </c>
      <c r="G130" s="13">
        <v>0</v>
      </c>
      <c r="H130" s="22">
        <v>0</v>
      </c>
      <c r="I130" s="13">
        <v>40</v>
      </c>
      <c r="J130" s="22">
        <v>2755247</v>
      </c>
      <c r="K130" s="13">
        <v>0</v>
      </c>
      <c r="L130" s="22">
        <v>0</v>
      </c>
      <c r="M130" s="13">
        <v>0</v>
      </c>
      <c r="N130" s="22">
        <v>0</v>
      </c>
      <c r="O130" s="13">
        <v>0</v>
      </c>
      <c r="P130" s="22">
        <v>0</v>
      </c>
      <c r="Q130" s="13">
        <v>0</v>
      </c>
      <c r="R130" s="22">
        <v>0</v>
      </c>
      <c r="S130" s="13">
        <f t="shared" si="5"/>
        <v>48</v>
      </c>
      <c r="T130" s="15">
        <f t="shared" si="6"/>
        <v>4861267</v>
      </c>
    </row>
    <row r="131" spans="2:20">
      <c r="B131" s="47" t="s">
        <v>95</v>
      </c>
      <c r="C131" s="17">
        <v>19</v>
      </c>
      <c r="D131" s="18">
        <v>1538400</v>
      </c>
      <c r="E131" s="17">
        <v>0</v>
      </c>
      <c r="F131" s="17">
        <v>0</v>
      </c>
      <c r="G131" s="16">
        <v>10</v>
      </c>
      <c r="H131" s="17">
        <v>286600</v>
      </c>
      <c r="I131" s="16">
        <v>18</v>
      </c>
      <c r="J131" s="17">
        <v>167400</v>
      </c>
      <c r="K131" s="16">
        <v>0</v>
      </c>
      <c r="L131" s="17">
        <v>0</v>
      </c>
      <c r="M131" s="16">
        <v>0</v>
      </c>
      <c r="N131" s="17">
        <v>0</v>
      </c>
      <c r="O131" s="16">
        <v>0</v>
      </c>
      <c r="P131" s="17">
        <v>0</v>
      </c>
      <c r="Q131" s="16">
        <v>0</v>
      </c>
      <c r="R131" s="17">
        <v>0</v>
      </c>
      <c r="S131" s="16">
        <f t="shared" si="5"/>
        <v>47</v>
      </c>
      <c r="T131" s="18">
        <f t="shared" si="6"/>
        <v>1992400</v>
      </c>
    </row>
    <row r="132" spans="2:20">
      <c r="B132" s="45" t="s">
        <v>77</v>
      </c>
      <c r="C132" s="22">
        <v>15</v>
      </c>
      <c r="D132" s="15">
        <v>8837164</v>
      </c>
      <c r="E132" s="22">
        <v>4</v>
      </c>
      <c r="F132" s="22">
        <v>1566978</v>
      </c>
      <c r="G132" s="13">
        <v>2</v>
      </c>
      <c r="H132" s="22">
        <v>721000</v>
      </c>
      <c r="I132" s="13">
        <v>8</v>
      </c>
      <c r="J132" s="22">
        <v>682500</v>
      </c>
      <c r="K132" s="13">
        <v>0</v>
      </c>
      <c r="L132" s="22">
        <v>0</v>
      </c>
      <c r="M132" s="13">
        <v>2</v>
      </c>
      <c r="N132" s="22">
        <v>90000</v>
      </c>
      <c r="O132" s="13">
        <v>0</v>
      </c>
      <c r="P132" s="22">
        <v>0</v>
      </c>
      <c r="Q132" s="13">
        <v>0</v>
      </c>
      <c r="R132" s="22">
        <v>0</v>
      </c>
      <c r="S132" s="13">
        <f t="shared" si="5"/>
        <v>31</v>
      </c>
      <c r="T132" s="15">
        <f t="shared" si="6"/>
        <v>11897642</v>
      </c>
    </row>
    <row r="133" spans="2:20">
      <c r="B133" s="45" t="s">
        <v>50</v>
      </c>
      <c r="C133" s="22">
        <v>2</v>
      </c>
      <c r="D133" s="15">
        <v>212472</v>
      </c>
      <c r="E133" s="22">
        <v>1</v>
      </c>
      <c r="F133" s="22">
        <v>440000</v>
      </c>
      <c r="G133" s="13">
        <v>1</v>
      </c>
      <c r="H133" s="22">
        <v>96080</v>
      </c>
      <c r="I133" s="13">
        <v>3</v>
      </c>
      <c r="J133" s="22">
        <v>183814</v>
      </c>
      <c r="K133" s="13">
        <v>0</v>
      </c>
      <c r="L133" s="22">
        <v>0</v>
      </c>
      <c r="M133" s="13">
        <v>4</v>
      </c>
      <c r="N133" s="22">
        <v>160000</v>
      </c>
      <c r="O133" s="13">
        <v>2</v>
      </c>
      <c r="P133" s="22">
        <v>360000</v>
      </c>
      <c r="Q133" s="13">
        <v>0</v>
      </c>
      <c r="R133" s="22">
        <v>0</v>
      </c>
      <c r="S133" s="13">
        <f t="shared" si="5"/>
        <v>13</v>
      </c>
      <c r="T133" s="15">
        <f t="shared" si="6"/>
        <v>1452366</v>
      </c>
    </row>
    <row r="134" spans="2:20">
      <c r="B134" s="45" t="s">
        <v>106</v>
      </c>
      <c r="C134" s="22">
        <v>0</v>
      </c>
      <c r="D134" s="15">
        <v>0</v>
      </c>
      <c r="E134" s="22">
        <v>1</v>
      </c>
      <c r="F134" s="22">
        <v>77814</v>
      </c>
      <c r="G134" s="13">
        <v>0</v>
      </c>
      <c r="H134" s="22">
        <v>0</v>
      </c>
      <c r="I134" s="13">
        <v>0</v>
      </c>
      <c r="J134" s="22">
        <v>0</v>
      </c>
      <c r="K134" s="13">
        <v>0</v>
      </c>
      <c r="L134" s="22">
        <v>0</v>
      </c>
      <c r="M134" s="13">
        <v>0</v>
      </c>
      <c r="N134" s="22">
        <v>0</v>
      </c>
      <c r="O134" s="13">
        <v>0</v>
      </c>
      <c r="P134" s="22">
        <v>0</v>
      </c>
      <c r="Q134" s="13">
        <v>0</v>
      </c>
      <c r="R134" s="22">
        <v>0</v>
      </c>
      <c r="S134" s="13">
        <f t="shared" si="5"/>
        <v>1</v>
      </c>
      <c r="T134" s="15">
        <f t="shared" si="6"/>
        <v>77814</v>
      </c>
    </row>
    <row r="135" spans="2:20">
      <c r="B135" s="45" t="s">
        <v>78</v>
      </c>
      <c r="C135" s="22">
        <v>0</v>
      </c>
      <c r="D135" s="15">
        <v>0</v>
      </c>
      <c r="E135" s="22">
        <v>0</v>
      </c>
      <c r="F135" s="22">
        <v>0</v>
      </c>
      <c r="G135" s="13">
        <v>0</v>
      </c>
      <c r="H135" s="22">
        <v>0</v>
      </c>
      <c r="I135" s="13">
        <v>2</v>
      </c>
      <c r="J135" s="22">
        <v>165464</v>
      </c>
      <c r="K135" s="13">
        <v>0</v>
      </c>
      <c r="L135" s="22">
        <v>0</v>
      </c>
      <c r="M135" s="13">
        <v>12</v>
      </c>
      <c r="N135" s="22">
        <v>455200</v>
      </c>
      <c r="O135" s="13">
        <v>0</v>
      </c>
      <c r="P135" s="22">
        <v>0</v>
      </c>
      <c r="Q135" s="13">
        <v>0</v>
      </c>
      <c r="R135" s="22">
        <v>0</v>
      </c>
      <c r="S135" s="13">
        <f t="shared" si="5"/>
        <v>14</v>
      </c>
      <c r="T135" s="15">
        <f t="shared" si="6"/>
        <v>620664</v>
      </c>
    </row>
    <row r="136" spans="2:20">
      <c r="B136" s="45" t="s">
        <v>153</v>
      </c>
      <c r="C136" s="22">
        <v>0</v>
      </c>
      <c r="D136" s="15">
        <v>0</v>
      </c>
      <c r="E136" s="22">
        <v>3</v>
      </c>
      <c r="F136" s="22">
        <v>1022759</v>
      </c>
      <c r="G136" s="13">
        <v>0</v>
      </c>
      <c r="H136" s="22">
        <v>0</v>
      </c>
      <c r="I136" s="13">
        <v>3</v>
      </c>
      <c r="J136" s="22">
        <v>195000</v>
      </c>
      <c r="K136" s="13">
        <v>0</v>
      </c>
      <c r="L136" s="22">
        <v>0</v>
      </c>
      <c r="M136" s="13">
        <v>0</v>
      </c>
      <c r="N136" s="22">
        <v>0</v>
      </c>
      <c r="O136" s="13">
        <v>0</v>
      </c>
      <c r="P136" s="22">
        <v>0</v>
      </c>
      <c r="Q136" s="13">
        <v>0</v>
      </c>
      <c r="R136" s="22">
        <v>0</v>
      </c>
      <c r="S136" s="13">
        <f t="shared" si="5"/>
        <v>6</v>
      </c>
      <c r="T136" s="15">
        <f t="shared" si="6"/>
        <v>1217759</v>
      </c>
    </row>
    <row r="137" spans="2:20">
      <c r="B137" s="51" t="s">
        <v>79</v>
      </c>
      <c r="C137" s="31">
        <v>0</v>
      </c>
      <c r="D137" s="32">
        <v>0</v>
      </c>
      <c r="E137" s="31">
        <v>0</v>
      </c>
      <c r="F137" s="31">
        <v>0</v>
      </c>
      <c r="G137" s="30">
        <v>0</v>
      </c>
      <c r="H137" s="31">
        <v>-9179</v>
      </c>
      <c r="I137" s="30">
        <v>0</v>
      </c>
      <c r="J137" s="31">
        <v>-1188</v>
      </c>
      <c r="K137" s="30">
        <v>0</v>
      </c>
      <c r="L137" s="31">
        <v>0</v>
      </c>
      <c r="M137" s="30">
        <v>0</v>
      </c>
      <c r="N137" s="31">
        <v>0</v>
      </c>
      <c r="O137" s="30">
        <v>0</v>
      </c>
      <c r="P137" s="31">
        <v>0</v>
      </c>
      <c r="Q137" s="30">
        <v>0</v>
      </c>
      <c r="R137" s="31">
        <v>0</v>
      </c>
      <c r="S137" s="30">
        <f t="shared" si="5"/>
        <v>0</v>
      </c>
      <c r="T137" s="32">
        <f t="shared" si="6"/>
        <v>-10367</v>
      </c>
    </row>
    <row r="138" spans="2:20">
      <c r="B138" s="45" t="s">
        <v>116</v>
      </c>
      <c r="C138" s="22">
        <v>0</v>
      </c>
      <c r="D138" s="15">
        <v>0</v>
      </c>
      <c r="E138" s="22">
        <v>0</v>
      </c>
      <c r="F138" s="22">
        <v>0</v>
      </c>
      <c r="G138" s="13">
        <v>2</v>
      </c>
      <c r="H138" s="22">
        <v>56000</v>
      </c>
      <c r="I138" s="13">
        <v>0</v>
      </c>
      <c r="J138" s="22">
        <v>0</v>
      </c>
      <c r="K138" s="13">
        <v>0</v>
      </c>
      <c r="L138" s="22">
        <v>0</v>
      </c>
      <c r="M138" s="13">
        <v>0</v>
      </c>
      <c r="N138" s="22">
        <v>0</v>
      </c>
      <c r="O138" s="13">
        <v>0</v>
      </c>
      <c r="P138" s="22">
        <v>0</v>
      </c>
      <c r="Q138" s="13">
        <v>0</v>
      </c>
      <c r="R138" s="22">
        <v>0</v>
      </c>
      <c r="S138" s="13">
        <f t="shared" si="5"/>
        <v>2</v>
      </c>
      <c r="T138" s="15">
        <f t="shared" si="6"/>
        <v>56000</v>
      </c>
    </row>
    <row r="139" spans="2:20">
      <c r="B139" s="45" t="s">
        <v>80</v>
      </c>
      <c r="C139" s="22">
        <v>0</v>
      </c>
      <c r="D139" s="15">
        <v>0</v>
      </c>
      <c r="E139" s="22">
        <v>1</v>
      </c>
      <c r="F139" s="22">
        <v>300000</v>
      </c>
      <c r="G139" s="13">
        <v>11</v>
      </c>
      <c r="H139" s="22">
        <v>2842400</v>
      </c>
      <c r="I139" s="13">
        <v>4</v>
      </c>
      <c r="J139" s="22">
        <v>380000</v>
      </c>
      <c r="K139" s="13">
        <v>0</v>
      </c>
      <c r="L139" s="22">
        <v>0</v>
      </c>
      <c r="M139" s="13">
        <v>7</v>
      </c>
      <c r="N139" s="22">
        <v>195447</v>
      </c>
      <c r="O139" s="13">
        <v>0</v>
      </c>
      <c r="P139" s="22">
        <v>0</v>
      </c>
      <c r="Q139" s="13">
        <v>0</v>
      </c>
      <c r="R139" s="22">
        <v>0</v>
      </c>
      <c r="S139" s="13">
        <f t="shared" si="5"/>
        <v>23</v>
      </c>
      <c r="T139" s="15">
        <f t="shared" si="6"/>
        <v>3717847</v>
      </c>
    </row>
    <row r="140" spans="2:20">
      <c r="B140" s="45" t="s">
        <v>51</v>
      </c>
      <c r="C140" s="22">
        <v>5</v>
      </c>
      <c r="D140" s="15">
        <v>1264473</v>
      </c>
      <c r="E140" s="22">
        <v>0</v>
      </c>
      <c r="F140" s="22">
        <v>0</v>
      </c>
      <c r="G140" s="13">
        <v>0</v>
      </c>
      <c r="H140" s="22">
        <v>0</v>
      </c>
      <c r="I140" s="13">
        <v>3</v>
      </c>
      <c r="J140" s="22">
        <v>360694</v>
      </c>
      <c r="K140" s="13">
        <v>0</v>
      </c>
      <c r="L140" s="22">
        <v>0</v>
      </c>
      <c r="M140" s="13">
        <v>0</v>
      </c>
      <c r="N140" s="22">
        <v>0</v>
      </c>
      <c r="O140" s="13">
        <v>1</v>
      </c>
      <c r="P140" s="22">
        <v>30257</v>
      </c>
      <c r="Q140" s="13">
        <v>0</v>
      </c>
      <c r="R140" s="22">
        <v>0</v>
      </c>
      <c r="S140" s="13">
        <f t="shared" si="5"/>
        <v>9</v>
      </c>
      <c r="T140" s="15">
        <f t="shared" si="6"/>
        <v>1655424</v>
      </c>
    </row>
    <row r="141" spans="2:20">
      <c r="B141" s="47" t="s">
        <v>154</v>
      </c>
      <c r="C141" s="17">
        <v>0</v>
      </c>
      <c r="D141" s="18">
        <v>0</v>
      </c>
      <c r="E141" s="17">
        <v>0</v>
      </c>
      <c r="F141" s="17">
        <v>0</v>
      </c>
      <c r="G141" s="16">
        <v>0</v>
      </c>
      <c r="H141" s="17">
        <v>0</v>
      </c>
      <c r="I141" s="16">
        <v>0</v>
      </c>
      <c r="J141" s="17">
        <v>0</v>
      </c>
      <c r="K141" s="16">
        <v>0</v>
      </c>
      <c r="L141" s="17">
        <v>0</v>
      </c>
      <c r="M141" s="16">
        <v>0</v>
      </c>
      <c r="N141" s="17">
        <v>0</v>
      </c>
      <c r="O141" s="16">
        <v>0</v>
      </c>
      <c r="P141" s="17">
        <v>0</v>
      </c>
      <c r="Q141" s="16">
        <v>0</v>
      </c>
      <c r="R141" s="17">
        <v>0</v>
      </c>
      <c r="S141" s="16">
        <f t="shared" si="5"/>
        <v>0</v>
      </c>
      <c r="T141" s="18">
        <f t="shared" si="6"/>
        <v>0</v>
      </c>
    </row>
    <row r="142" spans="2:20">
      <c r="B142" s="45" t="s">
        <v>155</v>
      </c>
      <c r="C142" s="22">
        <v>0</v>
      </c>
      <c r="D142" s="15">
        <v>0</v>
      </c>
      <c r="E142" s="22">
        <v>0</v>
      </c>
      <c r="F142" s="22">
        <v>0</v>
      </c>
      <c r="G142" s="13">
        <v>10</v>
      </c>
      <c r="H142" s="22">
        <v>2907658</v>
      </c>
      <c r="I142" s="13">
        <v>1</v>
      </c>
      <c r="J142" s="22">
        <v>6124</v>
      </c>
      <c r="K142" s="13">
        <v>0</v>
      </c>
      <c r="L142" s="22">
        <v>0</v>
      </c>
      <c r="M142" s="13">
        <v>0</v>
      </c>
      <c r="N142" s="22">
        <v>0</v>
      </c>
      <c r="O142" s="13">
        <v>0</v>
      </c>
      <c r="P142" s="22">
        <v>0</v>
      </c>
      <c r="Q142" s="13">
        <v>0</v>
      </c>
      <c r="R142" s="22">
        <v>0</v>
      </c>
      <c r="S142" s="13">
        <f t="shared" si="5"/>
        <v>11</v>
      </c>
      <c r="T142" s="15">
        <f t="shared" si="6"/>
        <v>2913782</v>
      </c>
    </row>
    <row r="143" spans="2:20">
      <c r="B143" s="45" t="s">
        <v>69</v>
      </c>
      <c r="C143" s="22">
        <v>0</v>
      </c>
      <c r="D143" s="15">
        <v>0</v>
      </c>
      <c r="E143" s="22">
        <v>2</v>
      </c>
      <c r="F143" s="22">
        <v>368334</v>
      </c>
      <c r="G143" s="13">
        <v>0</v>
      </c>
      <c r="H143" s="22">
        <v>0</v>
      </c>
      <c r="I143" s="13">
        <v>4</v>
      </c>
      <c r="J143" s="22">
        <v>100000</v>
      </c>
      <c r="K143" s="13">
        <v>0</v>
      </c>
      <c r="L143" s="22">
        <v>0</v>
      </c>
      <c r="M143" s="13">
        <v>2</v>
      </c>
      <c r="N143" s="22">
        <v>100417</v>
      </c>
      <c r="O143" s="13">
        <v>0</v>
      </c>
      <c r="P143" s="22">
        <v>0</v>
      </c>
      <c r="Q143" s="13">
        <v>0</v>
      </c>
      <c r="R143" s="22">
        <v>0</v>
      </c>
      <c r="S143" s="13">
        <f t="shared" si="5"/>
        <v>8</v>
      </c>
      <c r="T143" s="15">
        <f t="shared" si="6"/>
        <v>568751</v>
      </c>
    </row>
    <row r="144" spans="2:20">
      <c r="B144" s="45" t="s">
        <v>52</v>
      </c>
      <c r="C144" s="22">
        <v>1</v>
      </c>
      <c r="D144" s="15">
        <v>350000</v>
      </c>
      <c r="E144" s="22">
        <v>0</v>
      </c>
      <c r="F144" s="22">
        <v>0</v>
      </c>
      <c r="G144" s="13">
        <v>0</v>
      </c>
      <c r="H144" s="22">
        <v>0</v>
      </c>
      <c r="I144" s="13">
        <v>8</v>
      </c>
      <c r="J144" s="22">
        <v>191000</v>
      </c>
      <c r="K144" s="13">
        <v>0</v>
      </c>
      <c r="L144" s="22">
        <v>0</v>
      </c>
      <c r="M144" s="13">
        <v>0</v>
      </c>
      <c r="N144" s="22">
        <v>0</v>
      </c>
      <c r="O144" s="13">
        <v>0</v>
      </c>
      <c r="P144" s="22">
        <v>0</v>
      </c>
      <c r="Q144" s="13">
        <v>0</v>
      </c>
      <c r="R144" s="22">
        <v>0</v>
      </c>
      <c r="S144" s="13">
        <f t="shared" si="5"/>
        <v>9</v>
      </c>
      <c r="T144" s="15">
        <f t="shared" si="6"/>
        <v>541000</v>
      </c>
    </row>
    <row r="145" spans="2:20">
      <c r="B145" s="45" t="s">
        <v>81</v>
      </c>
      <c r="C145" s="22">
        <v>1</v>
      </c>
      <c r="D145" s="15">
        <v>2145226</v>
      </c>
      <c r="E145" s="22">
        <v>0</v>
      </c>
      <c r="F145" s="22">
        <v>0</v>
      </c>
      <c r="G145" s="13">
        <v>0</v>
      </c>
      <c r="H145" s="22">
        <v>0</v>
      </c>
      <c r="I145" s="13">
        <v>10</v>
      </c>
      <c r="J145" s="22">
        <v>480000</v>
      </c>
      <c r="K145" s="13">
        <v>0</v>
      </c>
      <c r="L145" s="22">
        <v>0</v>
      </c>
      <c r="M145" s="13">
        <v>0</v>
      </c>
      <c r="N145" s="22">
        <v>0</v>
      </c>
      <c r="O145" s="13">
        <v>0</v>
      </c>
      <c r="P145" s="22">
        <v>0</v>
      </c>
      <c r="Q145" s="13">
        <v>0</v>
      </c>
      <c r="R145" s="22">
        <v>0</v>
      </c>
      <c r="S145" s="13">
        <f t="shared" si="5"/>
        <v>11</v>
      </c>
      <c r="T145" s="15">
        <f t="shared" si="6"/>
        <v>2625226</v>
      </c>
    </row>
    <row r="146" spans="2:20">
      <c r="B146" s="45" t="s">
        <v>82</v>
      </c>
      <c r="C146" s="22">
        <v>0</v>
      </c>
      <c r="D146" s="15">
        <v>0</v>
      </c>
      <c r="E146" s="22">
        <v>2</v>
      </c>
      <c r="F146" s="22">
        <v>498000</v>
      </c>
      <c r="G146" s="13">
        <v>0</v>
      </c>
      <c r="H146" s="22">
        <v>0</v>
      </c>
      <c r="I146" s="13">
        <v>0</v>
      </c>
      <c r="J146" s="22">
        <v>0</v>
      </c>
      <c r="K146" s="13">
        <v>0</v>
      </c>
      <c r="L146" s="22">
        <v>0</v>
      </c>
      <c r="M146" s="13">
        <v>0</v>
      </c>
      <c r="N146" s="22">
        <v>0</v>
      </c>
      <c r="O146" s="13">
        <v>0</v>
      </c>
      <c r="P146" s="22">
        <v>0</v>
      </c>
      <c r="Q146" s="13">
        <v>0</v>
      </c>
      <c r="R146" s="22">
        <v>0</v>
      </c>
      <c r="S146" s="13">
        <f t="shared" si="5"/>
        <v>2</v>
      </c>
      <c r="T146" s="15">
        <f t="shared" si="6"/>
        <v>498000</v>
      </c>
    </row>
    <row r="147" spans="2:20">
      <c r="B147" s="51" t="s">
        <v>83</v>
      </c>
      <c r="C147" s="31">
        <v>0</v>
      </c>
      <c r="D147" s="32">
        <v>0</v>
      </c>
      <c r="E147" s="31">
        <v>0</v>
      </c>
      <c r="F147" s="31">
        <v>0</v>
      </c>
      <c r="G147" s="30">
        <v>0</v>
      </c>
      <c r="H147" s="31">
        <v>0</v>
      </c>
      <c r="I147" s="30">
        <v>5</v>
      </c>
      <c r="J147" s="31">
        <v>759320</v>
      </c>
      <c r="K147" s="30">
        <v>0</v>
      </c>
      <c r="L147" s="31">
        <v>0</v>
      </c>
      <c r="M147" s="30">
        <v>0</v>
      </c>
      <c r="N147" s="31">
        <v>19632</v>
      </c>
      <c r="O147" s="30">
        <v>0</v>
      </c>
      <c r="P147" s="31">
        <v>0</v>
      </c>
      <c r="Q147" s="30">
        <v>0</v>
      </c>
      <c r="R147" s="31">
        <v>0</v>
      </c>
      <c r="S147" s="30">
        <f t="shared" si="5"/>
        <v>5</v>
      </c>
      <c r="T147" s="32">
        <f t="shared" si="6"/>
        <v>778952</v>
      </c>
    </row>
    <row r="148" spans="2:20">
      <c r="B148" s="45" t="s">
        <v>156</v>
      </c>
      <c r="C148" s="22">
        <v>0</v>
      </c>
      <c r="D148" s="15">
        <v>0</v>
      </c>
      <c r="E148" s="22">
        <v>0</v>
      </c>
      <c r="F148" s="22">
        <v>0</v>
      </c>
      <c r="G148" s="13">
        <v>0</v>
      </c>
      <c r="H148" s="22">
        <v>0</v>
      </c>
      <c r="I148" s="13">
        <v>1</v>
      </c>
      <c r="J148" s="22">
        <v>105300</v>
      </c>
      <c r="K148" s="13">
        <v>0</v>
      </c>
      <c r="L148" s="22">
        <v>0</v>
      </c>
      <c r="M148" s="13">
        <v>0</v>
      </c>
      <c r="N148" s="22">
        <v>0</v>
      </c>
      <c r="O148" s="13">
        <v>0</v>
      </c>
      <c r="P148" s="22">
        <v>0</v>
      </c>
      <c r="Q148" s="13">
        <v>0</v>
      </c>
      <c r="R148" s="22">
        <v>0</v>
      </c>
      <c r="S148" s="13">
        <f t="shared" si="5"/>
        <v>1</v>
      </c>
      <c r="T148" s="15">
        <f t="shared" si="6"/>
        <v>105300</v>
      </c>
    </row>
    <row r="149" spans="2:20">
      <c r="B149" s="45" t="s">
        <v>70</v>
      </c>
      <c r="C149" s="22">
        <v>5</v>
      </c>
      <c r="D149" s="15">
        <v>1053053</v>
      </c>
      <c r="E149" s="22">
        <v>1</v>
      </c>
      <c r="F149" s="22">
        <v>194000</v>
      </c>
      <c r="G149" s="13">
        <v>1</v>
      </c>
      <c r="H149" s="22">
        <v>150000</v>
      </c>
      <c r="I149" s="13">
        <v>3</v>
      </c>
      <c r="J149" s="22">
        <v>233746</v>
      </c>
      <c r="K149" s="13">
        <v>0</v>
      </c>
      <c r="L149" s="22">
        <v>0</v>
      </c>
      <c r="M149" s="13">
        <v>0</v>
      </c>
      <c r="N149" s="22">
        <v>0</v>
      </c>
      <c r="O149" s="13">
        <v>0</v>
      </c>
      <c r="P149" s="22">
        <v>0</v>
      </c>
      <c r="Q149" s="13">
        <v>2</v>
      </c>
      <c r="R149" s="22">
        <v>355720</v>
      </c>
      <c r="S149" s="13">
        <f t="shared" si="5"/>
        <v>12</v>
      </c>
      <c r="T149" s="15">
        <f t="shared" si="6"/>
        <v>1986519</v>
      </c>
    </row>
    <row r="150" spans="2:20">
      <c r="B150" s="45" t="s">
        <v>157</v>
      </c>
      <c r="C150" s="22">
        <v>0</v>
      </c>
      <c r="D150" s="15">
        <v>0</v>
      </c>
      <c r="E150" s="22">
        <v>0</v>
      </c>
      <c r="F150" s="22">
        <v>0</v>
      </c>
      <c r="G150" s="13">
        <v>0</v>
      </c>
      <c r="H150" s="22">
        <v>0</v>
      </c>
      <c r="I150" s="13">
        <v>2</v>
      </c>
      <c r="J150" s="22">
        <v>144000</v>
      </c>
      <c r="K150" s="13">
        <v>0</v>
      </c>
      <c r="L150" s="22">
        <v>0</v>
      </c>
      <c r="M150" s="13">
        <v>1</v>
      </c>
      <c r="N150" s="22">
        <v>60000</v>
      </c>
      <c r="O150" s="13">
        <v>1</v>
      </c>
      <c r="P150" s="22">
        <v>132000</v>
      </c>
      <c r="Q150" s="13">
        <v>0</v>
      </c>
      <c r="R150" s="22">
        <v>0</v>
      </c>
      <c r="S150" s="13">
        <f t="shared" si="5"/>
        <v>4</v>
      </c>
      <c r="T150" s="15">
        <f t="shared" si="6"/>
        <v>336000</v>
      </c>
    </row>
    <row r="151" spans="2:20">
      <c r="B151" s="47" t="s">
        <v>84</v>
      </c>
      <c r="C151" s="17">
        <v>0</v>
      </c>
      <c r="D151" s="18">
        <v>0</v>
      </c>
      <c r="E151" s="17">
        <v>2</v>
      </c>
      <c r="F151" s="17">
        <v>48230</v>
      </c>
      <c r="G151" s="16">
        <v>7</v>
      </c>
      <c r="H151" s="17">
        <v>224074</v>
      </c>
      <c r="I151" s="16">
        <v>1</v>
      </c>
      <c r="J151" s="17">
        <v>95000</v>
      </c>
      <c r="K151" s="16">
        <v>0</v>
      </c>
      <c r="L151" s="17">
        <v>0</v>
      </c>
      <c r="M151" s="16">
        <v>0</v>
      </c>
      <c r="N151" s="17">
        <v>0</v>
      </c>
      <c r="O151" s="16">
        <v>12</v>
      </c>
      <c r="P151" s="17">
        <v>281656</v>
      </c>
      <c r="Q151" s="16">
        <v>0</v>
      </c>
      <c r="R151" s="17">
        <v>0</v>
      </c>
      <c r="S151" s="16">
        <f t="shared" si="5"/>
        <v>22</v>
      </c>
      <c r="T151" s="18">
        <f t="shared" si="6"/>
        <v>648960</v>
      </c>
    </row>
    <row r="152" spans="2:20">
      <c r="B152" s="45" t="s">
        <v>117</v>
      </c>
      <c r="C152" s="22">
        <v>0</v>
      </c>
      <c r="D152" s="15">
        <v>0</v>
      </c>
      <c r="E152" s="22">
        <v>0</v>
      </c>
      <c r="F152" s="22">
        <v>0</v>
      </c>
      <c r="G152" s="13">
        <v>0</v>
      </c>
      <c r="H152" s="22">
        <v>0</v>
      </c>
      <c r="I152" s="13">
        <v>0</v>
      </c>
      <c r="J152" s="22">
        <v>0</v>
      </c>
      <c r="K152" s="13">
        <v>0</v>
      </c>
      <c r="L152" s="22">
        <v>0</v>
      </c>
      <c r="M152" s="13">
        <v>0</v>
      </c>
      <c r="N152" s="22">
        <v>0</v>
      </c>
      <c r="O152" s="13">
        <v>0</v>
      </c>
      <c r="P152" s="22">
        <v>0</v>
      </c>
      <c r="Q152" s="13">
        <v>0</v>
      </c>
      <c r="R152" s="22">
        <v>0</v>
      </c>
      <c r="S152" s="13">
        <f t="shared" si="5"/>
        <v>0</v>
      </c>
      <c r="T152" s="15">
        <f t="shared" si="6"/>
        <v>0</v>
      </c>
    </row>
    <row r="153" spans="2:20">
      <c r="B153" s="45" t="s">
        <v>158</v>
      </c>
      <c r="C153" s="22">
        <v>0</v>
      </c>
      <c r="D153" s="15">
        <v>0</v>
      </c>
      <c r="E153" s="22">
        <v>0</v>
      </c>
      <c r="F153" s="22">
        <v>0</v>
      </c>
      <c r="G153" s="13">
        <v>1</v>
      </c>
      <c r="H153" s="22">
        <v>500000</v>
      </c>
      <c r="I153" s="13">
        <v>0</v>
      </c>
      <c r="J153" s="22">
        <v>0</v>
      </c>
      <c r="K153" s="13">
        <v>0</v>
      </c>
      <c r="L153" s="22">
        <v>0</v>
      </c>
      <c r="M153" s="13">
        <v>0</v>
      </c>
      <c r="N153" s="22">
        <v>0</v>
      </c>
      <c r="O153" s="13">
        <v>0</v>
      </c>
      <c r="P153" s="22">
        <v>0</v>
      </c>
      <c r="Q153" s="13">
        <v>0</v>
      </c>
      <c r="R153" s="22">
        <v>0</v>
      </c>
      <c r="S153" s="13">
        <f t="shared" si="5"/>
        <v>1</v>
      </c>
      <c r="T153" s="15">
        <f t="shared" si="6"/>
        <v>500000</v>
      </c>
    </row>
    <row r="154" spans="2:20">
      <c r="B154" s="45" t="s">
        <v>53</v>
      </c>
      <c r="C154" s="22">
        <v>0</v>
      </c>
      <c r="D154" s="15">
        <v>0</v>
      </c>
      <c r="E154" s="22">
        <v>2</v>
      </c>
      <c r="F154" s="22">
        <v>489811</v>
      </c>
      <c r="G154" s="13">
        <v>0</v>
      </c>
      <c r="H154" s="22">
        <v>0</v>
      </c>
      <c r="I154" s="13">
        <v>0</v>
      </c>
      <c r="J154" s="22">
        <v>0</v>
      </c>
      <c r="K154" s="13">
        <v>0</v>
      </c>
      <c r="L154" s="22">
        <v>0</v>
      </c>
      <c r="M154" s="13">
        <v>0</v>
      </c>
      <c r="N154" s="22">
        <v>0</v>
      </c>
      <c r="O154" s="13">
        <v>0</v>
      </c>
      <c r="P154" s="22">
        <v>0</v>
      </c>
      <c r="Q154" s="13">
        <v>0</v>
      </c>
      <c r="R154" s="22">
        <v>0</v>
      </c>
      <c r="S154" s="13">
        <f t="shared" si="5"/>
        <v>2</v>
      </c>
      <c r="T154" s="15">
        <f t="shared" si="6"/>
        <v>489811</v>
      </c>
    </row>
    <row r="155" spans="2:20">
      <c r="B155" s="45" t="s">
        <v>85</v>
      </c>
      <c r="C155" s="22">
        <v>0</v>
      </c>
      <c r="D155" s="15">
        <v>0</v>
      </c>
      <c r="E155" s="22">
        <v>0</v>
      </c>
      <c r="F155" s="22">
        <v>0</v>
      </c>
      <c r="G155" s="13">
        <v>0</v>
      </c>
      <c r="H155" s="22">
        <v>0</v>
      </c>
      <c r="I155" s="13">
        <v>0</v>
      </c>
      <c r="J155" s="22">
        <v>0</v>
      </c>
      <c r="K155" s="13">
        <v>0</v>
      </c>
      <c r="L155" s="22">
        <v>0</v>
      </c>
      <c r="M155" s="13">
        <v>2</v>
      </c>
      <c r="N155" s="22">
        <v>32000</v>
      </c>
      <c r="O155" s="13">
        <v>0</v>
      </c>
      <c r="P155" s="22">
        <v>0</v>
      </c>
      <c r="Q155" s="13">
        <v>0</v>
      </c>
      <c r="R155" s="22">
        <v>0</v>
      </c>
      <c r="S155" s="13">
        <f t="shared" si="5"/>
        <v>2</v>
      </c>
      <c r="T155" s="15">
        <f t="shared" si="6"/>
        <v>32000</v>
      </c>
    </row>
    <row r="156" spans="2:20">
      <c r="B156" s="45" t="s">
        <v>54</v>
      </c>
      <c r="C156" s="22">
        <v>4</v>
      </c>
      <c r="D156" s="15">
        <v>1860800</v>
      </c>
      <c r="E156" s="22">
        <v>2</v>
      </c>
      <c r="F156" s="22">
        <v>592000</v>
      </c>
      <c r="G156" s="13">
        <v>1</v>
      </c>
      <c r="H156" s="22">
        <v>64000</v>
      </c>
      <c r="I156" s="13">
        <v>12</v>
      </c>
      <c r="J156" s="22">
        <v>1054349</v>
      </c>
      <c r="K156" s="13">
        <v>0</v>
      </c>
      <c r="L156" s="22">
        <v>0</v>
      </c>
      <c r="M156" s="13">
        <v>0</v>
      </c>
      <c r="N156" s="22">
        <v>0</v>
      </c>
      <c r="O156" s="13">
        <v>0</v>
      </c>
      <c r="P156" s="22">
        <v>0</v>
      </c>
      <c r="Q156" s="13">
        <v>0</v>
      </c>
      <c r="R156" s="22">
        <v>0</v>
      </c>
      <c r="S156" s="13">
        <f t="shared" si="5"/>
        <v>19</v>
      </c>
      <c r="T156" s="15">
        <f t="shared" si="6"/>
        <v>3571149</v>
      </c>
    </row>
    <row r="157" spans="2:20">
      <c r="B157" s="45" t="s">
        <v>55</v>
      </c>
      <c r="C157" s="22">
        <v>0</v>
      </c>
      <c r="D157" s="15">
        <v>0</v>
      </c>
      <c r="E157" s="22">
        <v>0</v>
      </c>
      <c r="F157" s="22">
        <v>0</v>
      </c>
      <c r="G157" s="13">
        <v>0</v>
      </c>
      <c r="H157" s="22">
        <v>0</v>
      </c>
      <c r="I157" s="13">
        <v>17</v>
      </c>
      <c r="J157" s="22">
        <v>1977958</v>
      </c>
      <c r="K157" s="13">
        <v>0</v>
      </c>
      <c r="L157" s="22">
        <v>0</v>
      </c>
      <c r="M157" s="13">
        <v>0</v>
      </c>
      <c r="N157" s="22">
        <v>0</v>
      </c>
      <c r="O157" s="13">
        <v>0</v>
      </c>
      <c r="P157" s="22">
        <v>0</v>
      </c>
      <c r="Q157" s="13">
        <v>0</v>
      </c>
      <c r="R157" s="22">
        <v>0</v>
      </c>
      <c r="S157" s="13">
        <f t="shared" si="5"/>
        <v>17</v>
      </c>
      <c r="T157" s="15">
        <f t="shared" si="6"/>
        <v>1977958</v>
      </c>
    </row>
    <row r="158" spans="2:20">
      <c r="B158" s="45" t="s">
        <v>107</v>
      </c>
      <c r="C158" s="22">
        <v>0</v>
      </c>
      <c r="D158" s="15">
        <v>0</v>
      </c>
      <c r="E158" s="22">
        <v>0</v>
      </c>
      <c r="F158" s="22">
        <v>0</v>
      </c>
      <c r="G158" s="13">
        <v>0</v>
      </c>
      <c r="H158" s="22">
        <v>0</v>
      </c>
      <c r="I158" s="13">
        <v>2</v>
      </c>
      <c r="J158" s="22">
        <v>60151</v>
      </c>
      <c r="K158" s="13">
        <v>0</v>
      </c>
      <c r="L158" s="22">
        <v>0</v>
      </c>
      <c r="M158" s="13">
        <v>0</v>
      </c>
      <c r="N158" s="22">
        <v>0</v>
      </c>
      <c r="O158" s="13">
        <v>0</v>
      </c>
      <c r="P158" s="22">
        <v>0</v>
      </c>
      <c r="Q158" s="13">
        <v>0</v>
      </c>
      <c r="R158" s="22">
        <v>0</v>
      </c>
      <c r="S158" s="13">
        <f t="shared" si="5"/>
        <v>2</v>
      </c>
      <c r="T158" s="15">
        <f t="shared" si="6"/>
        <v>60151</v>
      </c>
    </row>
    <row r="159" spans="2:20">
      <c r="B159" s="48"/>
      <c r="C159" s="22"/>
      <c r="D159" s="15"/>
      <c r="E159" s="22"/>
      <c r="F159" s="22"/>
      <c r="G159" s="13"/>
      <c r="H159" s="22"/>
      <c r="I159" s="13"/>
      <c r="J159" s="22"/>
      <c r="K159" s="13"/>
      <c r="L159" s="22"/>
      <c r="M159" s="13"/>
      <c r="N159" s="22"/>
      <c r="O159" s="13"/>
      <c r="P159" s="22"/>
      <c r="Q159" s="13"/>
      <c r="R159" s="22"/>
      <c r="S159" s="13"/>
      <c r="T159" s="15"/>
    </row>
    <row r="160" spans="2:20">
      <c r="B160" s="46" t="s">
        <v>15</v>
      </c>
      <c r="C160" s="36">
        <f>SUM(C121:C159)</f>
        <v>66</v>
      </c>
      <c r="D160" s="27">
        <f>SUM(D121:D159)</f>
        <v>22174618</v>
      </c>
      <c r="E160" s="25">
        <f>SUM(E121:E159)</f>
        <v>44</v>
      </c>
      <c r="F160" s="27">
        <f>SUM(F121:F159)</f>
        <v>13716123</v>
      </c>
      <c r="G160" s="25">
        <f>SUM(G121:G159)</f>
        <v>58</v>
      </c>
      <c r="H160" s="26">
        <f>SUM(H121:H159)</f>
        <v>10230119</v>
      </c>
      <c r="I160" s="25">
        <f>SUM(I121:I159)</f>
        <v>234</v>
      </c>
      <c r="J160" s="26">
        <f>SUM(J121:J159)</f>
        <v>20846532</v>
      </c>
      <c r="K160" s="25">
        <f>SUM(K121:K159)</f>
        <v>0</v>
      </c>
      <c r="L160" s="26">
        <f>SUM(L121:L159)</f>
        <v>0</v>
      </c>
      <c r="M160" s="25">
        <f>SUM(M121:M159)</f>
        <v>86</v>
      </c>
      <c r="N160" s="26">
        <f>SUM(N121:N159)</f>
        <v>3254925</v>
      </c>
      <c r="O160" s="25">
        <f>SUM(O121:O159)</f>
        <v>16</v>
      </c>
      <c r="P160" s="26">
        <f>SUM(P121:P159)</f>
        <v>803913</v>
      </c>
      <c r="Q160" s="25">
        <f>SUM(Q121:Q159)</f>
        <v>4</v>
      </c>
      <c r="R160" s="26">
        <f>SUM(R121:R159)</f>
        <v>786596</v>
      </c>
      <c r="S160" s="25">
        <f>SUM(C160,E160,G160,I160,K160,M160,O160,Q160)</f>
        <v>508</v>
      </c>
      <c r="T160" s="27">
        <f>SUM(D160,F160,H160,J160,L160,N160,P160,R160)</f>
        <v>71812826</v>
      </c>
    </row>
    <row r="161" spans="2:20" ht="15.75" thickBot="1">
      <c r="B161" s="43"/>
      <c r="C161" s="24"/>
      <c r="D161" s="11"/>
      <c r="E161" s="10"/>
      <c r="F161" s="11"/>
      <c r="G161" s="10"/>
      <c r="H161" s="24"/>
      <c r="I161" s="10"/>
      <c r="J161" s="24"/>
      <c r="K161" s="10"/>
      <c r="L161" s="24"/>
      <c r="M161" s="10"/>
      <c r="N161" s="24"/>
      <c r="O161" s="10"/>
      <c r="P161" s="24"/>
      <c r="Q161" s="10"/>
      <c r="R161" s="24"/>
      <c r="S161" s="10"/>
      <c r="T161" s="11"/>
    </row>
    <row r="162" spans="2:20">
      <c r="B162" s="38"/>
      <c r="C162" s="2"/>
      <c r="D162" s="3"/>
      <c r="E162" s="1"/>
      <c r="F162" s="3"/>
      <c r="G162" s="1"/>
      <c r="H162" s="2"/>
      <c r="I162" s="1"/>
      <c r="J162" s="2"/>
      <c r="K162" s="1"/>
      <c r="L162" s="2"/>
      <c r="M162" s="1"/>
      <c r="N162" s="2"/>
      <c r="O162" s="1"/>
      <c r="P162" s="2"/>
      <c r="Q162" s="1"/>
      <c r="R162" s="2"/>
      <c r="S162" s="1"/>
      <c r="T162" s="3"/>
    </row>
    <row r="163" spans="2:20" ht="15.75">
      <c r="B163" s="39" t="s">
        <v>13</v>
      </c>
      <c r="C163" s="37">
        <f>C160+C117+C44</f>
        <v>2292</v>
      </c>
      <c r="D163" s="14">
        <f>D160+D117+D44</f>
        <v>423014204</v>
      </c>
      <c r="E163" s="28">
        <f>E160+E117+E44</f>
        <v>185</v>
      </c>
      <c r="F163" s="14">
        <f>F160+F117+F44</f>
        <v>47116658</v>
      </c>
      <c r="G163" s="10">
        <f>G160+G117+G44</f>
        <v>84</v>
      </c>
      <c r="H163" s="12">
        <f>H160+H117+H44</f>
        <v>17510048</v>
      </c>
      <c r="I163" s="28">
        <f>I160+I117+I44</f>
        <v>736</v>
      </c>
      <c r="J163" s="12">
        <f>J160+J117+J44</f>
        <v>53382091</v>
      </c>
      <c r="K163" s="10">
        <f>K160+K117+K44</f>
        <v>221</v>
      </c>
      <c r="L163" s="12">
        <f>L160+L117+L44</f>
        <v>59086016</v>
      </c>
      <c r="M163" s="28">
        <f>M160+M117+M44</f>
        <v>602</v>
      </c>
      <c r="N163" s="12">
        <f>N160+N117+N44</f>
        <v>25787008</v>
      </c>
      <c r="O163" s="10">
        <f>O160+O117+O44</f>
        <v>34</v>
      </c>
      <c r="P163" s="12">
        <f>P160+P117+P44</f>
        <v>9047957</v>
      </c>
      <c r="Q163" s="10">
        <f>Q160+Q117+Q44</f>
        <v>440</v>
      </c>
      <c r="R163" s="12">
        <f>R160+R117+R44</f>
        <v>44702715</v>
      </c>
      <c r="S163" s="28">
        <f>S160+S117+S44</f>
        <v>4594</v>
      </c>
      <c r="T163" s="14">
        <f>T160+T117+T44</f>
        <v>679646697</v>
      </c>
    </row>
    <row r="164" spans="2:20" ht="15.75" thickBot="1">
      <c r="B164" s="40"/>
      <c r="C164" s="8"/>
      <c r="D164" s="9"/>
      <c r="E164" s="8"/>
      <c r="F164" s="8"/>
      <c r="G164" s="7"/>
      <c r="H164" s="8"/>
      <c r="I164" s="7"/>
      <c r="J164" s="8"/>
      <c r="K164" s="7"/>
      <c r="L164" s="8"/>
      <c r="M164" s="7"/>
      <c r="N164" s="8"/>
      <c r="O164" s="7"/>
      <c r="P164" s="8"/>
      <c r="Q164" s="7"/>
      <c r="R164" s="8"/>
      <c r="S164" s="7"/>
      <c r="T164" s="9"/>
    </row>
    <row r="165" spans="2:20" ht="8.25" customHeight="1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</row>
    <row r="166" spans="2:20" ht="15.75">
      <c r="B166" s="5" t="s">
        <v>36</v>
      </c>
    </row>
    <row r="167" spans="2:20" ht="15.75">
      <c r="B167" s="5" t="s">
        <v>96</v>
      </c>
    </row>
    <row r="168" spans="2:20" ht="15.75">
      <c r="B168" s="5" t="s">
        <v>97</v>
      </c>
    </row>
    <row r="169" spans="2:20" ht="15.75">
      <c r="B169" s="5"/>
    </row>
    <row r="170" spans="2:20" ht="15.75">
      <c r="B170" s="5"/>
    </row>
    <row r="171" spans="2:20" ht="15.75">
      <c r="B171" s="5"/>
    </row>
  </sheetData>
  <mergeCells count="2">
    <mergeCell ref="B1:T1"/>
    <mergeCell ref="B2:T2"/>
  </mergeCells>
  <phoneticPr fontId="0" type="noConversion"/>
  <printOptions horizontalCentered="1"/>
  <pageMargins left="0.5" right="0.5" top="0.5" bottom="0.5" header="0.5" footer="0.5"/>
  <pageSetup scale="50" orientation="landscape" horizontalDpi="300" verticalDpi="300" r:id="rId1"/>
  <headerFooter alignWithMargins="0">
    <oddHeader>&amp;C&amp;RPage &amp;P of 3</oddHeader>
  </headerFooter>
  <rowBreaks count="3" manualBreakCount="3">
    <brk id="68" max="19" man="1"/>
    <brk id="117" max="19" man="1"/>
    <brk id="16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t-19</vt:lpstr>
      <vt:lpstr>'t-19'!Print_Area</vt:lpstr>
      <vt:lpstr>'t-19'!Print_Titles</vt:lpstr>
      <vt:lpstr>Print_Titles_MI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MyaS</dc:creator>
  <cp:lastModifiedBy>USDOT User</cp:lastModifiedBy>
  <cp:lastPrinted>2008-09-02T17:11:50Z</cp:lastPrinted>
  <dcterms:created xsi:type="dcterms:W3CDTF">1999-01-19T16:12:59Z</dcterms:created>
  <dcterms:modified xsi:type="dcterms:W3CDTF">2012-06-06T17:15:22Z</dcterms:modified>
</cp:coreProperties>
</file>