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240" yWindow="8655" windowWidth="25155" windowHeight="6435"/>
  </bookViews>
  <sheets>
    <sheet name="t-19" sheetId="1" r:id="rId1"/>
  </sheets>
  <definedNames>
    <definedName name="_xlnm.Print_Area" localSheetId="0">'t-19'!$A$1:$M$69</definedName>
    <definedName name="_xlnm.Print_Titles" localSheetId="0">'t-19'!$1:$8</definedName>
  </definedNames>
  <calcPr calcId="145621"/>
</workbook>
</file>

<file path=xl/calcChain.xml><?xml version="1.0" encoding="utf-8"?>
<calcChain xmlns="http://schemas.openxmlformats.org/spreadsheetml/2006/main">
  <c r="J57" i="1" l="1"/>
  <c r="J56" i="1"/>
  <c r="J55" i="1"/>
  <c r="J54" i="1"/>
  <c r="J53" i="1"/>
  <c r="J52" i="1"/>
  <c r="J51" i="1"/>
  <c r="J50" i="1"/>
  <c r="J49" i="1"/>
  <c r="J13" i="1" l="1"/>
  <c r="J10" i="1" l="1"/>
  <c r="J11" i="1"/>
  <c r="J12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C60" i="1"/>
  <c r="H60" i="1"/>
  <c r="B60" i="1"/>
  <c r="D60" i="1"/>
  <c r="E60" i="1"/>
  <c r="F60" i="1"/>
  <c r="G60" i="1"/>
  <c r="I60" i="1"/>
  <c r="L41" i="1" l="1"/>
  <c r="L45" i="1"/>
  <c r="L33" i="1"/>
  <c r="L25" i="1"/>
  <c r="L17" i="1"/>
  <c r="L48" i="1"/>
  <c r="L40" i="1"/>
  <c r="L36" i="1"/>
  <c r="L28" i="1"/>
  <c r="L20" i="1"/>
  <c r="L11" i="1"/>
  <c r="L47" i="1"/>
  <c r="L43" i="1"/>
  <c r="L39" i="1"/>
  <c r="L35" i="1"/>
  <c r="L31" i="1"/>
  <c r="L27" i="1"/>
  <c r="L23" i="1"/>
  <c r="L19" i="1"/>
  <c r="L15" i="1"/>
  <c r="L10" i="1"/>
  <c r="L50" i="1"/>
  <c r="L56" i="1"/>
  <c r="L54" i="1"/>
  <c r="L53" i="1"/>
  <c r="L57" i="1"/>
  <c r="L51" i="1"/>
  <c r="L49" i="1"/>
  <c r="L55" i="1"/>
  <c r="L52" i="1"/>
  <c r="L37" i="1"/>
  <c r="L29" i="1"/>
  <c r="L21" i="1"/>
  <c r="L12" i="1"/>
  <c r="L44" i="1"/>
  <c r="L32" i="1"/>
  <c r="L24" i="1"/>
  <c r="L16" i="1"/>
  <c r="L46" i="1"/>
  <c r="L42" i="1"/>
  <c r="L38" i="1"/>
  <c r="L34" i="1"/>
  <c r="L30" i="1"/>
  <c r="L26" i="1"/>
  <c r="L22" i="1"/>
  <c r="L18" i="1"/>
  <c r="L14" i="1"/>
  <c r="L13" i="1"/>
  <c r="J60" i="1"/>
  <c r="K49" i="1" l="1"/>
  <c r="K57" i="1"/>
  <c r="K53" i="1"/>
  <c r="K54" i="1"/>
  <c r="K51" i="1"/>
  <c r="K55" i="1"/>
  <c r="K52" i="1"/>
  <c r="K50" i="1"/>
  <c r="K56" i="1"/>
  <c r="K45" i="1"/>
  <c r="K13" i="1"/>
  <c r="K12" i="1"/>
  <c r="K31" i="1"/>
  <c r="K15" i="1"/>
  <c r="K19" i="1"/>
  <c r="K23" i="1"/>
  <c r="K27" i="1"/>
  <c r="K43" i="1"/>
  <c r="K47" i="1"/>
  <c r="K39" i="1"/>
  <c r="K11" i="1"/>
  <c r="K14" i="1"/>
  <c r="K16" i="1"/>
  <c r="K18" i="1"/>
  <c r="K20" i="1"/>
  <c r="K22" i="1"/>
  <c r="K24" i="1"/>
  <c r="K26" i="1"/>
  <c r="K28" i="1"/>
  <c r="K30" i="1"/>
  <c r="K32" i="1"/>
  <c r="K34" i="1"/>
  <c r="K36" i="1"/>
  <c r="K38" i="1"/>
  <c r="K40" i="1"/>
  <c r="K42" i="1"/>
  <c r="K44" i="1"/>
  <c r="K46" i="1"/>
  <c r="K48" i="1"/>
  <c r="K10" i="1"/>
  <c r="K17" i="1"/>
  <c r="K21" i="1"/>
  <c r="K25" i="1"/>
  <c r="K29" i="1"/>
  <c r="K33" i="1"/>
  <c r="K35" i="1"/>
  <c r="K37" i="1"/>
  <c r="K41" i="1"/>
  <c r="H62" i="1"/>
  <c r="D62" i="1"/>
  <c r="C62" i="1"/>
  <c r="E62" i="1"/>
  <c r="B62" i="1"/>
  <c r="I62" i="1"/>
  <c r="G62" i="1"/>
  <c r="F62" i="1"/>
  <c r="K60" i="1" l="1"/>
  <c r="J62" i="1"/>
</calcChain>
</file>

<file path=xl/sharedStrings.xml><?xml version="1.0" encoding="utf-8"?>
<sst xmlns="http://schemas.openxmlformats.org/spreadsheetml/2006/main" count="86" uniqueCount="84">
  <si>
    <t>Rolling</t>
  </si>
  <si>
    <t>Support</t>
  </si>
  <si>
    <t>Percent</t>
  </si>
  <si>
    <t>Stock</t>
  </si>
  <si>
    <t>&amp; Equip.</t>
  </si>
  <si>
    <t>Other</t>
  </si>
  <si>
    <t>Total</t>
  </si>
  <si>
    <t>of</t>
  </si>
  <si>
    <t>Area</t>
  </si>
  <si>
    <t>Terminals</t>
  </si>
  <si>
    <t>Facilities</t>
  </si>
  <si>
    <t>Atlanta, GA</t>
  </si>
  <si>
    <t>San Diego, CA</t>
  </si>
  <si>
    <t>TOTAL</t>
  </si>
  <si>
    <t>Percent of Total</t>
  </si>
  <si>
    <t>Transit</t>
  </si>
  <si>
    <t>Enhance-</t>
  </si>
  <si>
    <t>ments</t>
  </si>
  <si>
    <t>Transit-way</t>
  </si>
  <si>
    <t>Lines</t>
  </si>
  <si>
    <t>Seattle, WA</t>
  </si>
  <si>
    <t>Rank</t>
  </si>
  <si>
    <t>Chattanooga, TN-GA</t>
  </si>
  <si>
    <t>Chicago, IL-IN</t>
  </si>
  <si>
    <t>Stockton, CA</t>
  </si>
  <si>
    <t>St. Louis, MO-IL</t>
  </si>
  <si>
    <t>Miami, FL</t>
  </si>
  <si>
    <t>Anchorage, AK</t>
  </si>
  <si>
    <t>Jacksonville, FL</t>
  </si>
  <si>
    <t>Philadelphia, PA-NJ-DE-MD</t>
  </si>
  <si>
    <t>Portland, OR-WA</t>
  </si>
  <si>
    <t>Washington, DC-VA-MD</t>
  </si>
  <si>
    <t>NOTE:  The "Other" category includes contingencies, real estate, administration, contracts, preventive maintenance.  Transit-way lines may include HOV and busways, in addition to rail lines.</t>
  </si>
  <si>
    <t>Station Stops / Terminals include fare collection equip, PNR, furniture, security equip.  Support &amp; Equip Facilities include admistrative/maintenance facilitites, storage facilities, computers</t>
  </si>
  <si>
    <t xml:space="preserve">and other support equip.  Electrif./Power Dist. Includes traction power, AC power lighting, substation distribution, vehicle locator systems.  Signal/Communic. Incldues train control / signal </t>
  </si>
  <si>
    <t>systems, communications systems, radios.  Other includes contingencies, real estate, administration, contracts. Rolling Stock Purchases includes rail cars and spare parts.</t>
  </si>
  <si>
    <t>Rolling Stock Rehab includes rehabilitation and mid-life rebuild.  Rolling Stock Other includes vehicle overhaul, lease, or design.</t>
  </si>
  <si>
    <t>Charlotte, NC-SC</t>
  </si>
  <si>
    <t xml:space="preserve">Station </t>
  </si>
  <si>
    <t>Stops /</t>
  </si>
  <si>
    <t>Electrific.</t>
  </si>
  <si>
    <t>Power Dist.</t>
  </si>
  <si>
    <t>Signal</t>
  </si>
  <si>
    <t>Communi</t>
  </si>
  <si>
    <t>cation</t>
  </si>
  <si>
    <t>Capital</t>
  </si>
  <si>
    <t>Items</t>
  </si>
  <si>
    <t>Cleveland, OH</t>
  </si>
  <si>
    <t>Nashville-Davidson, TN</t>
  </si>
  <si>
    <t>Albuquerque, NM</t>
  </si>
  <si>
    <t>New Orleans, LA</t>
  </si>
  <si>
    <t>A negative obligation indicates that a budget amendment shifted the commitment of previously obligated funds elsewhere.</t>
  </si>
  <si>
    <t>Camarillo, CA</t>
  </si>
  <si>
    <t>Detroit, MI</t>
  </si>
  <si>
    <t>Baltimore, MD</t>
  </si>
  <si>
    <t>Antioch, CA</t>
  </si>
  <si>
    <t>Austin, TX</t>
  </si>
  <si>
    <t>Boston, MA-NH-RI</t>
  </si>
  <si>
    <t>Bremerton, WA</t>
  </si>
  <si>
    <t>Bridgeport-Stamford, CT-NY</t>
  </si>
  <si>
    <t>Concord, CA</t>
  </si>
  <si>
    <t>Dallas-Fort Worth-Arlington, TX</t>
  </si>
  <si>
    <t>Denton-Lewisville, TX</t>
  </si>
  <si>
    <t>Harrisburg, PA</t>
  </si>
  <si>
    <t>Kansas City, MO-KS</t>
  </si>
  <si>
    <t>Lancaster, PA</t>
  </si>
  <si>
    <t>Los Angeles-Long Beach-Anaheim, CA</t>
  </si>
  <si>
    <t>Minneapolis-St. Paul, MN-WI</t>
  </si>
  <si>
    <t>New Haven, CT</t>
  </si>
  <si>
    <t>New York-Newark, NY-NJ-CT</t>
  </si>
  <si>
    <t>Oxnard, CA</t>
  </si>
  <si>
    <t>Pittsburgh, PA</t>
  </si>
  <si>
    <t>Portland, ME</t>
  </si>
  <si>
    <t>Round Lake Beach-McHenry-Grayslake, IL-WI</t>
  </si>
  <si>
    <t>Sacramento, CA</t>
  </si>
  <si>
    <t>Salt Lake City-West Valley City, UT</t>
  </si>
  <si>
    <t>San Francisco-Oakland, CA</t>
  </si>
  <si>
    <t>San Jose, CA</t>
  </si>
  <si>
    <t>San Juan, PR</t>
  </si>
  <si>
    <t>South Bend, IN-MI</t>
  </si>
  <si>
    <t>Thousand Oaks, CA</t>
  </si>
  <si>
    <t>Waterbury, CT</t>
  </si>
  <si>
    <t>FY 2014  URBANIZED AREA FORMULA OBLIGATIONS FOR FIXED GUIDEWAY MODERNIZATION PROJECTS</t>
  </si>
  <si>
    <t>Table 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</si>
</sst>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5" formatCode="&quot;$&quot;#,##0_);\(&quot;$&quot;#,##0\)"/>
    <numFmt numFmtId="164" formatCode="#,##0.0_);\(#,##0.0\)"/>
  </numFmts>
  <fonts count="12" x14ac:knownFonts="1">
    <font>
      <sz val="12"/>
      <name val="Arial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Times New Roman"/>
      <family val="1"/>
    </font>
    <font>
      <b/>
      <sz val="11"/>
      <name val="Times New Roman"/>
      <family val="1"/>
    </font>
    <font>
      <b/>
      <sz val="12"/>
      <name val="Arial"/>
      <family val="2"/>
    </font>
    <font>
      <sz val="12"/>
      <name val="Arial"/>
      <family val="2"/>
    </font>
    <font>
      <sz val="12"/>
      <name val="Arial"/>
      <family val="2"/>
    </font>
    <font>
      <sz val="11"/>
      <name val="Times New Roman"/>
      <family val="1"/>
    </font>
    <font>
      <sz val="12"/>
      <name val="Arial"/>
      <family val="2"/>
    </font>
    <font>
      <sz val="10"/>
      <name val="Times New Roman"/>
      <family val="1"/>
    </font>
    <font>
      <b/>
      <sz val="12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/>
      <bottom style="hair">
        <color indexed="8"/>
      </bottom>
      <diagonal/>
    </border>
    <border>
      <left style="medium">
        <color indexed="8"/>
      </left>
      <right/>
      <top/>
      <bottom style="hair">
        <color indexed="8"/>
      </bottom>
      <diagonal/>
    </border>
    <border>
      <left/>
      <right style="medium">
        <color indexed="8"/>
      </right>
      <top/>
      <bottom style="hair">
        <color indexed="8"/>
      </bottom>
      <diagonal/>
    </border>
    <border>
      <left style="medium">
        <color indexed="8"/>
      </left>
      <right style="medium">
        <color indexed="8"/>
      </right>
      <top style="hair">
        <color indexed="8"/>
      </top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 style="medium">
        <color indexed="8"/>
      </left>
      <right/>
      <top style="hair">
        <color indexed="8"/>
      </top>
      <bottom/>
      <diagonal/>
    </border>
    <border>
      <left/>
      <right style="medium">
        <color indexed="8"/>
      </right>
      <top style="hair">
        <color indexed="8"/>
      </top>
      <bottom/>
      <diagonal/>
    </border>
  </borders>
  <cellStyleXfs count="1">
    <xf numFmtId="0" fontId="0" fillId="0" borderId="0"/>
  </cellStyleXfs>
  <cellXfs count="78">
    <xf numFmtId="0" fontId="0" fillId="0" borderId="0" xfId="0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0" xfId="0" applyFont="1"/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0" fillId="0" borderId="8" xfId="0" applyBorder="1"/>
    <xf numFmtId="5" fontId="0" fillId="0" borderId="8" xfId="0" applyNumberFormat="1" applyBorder="1" applyProtection="1"/>
    <xf numFmtId="37" fontId="0" fillId="0" borderId="8" xfId="0" applyNumberFormat="1" applyBorder="1" applyProtection="1"/>
    <xf numFmtId="0" fontId="2" fillId="0" borderId="0" xfId="0" applyFont="1" applyAlignment="1">
      <alignment horizontal="center"/>
    </xf>
    <xf numFmtId="0" fontId="2" fillId="0" borderId="8" xfId="0" applyFont="1" applyBorder="1" applyAlignment="1">
      <alignment horizontal="center"/>
    </xf>
    <xf numFmtId="37" fontId="0" fillId="0" borderId="0" xfId="0" applyNumberFormat="1" applyBorder="1" applyProtection="1"/>
    <xf numFmtId="5" fontId="0" fillId="0" borderId="0" xfId="0" applyNumberFormat="1" applyBorder="1" applyProtection="1"/>
    <xf numFmtId="0" fontId="5" fillId="0" borderId="0" xfId="0" applyFont="1"/>
    <xf numFmtId="0" fontId="2" fillId="0" borderId="4" xfId="0" applyFont="1" applyFill="1" applyBorder="1"/>
    <xf numFmtId="0" fontId="3" fillId="0" borderId="4" xfId="0" applyFont="1" applyFill="1" applyBorder="1"/>
    <xf numFmtId="0" fontId="2" fillId="0" borderId="5" xfId="0" applyFont="1" applyFill="1" applyBorder="1"/>
    <xf numFmtId="0" fontId="0" fillId="0" borderId="9" xfId="0" applyFill="1" applyBorder="1"/>
    <xf numFmtId="0" fontId="0" fillId="0" borderId="6" xfId="0" applyFill="1" applyBorder="1"/>
    <xf numFmtId="0" fontId="0" fillId="0" borderId="7" xfId="0" applyFill="1" applyBorder="1"/>
    <xf numFmtId="0" fontId="0" fillId="0" borderId="10" xfId="0" applyFill="1" applyBorder="1"/>
    <xf numFmtId="0" fontId="3" fillId="0" borderId="2" xfId="0" applyFont="1" applyFill="1" applyBorder="1"/>
    <xf numFmtId="0" fontId="3" fillId="0" borderId="11" xfId="0" applyFont="1" applyFill="1" applyBorder="1"/>
    <xf numFmtId="0" fontId="3" fillId="0" borderId="0" xfId="0" applyFont="1" applyFill="1" applyAlignment="1">
      <alignment horizontal="center"/>
    </xf>
    <xf numFmtId="0" fontId="3" fillId="0" borderId="12" xfId="0" applyFont="1" applyFill="1" applyBorder="1"/>
    <xf numFmtId="0" fontId="3" fillId="0" borderId="6" xfId="0" applyFont="1" applyFill="1" applyBorder="1"/>
    <xf numFmtId="0" fontId="3" fillId="0" borderId="10" xfId="0" applyFont="1" applyFill="1" applyBorder="1"/>
    <xf numFmtId="0" fontId="3" fillId="0" borderId="0" xfId="0" applyFont="1" applyFill="1"/>
    <xf numFmtId="0" fontId="0" fillId="0" borderId="2" xfId="0" applyFill="1" applyBorder="1"/>
    <xf numFmtId="0" fontId="4" fillId="0" borderId="2" xfId="0" applyFont="1" applyFill="1" applyBorder="1"/>
    <xf numFmtId="0" fontId="2" fillId="0" borderId="1" xfId="0" applyFont="1" applyFill="1" applyBorder="1"/>
    <xf numFmtId="0" fontId="0" fillId="0" borderId="13" xfId="0" applyFill="1" applyBorder="1"/>
    <xf numFmtId="0" fontId="0" fillId="0" borderId="3" xfId="0" applyFill="1" applyBorder="1"/>
    <xf numFmtId="37" fontId="0" fillId="0" borderId="6" xfId="0" applyNumberFormat="1" applyBorder="1" applyProtection="1"/>
    <xf numFmtId="37" fontId="0" fillId="0" borderId="7" xfId="0" applyNumberFormat="1" applyBorder="1" applyProtection="1"/>
    <xf numFmtId="37" fontId="4" fillId="0" borderId="6" xfId="0" applyNumberFormat="1" applyFont="1" applyFill="1" applyBorder="1" applyProtection="1"/>
    <xf numFmtId="37" fontId="0" fillId="0" borderId="14" xfId="0" applyNumberFormat="1" applyBorder="1" applyProtection="1"/>
    <xf numFmtId="37" fontId="0" fillId="0" borderId="15" xfId="0" applyNumberFormat="1" applyBorder="1" applyProtection="1"/>
    <xf numFmtId="0" fontId="0" fillId="0" borderId="0" xfId="0" applyBorder="1"/>
    <xf numFmtId="0" fontId="2" fillId="0" borderId="13" xfId="0" applyFont="1" applyFill="1" applyBorder="1"/>
    <xf numFmtId="0" fontId="2" fillId="0" borderId="16" xfId="0" applyFont="1" applyFill="1" applyBorder="1"/>
    <xf numFmtId="0" fontId="2" fillId="0" borderId="16" xfId="0" applyFont="1" applyFill="1" applyBorder="1" applyAlignment="1">
      <alignment horizontal="center"/>
    </xf>
    <xf numFmtId="0" fontId="2" fillId="0" borderId="9" xfId="0" applyFont="1" applyFill="1" applyBorder="1"/>
    <xf numFmtId="0" fontId="0" fillId="0" borderId="16" xfId="0" applyFill="1" applyBorder="1"/>
    <xf numFmtId="37" fontId="2" fillId="0" borderId="9" xfId="0" applyNumberFormat="1" applyFont="1" applyFill="1" applyBorder="1" applyProtection="1"/>
    <xf numFmtId="0" fontId="6" fillId="0" borderId="4" xfId="0" applyFont="1" applyBorder="1"/>
    <xf numFmtId="0" fontId="6" fillId="0" borderId="17" xfId="0" applyFont="1" applyBorder="1"/>
    <xf numFmtId="5" fontId="7" fillId="0" borderId="16" xfId="0" applyNumberFormat="1" applyFont="1" applyFill="1" applyBorder="1" applyProtection="1"/>
    <xf numFmtId="164" fontId="8" fillId="0" borderId="0" xfId="0" applyNumberFormat="1" applyFont="1" applyFill="1" applyBorder="1" applyProtection="1"/>
    <xf numFmtId="164" fontId="8" fillId="0" borderId="14" xfId="0" applyNumberFormat="1" applyFont="1" applyFill="1" applyBorder="1" applyProtection="1"/>
    <xf numFmtId="5" fontId="7" fillId="0" borderId="0" xfId="0" applyNumberFormat="1" applyFont="1" applyFill="1" applyProtection="1"/>
    <xf numFmtId="5" fontId="7" fillId="0" borderId="8" xfId="0" applyNumberFormat="1" applyFont="1" applyFill="1" applyBorder="1" applyProtection="1"/>
    <xf numFmtId="164" fontId="8" fillId="0" borderId="0" xfId="0" applyNumberFormat="1" applyFont="1" applyFill="1" applyProtection="1"/>
    <xf numFmtId="5" fontId="9" fillId="0" borderId="0" xfId="0" applyNumberFormat="1" applyFont="1" applyFill="1" applyProtection="1"/>
    <xf numFmtId="5" fontId="9" fillId="0" borderId="8" xfId="0" applyNumberFormat="1" applyFont="1" applyFill="1" applyBorder="1" applyProtection="1"/>
    <xf numFmtId="5" fontId="9" fillId="0" borderId="16" xfId="0" applyNumberFormat="1" applyFont="1" applyFill="1" applyBorder="1" applyProtection="1"/>
    <xf numFmtId="5" fontId="10" fillId="0" borderId="0" xfId="0" applyNumberFormat="1" applyFont="1" applyFill="1" applyProtection="1"/>
    <xf numFmtId="164" fontId="8" fillId="0" borderId="8" xfId="0" applyNumberFormat="1" applyFont="1" applyFill="1" applyBorder="1" applyProtection="1"/>
    <xf numFmtId="164" fontId="8" fillId="0" borderId="16" xfId="0" applyNumberFormat="1" applyFont="1" applyFill="1" applyBorder="1" applyProtection="1"/>
    <xf numFmtId="5" fontId="7" fillId="0" borderId="18" xfId="0" applyNumberFormat="1" applyFont="1" applyFill="1" applyBorder="1" applyProtection="1"/>
    <xf numFmtId="0" fontId="3" fillId="0" borderId="12" xfId="0" applyFont="1" applyFill="1" applyBorder="1" applyAlignment="1">
      <alignment horizontal="center"/>
    </xf>
    <xf numFmtId="37" fontId="8" fillId="0" borderId="12" xfId="0" applyNumberFormat="1" applyFont="1" applyFill="1" applyBorder="1" applyAlignment="1" applyProtection="1">
      <alignment horizontal="center"/>
    </xf>
    <xf numFmtId="37" fontId="8" fillId="0" borderId="19" xfId="0" applyNumberFormat="1" applyFont="1" applyFill="1" applyBorder="1" applyAlignment="1" applyProtection="1">
      <alignment horizontal="center"/>
    </xf>
    <xf numFmtId="37" fontId="4" fillId="0" borderId="10" xfId="0" applyNumberFormat="1" applyFont="1" applyFill="1" applyBorder="1" applyProtection="1"/>
    <xf numFmtId="0" fontId="4" fillId="0" borderId="11" xfId="0" applyFont="1" applyFill="1" applyBorder="1"/>
    <xf numFmtId="164" fontId="8" fillId="0" borderId="12" xfId="0" applyNumberFormat="1" applyFont="1" applyFill="1" applyBorder="1" applyProtection="1"/>
    <xf numFmtId="5" fontId="10" fillId="0" borderId="12" xfId="0" applyNumberFormat="1" applyFont="1" applyFill="1" applyBorder="1" applyProtection="1"/>
    <xf numFmtId="0" fontId="6" fillId="0" borderId="20" xfId="0" applyFont="1" applyBorder="1"/>
    <xf numFmtId="37" fontId="0" fillId="0" borderId="21" xfId="0" applyNumberFormat="1" applyBorder="1" applyProtection="1"/>
    <xf numFmtId="37" fontId="0" fillId="0" borderId="22" xfId="0" applyNumberFormat="1" applyBorder="1" applyProtection="1"/>
    <xf numFmtId="5" fontId="7" fillId="0" borderId="23" xfId="0" applyNumberFormat="1" applyFont="1" applyFill="1" applyBorder="1" applyProtection="1"/>
    <xf numFmtId="164" fontId="8" fillId="0" borderId="22" xfId="0" applyNumberFormat="1" applyFont="1" applyFill="1" applyBorder="1" applyProtection="1"/>
    <xf numFmtId="37" fontId="8" fillId="0" borderId="24" xfId="0" applyNumberFormat="1" applyFont="1" applyFill="1" applyBorder="1" applyAlignment="1" applyProtection="1">
      <alignment horizontal="center"/>
    </xf>
    <xf numFmtId="0" fontId="11" fillId="0" borderId="0" xfId="0" applyFont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L87"/>
  <sheetViews>
    <sheetView tabSelected="1" defaultGridColor="0" colorId="22" zoomScale="75" zoomScaleNormal="75" workbookViewId="0">
      <selection activeCell="J60" sqref="J60"/>
    </sheetView>
  </sheetViews>
  <sheetFormatPr defaultColWidth="11.44140625" defaultRowHeight="15" x14ac:dyDescent="0.2"/>
  <cols>
    <col min="1" max="1" width="39" customWidth="1"/>
    <col min="2" max="9" width="14.77734375" customWidth="1"/>
    <col min="10" max="10" width="16.88671875" customWidth="1"/>
    <col min="11" max="11" width="10.21875" customWidth="1"/>
    <col min="12" max="12" width="7.6640625" customWidth="1"/>
    <col min="13" max="13" width="4.44140625" customWidth="1"/>
    <col min="14" max="18" width="10.77734375" customWidth="1"/>
  </cols>
  <sheetData>
    <row r="1" spans="1:12" ht="18" x14ac:dyDescent="0.25">
      <c r="A1" s="77" t="s">
        <v>83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</row>
    <row r="2" spans="1:12" ht="18" x14ac:dyDescent="0.25">
      <c r="A2" s="77" t="s">
        <v>82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</row>
    <row r="3" spans="1:12" ht="6" customHeight="1" thickBot="1" x14ac:dyDescent="0.25"/>
    <row r="4" spans="1:12" ht="4.5" customHeight="1" x14ac:dyDescent="0.25">
      <c r="A4" s="1"/>
      <c r="B4" s="3"/>
      <c r="C4" s="2"/>
      <c r="D4" s="2"/>
      <c r="E4" s="2"/>
      <c r="F4" s="2"/>
      <c r="G4" s="2"/>
      <c r="H4" s="2"/>
      <c r="I4" s="2"/>
      <c r="J4" s="42"/>
      <c r="K4" s="24"/>
      <c r="L4" s="25"/>
    </row>
    <row r="5" spans="1:12" ht="15.75" x14ac:dyDescent="0.25">
      <c r="A5" s="4"/>
      <c r="B5" s="13" t="s">
        <v>0</v>
      </c>
      <c r="C5" s="5"/>
      <c r="D5" s="5" t="s">
        <v>38</v>
      </c>
      <c r="E5" s="12" t="s">
        <v>1</v>
      </c>
      <c r="F5" s="5"/>
      <c r="G5" s="12" t="s">
        <v>42</v>
      </c>
      <c r="H5" s="12" t="s">
        <v>5</v>
      </c>
      <c r="I5" s="12" t="s">
        <v>15</v>
      </c>
      <c r="J5" s="43"/>
      <c r="K5" s="26" t="s">
        <v>2</v>
      </c>
      <c r="L5" s="63"/>
    </row>
    <row r="6" spans="1:12" ht="15.75" x14ac:dyDescent="0.25">
      <c r="A6" s="4"/>
      <c r="B6" s="13" t="s">
        <v>3</v>
      </c>
      <c r="C6" s="12" t="s">
        <v>18</v>
      </c>
      <c r="D6" s="12" t="s">
        <v>39</v>
      </c>
      <c r="E6" s="12" t="s">
        <v>4</v>
      </c>
      <c r="F6" s="12" t="s">
        <v>40</v>
      </c>
      <c r="G6" s="12" t="s">
        <v>43</v>
      </c>
      <c r="H6" s="12" t="s">
        <v>45</v>
      </c>
      <c r="I6" s="12" t="s">
        <v>16</v>
      </c>
      <c r="J6" s="44" t="s">
        <v>6</v>
      </c>
      <c r="K6" s="26" t="s">
        <v>7</v>
      </c>
      <c r="L6" s="63" t="s">
        <v>21</v>
      </c>
    </row>
    <row r="7" spans="1:12" ht="15.75" x14ac:dyDescent="0.25">
      <c r="A7" s="4" t="s">
        <v>8</v>
      </c>
      <c r="B7" s="13" t="s">
        <v>6</v>
      </c>
      <c r="C7" s="12" t="s">
        <v>19</v>
      </c>
      <c r="D7" s="12" t="s">
        <v>9</v>
      </c>
      <c r="E7" s="12" t="s">
        <v>10</v>
      </c>
      <c r="F7" s="12" t="s">
        <v>41</v>
      </c>
      <c r="G7" s="12" t="s">
        <v>44</v>
      </c>
      <c r="H7" s="12" t="s">
        <v>46</v>
      </c>
      <c r="I7" s="12" t="s">
        <v>17</v>
      </c>
      <c r="J7" s="43"/>
      <c r="K7" s="26" t="s">
        <v>6</v>
      </c>
      <c r="L7" s="63"/>
    </row>
    <row r="8" spans="1:12" ht="4.5" customHeight="1" thickBot="1" x14ac:dyDescent="0.3">
      <c r="A8" s="6"/>
      <c r="B8" s="8"/>
      <c r="C8" s="7"/>
      <c r="D8" s="7"/>
      <c r="E8" s="7"/>
      <c r="F8" s="7"/>
      <c r="G8" s="7"/>
      <c r="H8" s="7"/>
      <c r="I8" s="7"/>
      <c r="J8" s="45"/>
      <c r="K8" s="28"/>
      <c r="L8" s="29"/>
    </row>
    <row r="9" spans="1:12" ht="7.5" customHeight="1" x14ac:dyDescent="0.25">
      <c r="A9" s="4"/>
      <c r="B9" s="9"/>
      <c r="I9" s="41"/>
      <c r="J9" s="46"/>
      <c r="K9" s="30"/>
      <c r="L9" s="27"/>
    </row>
    <row r="10" spans="1:12" ht="21" customHeight="1" x14ac:dyDescent="0.25">
      <c r="A10" s="48" t="s">
        <v>49</v>
      </c>
      <c r="B10" s="11">
        <v>0</v>
      </c>
      <c r="C10" s="14">
        <v>0</v>
      </c>
      <c r="D10" s="14">
        <v>189000</v>
      </c>
      <c r="E10" s="14">
        <v>0</v>
      </c>
      <c r="F10" s="14">
        <v>0</v>
      </c>
      <c r="G10" s="14">
        <v>0</v>
      </c>
      <c r="H10" s="14">
        <v>15486845</v>
      </c>
      <c r="I10" s="14">
        <v>90000</v>
      </c>
      <c r="J10" s="50">
        <f t="shared" ref="J10:J57" si="0">SUM(B10:I10)</f>
        <v>15765845</v>
      </c>
      <c r="K10" s="51">
        <f t="shared" ref="K10:K57" si="1">(J10/$J$60)*100</f>
        <v>0.7781470896202789</v>
      </c>
      <c r="L10" s="64">
        <f t="shared" ref="L10:L57" si="2">RANK(J10,J$10:J$57,0)</f>
        <v>19</v>
      </c>
    </row>
    <row r="11" spans="1:12" ht="21" customHeight="1" x14ac:dyDescent="0.25">
      <c r="A11" s="48" t="s">
        <v>27</v>
      </c>
      <c r="B11" s="11">
        <v>0</v>
      </c>
      <c r="C11" s="14">
        <v>162725</v>
      </c>
      <c r="D11" s="14">
        <v>0</v>
      </c>
      <c r="E11" s="14">
        <v>0</v>
      </c>
      <c r="F11" s="14">
        <v>0</v>
      </c>
      <c r="G11" s="14">
        <v>0</v>
      </c>
      <c r="H11" s="14">
        <v>6671876</v>
      </c>
      <c r="I11" s="14">
        <v>48080</v>
      </c>
      <c r="J11" s="50">
        <f t="shared" si="0"/>
        <v>6882681</v>
      </c>
      <c r="K11" s="51">
        <f t="shared" si="1"/>
        <v>0.33970511500872869</v>
      </c>
      <c r="L11" s="64">
        <f t="shared" si="2"/>
        <v>26</v>
      </c>
    </row>
    <row r="12" spans="1:12" ht="21" customHeight="1" x14ac:dyDescent="0.25">
      <c r="A12" s="49" t="s">
        <v>55</v>
      </c>
      <c r="B12" s="40">
        <v>0</v>
      </c>
      <c r="C12" s="39">
        <v>0</v>
      </c>
      <c r="D12" s="39">
        <v>0</v>
      </c>
      <c r="E12" s="39">
        <v>0</v>
      </c>
      <c r="F12" s="39">
        <v>0</v>
      </c>
      <c r="G12" s="39">
        <v>0</v>
      </c>
      <c r="H12" s="39">
        <v>0</v>
      </c>
      <c r="I12" s="39">
        <v>151472</v>
      </c>
      <c r="J12" s="62">
        <f t="shared" si="0"/>
        <v>151472</v>
      </c>
      <c r="K12" s="52">
        <f t="shared" si="1"/>
        <v>7.4761293136500371E-3</v>
      </c>
      <c r="L12" s="65">
        <f t="shared" si="2"/>
        <v>46</v>
      </c>
    </row>
    <row r="13" spans="1:12" ht="21" customHeight="1" x14ac:dyDescent="0.25">
      <c r="A13" s="48" t="s">
        <v>11</v>
      </c>
      <c r="B13" s="10">
        <v>0</v>
      </c>
      <c r="C13" s="15">
        <v>3918008</v>
      </c>
      <c r="D13" s="15">
        <v>0</v>
      </c>
      <c r="E13" s="15">
        <v>395000</v>
      </c>
      <c r="F13" s="15">
        <v>2624881</v>
      </c>
      <c r="G13" s="15">
        <v>0</v>
      </c>
      <c r="H13" s="15">
        <v>31397885</v>
      </c>
      <c r="I13" s="15">
        <v>615000</v>
      </c>
      <c r="J13" s="50">
        <f>SUM(B13:I13)</f>
        <v>38950774</v>
      </c>
      <c r="K13" s="51">
        <f t="shared" si="1"/>
        <v>1.9224742743923477</v>
      </c>
      <c r="L13" s="64">
        <f t="shared" si="2"/>
        <v>15</v>
      </c>
    </row>
    <row r="14" spans="1:12" ht="21" customHeight="1" x14ac:dyDescent="0.25">
      <c r="A14" s="48" t="s">
        <v>56</v>
      </c>
      <c r="B14" s="11">
        <v>0</v>
      </c>
      <c r="C14" s="14">
        <v>263244</v>
      </c>
      <c r="D14" s="14">
        <v>0</v>
      </c>
      <c r="E14" s="14">
        <v>0</v>
      </c>
      <c r="F14" s="14">
        <v>0</v>
      </c>
      <c r="G14" s="14">
        <v>0</v>
      </c>
      <c r="H14" s="14">
        <v>4056756</v>
      </c>
      <c r="I14" s="14">
        <v>0</v>
      </c>
      <c r="J14" s="50">
        <f t="shared" si="0"/>
        <v>4320000</v>
      </c>
      <c r="K14" s="51">
        <f t="shared" si="1"/>
        <v>0.21322012408212845</v>
      </c>
      <c r="L14" s="64">
        <f t="shared" si="2"/>
        <v>31</v>
      </c>
    </row>
    <row r="15" spans="1:12" ht="21" customHeight="1" x14ac:dyDescent="0.25">
      <c r="A15" s="48" t="s">
        <v>54</v>
      </c>
      <c r="B15" s="11">
        <v>0</v>
      </c>
      <c r="C15" s="14">
        <v>56180316</v>
      </c>
      <c r="D15" s="14">
        <v>3141000</v>
      </c>
      <c r="E15" s="14">
        <v>-224000</v>
      </c>
      <c r="F15" s="14">
        <v>-71000</v>
      </c>
      <c r="G15" s="14">
        <v>-818000</v>
      </c>
      <c r="H15" s="14">
        <v>5721684</v>
      </c>
      <c r="I15" s="14">
        <v>396996</v>
      </c>
      <c r="J15" s="50">
        <f t="shared" si="0"/>
        <v>64326996</v>
      </c>
      <c r="K15" s="51">
        <f t="shared" si="1"/>
        <v>3.1749560344793011</v>
      </c>
      <c r="L15" s="64">
        <f t="shared" si="2"/>
        <v>7</v>
      </c>
    </row>
    <row r="16" spans="1:12" ht="21" customHeight="1" x14ac:dyDescent="0.25">
      <c r="A16" s="48" t="s">
        <v>57</v>
      </c>
      <c r="B16" s="11">
        <v>55889870</v>
      </c>
      <c r="C16" s="14">
        <v>0</v>
      </c>
      <c r="D16" s="14">
        <v>48027156</v>
      </c>
      <c r="E16" s="14">
        <v>0</v>
      </c>
      <c r="F16" s="14">
        <v>0</v>
      </c>
      <c r="G16" s="14">
        <v>8000000</v>
      </c>
      <c r="H16" s="14">
        <v>5465542</v>
      </c>
      <c r="I16" s="14">
        <v>0</v>
      </c>
      <c r="J16" s="50">
        <f t="shared" si="0"/>
        <v>117382568</v>
      </c>
      <c r="K16" s="51">
        <f t="shared" si="1"/>
        <v>5.7935939152867784</v>
      </c>
      <c r="L16" s="64">
        <f t="shared" si="2"/>
        <v>3</v>
      </c>
    </row>
    <row r="17" spans="1:12" ht="21" customHeight="1" x14ac:dyDescent="0.25">
      <c r="A17" s="48" t="s">
        <v>58</v>
      </c>
      <c r="B17" s="11">
        <v>400000</v>
      </c>
      <c r="C17" s="14">
        <v>0</v>
      </c>
      <c r="D17" s="14">
        <v>0</v>
      </c>
      <c r="E17" s="14">
        <v>0</v>
      </c>
      <c r="F17" s="14">
        <v>0</v>
      </c>
      <c r="G17" s="14">
        <v>0</v>
      </c>
      <c r="H17" s="14">
        <v>0</v>
      </c>
      <c r="I17" s="14">
        <v>0</v>
      </c>
      <c r="J17" s="50">
        <f t="shared" si="0"/>
        <v>400000</v>
      </c>
      <c r="K17" s="51">
        <f t="shared" si="1"/>
        <v>1.974260408167856E-2</v>
      </c>
      <c r="L17" s="64">
        <f t="shared" si="2"/>
        <v>45</v>
      </c>
    </row>
    <row r="18" spans="1:12" ht="21" customHeight="1" x14ac:dyDescent="0.25">
      <c r="A18" s="70" t="s">
        <v>59</v>
      </c>
      <c r="B18" s="71">
        <v>0</v>
      </c>
      <c r="C18" s="72">
        <v>0</v>
      </c>
      <c r="D18" s="72">
        <v>0</v>
      </c>
      <c r="E18" s="72">
        <v>0</v>
      </c>
      <c r="F18" s="72">
        <v>30400000</v>
      </c>
      <c r="G18" s="72">
        <v>30475972</v>
      </c>
      <c r="H18" s="72">
        <v>0</v>
      </c>
      <c r="I18" s="72">
        <v>0</v>
      </c>
      <c r="J18" s="73">
        <f t="shared" si="0"/>
        <v>60875972</v>
      </c>
      <c r="K18" s="74">
        <f t="shared" si="1"/>
        <v>3.0046255332083742</v>
      </c>
      <c r="L18" s="75">
        <f t="shared" si="2"/>
        <v>8</v>
      </c>
    </row>
    <row r="19" spans="1:12" ht="21" customHeight="1" x14ac:dyDescent="0.25">
      <c r="A19" s="48" t="s">
        <v>52</v>
      </c>
      <c r="B19" s="11">
        <v>0</v>
      </c>
      <c r="C19" s="14">
        <v>0</v>
      </c>
      <c r="D19" s="14">
        <v>535000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50">
        <f t="shared" si="0"/>
        <v>535000</v>
      </c>
      <c r="K19" s="51">
        <f t="shared" si="1"/>
        <v>2.6405732959245077E-2</v>
      </c>
      <c r="L19" s="64">
        <f t="shared" si="2"/>
        <v>43</v>
      </c>
    </row>
    <row r="20" spans="1:12" ht="21" customHeight="1" x14ac:dyDescent="0.25">
      <c r="A20" s="48" t="s">
        <v>37</v>
      </c>
      <c r="B20" s="11">
        <v>1892243</v>
      </c>
      <c r="C20" s="14">
        <v>300000</v>
      </c>
      <c r="D20" s="14">
        <v>0</v>
      </c>
      <c r="E20" s="14">
        <v>2366288</v>
      </c>
      <c r="F20" s="14">
        <v>0</v>
      </c>
      <c r="G20" s="14">
        <v>0</v>
      </c>
      <c r="H20" s="14">
        <v>1180000</v>
      </c>
      <c r="I20" s="14">
        <v>0</v>
      </c>
      <c r="J20" s="50">
        <f t="shared" si="0"/>
        <v>5738531</v>
      </c>
      <c r="K20" s="51">
        <f t="shared" si="1"/>
        <v>0.28323386385859739</v>
      </c>
      <c r="L20" s="64">
        <f t="shared" si="2"/>
        <v>27</v>
      </c>
    </row>
    <row r="21" spans="1:12" ht="21" customHeight="1" x14ac:dyDescent="0.25">
      <c r="A21" s="48" t="s">
        <v>22</v>
      </c>
      <c r="B21" s="11">
        <v>0</v>
      </c>
      <c r="C21" s="14">
        <v>0</v>
      </c>
      <c r="D21" s="14">
        <v>0</v>
      </c>
      <c r="E21" s="14">
        <v>0</v>
      </c>
      <c r="F21" s="14">
        <v>0</v>
      </c>
      <c r="G21" s="14">
        <v>0</v>
      </c>
      <c r="H21" s="14">
        <v>0</v>
      </c>
      <c r="I21" s="14">
        <v>0</v>
      </c>
      <c r="J21" s="50">
        <f t="shared" si="0"/>
        <v>0</v>
      </c>
      <c r="K21" s="51">
        <f t="shared" si="1"/>
        <v>0</v>
      </c>
      <c r="L21" s="64">
        <f t="shared" si="2"/>
        <v>47</v>
      </c>
    </row>
    <row r="22" spans="1:12" ht="21" customHeight="1" x14ac:dyDescent="0.25">
      <c r="A22" s="49" t="s">
        <v>23</v>
      </c>
      <c r="B22" s="40">
        <v>26522560</v>
      </c>
      <c r="C22" s="39">
        <v>4432736</v>
      </c>
      <c r="D22" s="39">
        <v>36114978</v>
      </c>
      <c r="E22" s="39">
        <v>14831950</v>
      </c>
      <c r="F22" s="39">
        <v>0</v>
      </c>
      <c r="G22" s="39">
        <v>18237517</v>
      </c>
      <c r="H22" s="39">
        <v>86159700</v>
      </c>
      <c r="I22" s="39">
        <v>2550000</v>
      </c>
      <c r="J22" s="62">
        <f t="shared" si="0"/>
        <v>188849441</v>
      </c>
      <c r="K22" s="52">
        <f t="shared" si="1"/>
        <v>9.3209493617732875</v>
      </c>
      <c r="L22" s="65">
        <f t="shared" si="2"/>
        <v>2</v>
      </c>
    </row>
    <row r="23" spans="1:12" ht="21" customHeight="1" x14ac:dyDescent="0.25">
      <c r="A23" s="48" t="s">
        <v>47</v>
      </c>
      <c r="B23" s="11">
        <v>0</v>
      </c>
      <c r="C23" s="14">
        <v>4020628</v>
      </c>
      <c r="D23" s="14">
        <v>8202410</v>
      </c>
      <c r="E23" s="14">
        <v>0</v>
      </c>
      <c r="F23" s="14">
        <v>1688781</v>
      </c>
      <c r="G23" s="14">
        <v>400000</v>
      </c>
      <c r="H23" s="14">
        <v>3176858</v>
      </c>
      <c r="I23" s="14">
        <v>110320</v>
      </c>
      <c r="J23" s="50">
        <f t="shared" si="0"/>
        <v>17598997</v>
      </c>
      <c r="K23" s="51">
        <f t="shared" si="1"/>
        <v>0.86862507501412178</v>
      </c>
      <c r="L23" s="64">
        <f t="shared" si="2"/>
        <v>18</v>
      </c>
    </row>
    <row r="24" spans="1:12" ht="21" customHeight="1" x14ac:dyDescent="0.25">
      <c r="A24" s="48" t="s">
        <v>60</v>
      </c>
      <c r="B24" s="11">
        <v>0</v>
      </c>
      <c r="C24" s="14">
        <v>0</v>
      </c>
      <c r="D24" s="14">
        <v>0</v>
      </c>
      <c r="E24" s="14">
        <v>0</v>
      </c>
      <c r="F24" s="14">
        <v>0</v>
      </c>
      <c r="G24" s="14">
        <v>1664000</v>
      </c>
      <c r="H24" s="14">
        <v>6364502</v>
      </c>
      <c r="I24" s="14">
        <v>1913562</v>
      </c>
      <c r="J24" s="50">
        <f t="shared" si="0"/>
        <v>9942064</v>
      </c>
      <c r="K24" s="51">
        <f t="shared" si="1"/>
        <v>0.49070558326677371</v>
      </c>
      <c r="L24" s="64">
        <f t="shared" si="2"/>
        <v>24</v>
      </c>
    </row>
    <row r="25" spans="1:12" ht="21" customHeight="1" x14ac:dyDescent="0.25">
      <c r="A25" s="48" t="s">
        <v>61</v>
      </c>
      <c r="B25" s="11">
        <v>0</v>
      </c>
      <c r="C25" s="14">
        <v>18659556</v>
      </c>
      <c r="D25" s="14">
        <v>553630</v>
      </c>
      <c r="E25" s="14">
        <v>0</v>
      </c>
      <c r="F25" s="14">
        <v>0</v>
      </c>
      <c r="G25" s="14">
        <v>0</v>
      </c>
      <c r="H25" s="14">
        <v>0</v>
      </c>
      <c r="I25" s="14">
        <v>1074289</v>
      </c>
      <c r="J25" s="50">
        <f t="shared" si="0"/>
        <v>20287475</v>
      </c>
      <c r="K25" s="51">
        <f t="shared" si="1"/>
        <v>1.0013189668548794</v>
      </c>
      <c r="L25" s="64">
        <f t="shared" si="2"/>
        <v>17</v>
      </c>
    </row>
    <row r="26" spans="1:12" ht="21" customHeight="1" x14ac:dyDescent="0.25">
      <c r="A26" s="48" t="s">
        <v>62</v>
      </c>
      <c r="B26" s="11">
        <v>0</v>
      </c>
      <c r="C26" s="14">
        <v>0</v>
      </c>
      <c r="D26" s="14">
        <v>0</v>
      </c>
      <c r="E26" s="14">
        <v>0</v>
      </c>
      <c r="F26" s="14">
        <v>0</v>
      </c>
      <c r="G26" s="14">
        <v>0</v>
      </c>
      <c r="H26" s="14">
        <v>3054506</v>
      </c>
      <c r="I26" s="14">
        <v>0</v>
      </c>
      <c r="J26" s="50">
        <f t="shared" si="0"/>
        <v>3054506</v>
      </c>
      <c r="K26" s="51">
        <f t="shared" si="1"/>
        <v>0.15075975655777912</v>
      </c>
      <c r="L26" s="64">
        <f t="shared" si="2"/>
        <v>35</v>
      </c>
    </row>
    <row r="27" spans="1:12" ht="21" customHeight="1" x14ac:dyDescent="0.25">
      <c r="A27" s="48" t="s">
        <v>53</v>
      </c>
      <c r="B27" s="11">
        <v>4995862</v>
      </c>
      <c r="C27" s="14">
        <v>80000</v>
      </c>
      <c r="D27" s="14">
        <v>299906</v>
      </c>
      <c r="E27" s="14">
        <v>25439</v>
      </c>
      <c r="F27" s="14">
        <v>0</v>
      </c>
      <c r="G27" s="14">
        <v>0</v>
      </c>
      <c r="H27" s="14">
        <v>0</v>
      </c>
      <c r="I27" s="14">
        <v>8232</v>
      </c>
      <c r="J27" s="50">
        <f t="shared" si="0"/>
        <v>5409439</v>
      </c>
      <c r="K27" s="51">
        <f t="shared" si="1"/>
        <v>0.26699103120247797</v>
      </c>
      <c r="L27" s="64">
        <f t="shared" si="2"/>
        <v>30</v>
      </c>
    </row>
    <row r="28" spans="1:12" ht="21" customHeight="1" x14ac:dyDescent="0.25">
      <c r="A28" s="48" t="s">
        <v>63</v>
      </c>
      <c r="B28" s="11">
        <v>0</v>
      </c>
      <c r="C28" s="14">
        <v>0</v>
      </c>
      <c r="D28" s="14">
        <v>452630</v>
      </c>
      <c r="E28" s="14">
        <v>0</v>
      </c>
      <c r="F28" s="14">
        <v>0</v>
      </c>
      <c r="G28" s="14">
        <v>0</v>
      </c>
      <c r="H28" s="14">
        <v>0</v>
      </c>
      <c r="I28" s="14">
        <v>0</v>
      </c>
      <c r="J28" s="50">
        <f t="shared" si="0"/>
        <v>452630</v>
      </c>
      <c r="K28" s="51">
        <f t="shared" si="1"/>
        <v>2.2340237213725418E-2</v>
      </c>
      <c r="L28" s="64">
        <f t="shared" si="2"/>
        <v>44</v>
      </c>
    </row>
    <row r="29" spans="1:12" ht="21" customHeight="1" x14ac:dyDescent="0.25">
      <c r="A29" s="48" t="s">
        <v>28</v>
      </c>
      <c r="B29" s="11">
        <v>0</v>
      </c>
      <c r="C29" s="14">
        <v>0</v>
      </c>
      <c r="D29" s="14">
        <v>0</v>
      </c>
      <c r="E29" s="14">
        <v>0</v>
      </c>
      <c r="F29" s="14">
        <v>0</v>
      </c>
      <c r="G29" s="14">
        <v>0</v>
      </c>
      <c r="H29" s="14">
        <v>1000000</v>
      </c>
      <c r="I29" s="14">
        <v>0</v>
      </c>
      <c r="J29" s="50">
        <f t="shared" si="0"/>
        <v>1000000</v>
      </c>
      <c r="K29" s="51">
        <f t="shared" si="1"/>
        <v>4.9356510204196402E-2</v>
      </c>
      <c r="L29" s="64">
        <f t="shared" si="2"/>
        <v>40</v>
      </c>
    </row>
    <row r="30" spans="1:12" ht="21" customHeight="1" x14ac:dyDescent="0.25">
      <c r="A30" s="48" t="s">
        <v>64</v>
      </c>
      <c r="B30" s="11">
        <v>6792640</v>
      </c>
      <c r="C30" s="14">
        <v>0</v>
      </c>
      <c r="D30" s="14">
        <v>1529184</v>
      </c>
      <c r="E30" s="14">
        <v>164340</v>
      </c>
      <c r="F30" s="14">
        <v>0</v>
      </c>
      <c r="G30" s="14">
        <v>456779</v>
      </c>
      <c r="H30" s="14">
        <v>187257</v>
      </c>
      <c r="I30" s="14">
        <v>0</v>
      </c>
      <c r="J30" s="50">
        <f t="shared" si="0"/>
        <v>9130200</v>
      </c>
      <c r="K30" s="51">
        <f t="shared" si="1"/>
        <v>0.45063480946635392</v>
      </c>
      <c r="L30" s="64">
        <f t="shared" si="2"/>
        <v>25</v>
      </c>
    </row>
    <row r="31" spans="1:12" ht="21" customHeight="1" x14ac:dyDescent="0.25">
      <c r="A31" s="49" t="s">
        <v>65</v>
      </c>
      <c r="B31" s="40">
        <v>0</v>
      </c>
      <c r="C31" s="39">
        <v>0</v>
      </c>
      <c r="D31" s="39">
        <v>3479513</v>
      </c>
      <c r="E31" s="39">
        <v>0</v>
      </c>
      <c r="F31" s="39">
        <v>0</v>
      </c>
      <c r="G31" s="39">
        <v>0</v>
      </c>
      <c r="H31" s="39">
        <v>0</v>
      </c>
      <c r="I31" s="39">
        <v>0</v>
      </c>
      <c r="J31" s="62">
        <f t="shared" si="0"/>
        <v>3479513</v>
      </c>
      <c r="K31" s="52">
        <f t="shared" si="1"/>
        <v>0.17173661889013403</v>
      </c>
      <c r="L31" s="65">
        <f t="shared" si="2"/>
        <v>34</v>
      </c>
    </row>
    <row r="32" spans="1:12" ht="21" customHeight="1" x14ac:dyDescent="0.25">
      <c r="A32" s="48" t="s">
        <v>66</v>
      </c>
      <c r="B32" s="11">
        <v>45441000</v>
      </c>
      <c r="C32" s="14">
        <v>0</v>
      </c>
      <c r="D32" s="14">
        <v>37784110</v>
      </c>
      <c r="E32" s="14">
        <v>0</v>
      </c>
      <c r="F32" s="14">
        <v>0</v>
      </c>
      <c r="G32" s="14">
        <v>800000</v>
      </c>
      <c r="H32" s="14">
        <v>7699762</v>
      </c>
      <c r="I32" s="14">
        <v>300000</v>
      </c>
      <c r="J32" s="50">
        <f t="shared" si="0"/>
        <v>92024872</v>
      </c>
      <c r="K32" s="51">
        <f t="shared" si="1"/>
        <v>4.542026533907868</v>
      </c>
      <c r="L32" s="64">
        <f t="shared" si="2"/>
        <v>5</v>
      </c>
    </row>
    <row r="33" spans="1:12" ht="21" customHeight="1" x14ac:dyDescent="0.25">
      <c r="A33" s="48" t="s">
        <v>26</v>
      </c>
      <c r="B33" s="11">
        <v>0</v>
      </c>
      <c r="C33" s="14">
        <v>500000</v>
      </c>
      <c r="D33" s="14">
        <v>225000</v>
      </c>
      <c r="E33" s="14">
        <v>3886121</v>
      </c>
      <c r="F33" s="14">
        <v>2735004</v>
      </c>
      <c r="G33" s="14">
        <v>8587210</v>
      </c>
      <c r="H33" s="14">
        <v>10700000</v>
      </c>
      <c r="I33" s="14">
        <v>615017</v>
      </c>
      <c r="J33" s="50">
        <f t="shared" si="0"/>
        <v>27248352</v>
      </c>
      <c r="K33" s="51">
        <f t="shared" si="1"/>
        <v>1.3448835635355354</v>
      </c>
      <c r="L33" s="64">
        <f t="shared" si="2"/>
        <v>16</v>
      </c>
    </row>
    <row r="34" spans="1:12" ht="21" customHeight="1" x14ac:dyDescent="0.25">
      <c r="A34" s="48" t="s">
        <v>67</v>
      </c>
      <c r="B34" s="11">
        <v>0</v>
      </c>
      <c r="C34" s="14">
        <v>0</v>
      </c>
      <c r="D34" s="14">
        <v>13652484</v>
      </c>
      <c r="E34" s="14">
        <v>0</v>
      </c>
      <c r="F34" s="14">
        <v>0</v>
      </c>
      <c r="G34" s="14">
        <v>0</v>
      </c>
      <c r="H34" s="14">
        <v>0</v>
      </c>
      <c r="I34" s="14">
        <v>160000</v>
      </c>
      <c r="J34" s="50">
        <f t="shared" si="0"/>
        <v>13812484</v>
      </c>
      <c r="K34" s="51">
        <f t="shared" si="1"/>
        <v>0.68173600749129959</v>
      </c>
      <c r="L34" s="64">
        <f t="shared" si="2"/>
        <v>21</v>
      </c>
    </row>
    <row r="35" spans="1:12" ht="21" customHeight="1" x14ac:dyDescent="0.25">
      <c r="A35" s="48" t="s">
        <v>48</v>
      </c>
      <c r="B35" s="11">
        <v>109587</v>
      </c>
      <c r="C35" s="14">
        <v>132000</v>
      </c>
      <c r="D35" s="14">
        <v>128000</v>
      </c>
      <c r="E35" s="14">
        <v>178413</v>
      </c>
      <c r="F35" s="14">
        <v>0</v>
      </c>
      <c r="G35" s="14">
        <v>0</v>
      </c>
      <c r="H35" s="14">
        <v>1970000</v>
      </c>
      <c r="I35" s="14">
        <v>0</v>
      </c>
      <c r="J35" s="50">
        <f t="shared" si="0"/>
        <v>2518000</v>
      </c>
      <c r="K35" s="51">
        <f t="shared" si="1"/>
        <v>0.12427969269416654</v>
      </c>
      <c r="L35" s="64">
        <f t="shared" si="2"/>
        <v>36</v>
      </c>
    </row>
    <row r="36" spans="1:12" ht="21" customHeight="1" x14ac:dyDescent="0.25">
      <c r="A36" s="48" t="s">
        <v>68</v>
      </c>
      <c r="B36" s="11">
        <v>0</v>
      </c>
      <c r="C36" s="14">
        <v>0</v>
      </c>
      <c r="D36" s="14">
        <v>0</v>
      </c>
      <c r="E36" s="14">
        <v>0</v>
      </c>
      <c r="F36" s="14">
        <v>12000000</v>
      </c>
      <c r="G36" s="14">
        <v>0</v>
      </c>
      <c r="H36" s="14">
        <v>0</v>
      </c>
      <c r="I36" s="14">
        <v>0</v>
      </c>
      <c r="J36" s="50">
        <f t="shared" si="0"/>
        <v>12000000</v>
      </c>
      <c r="K36" s="51">
        <f t="shared" si="1"/>
        <v>0.59227812245035683</v>
      </c>
      <c r="L36" s="64">
        <f t="shared" si="2"/>
        <v>22</v>
      </c>
    </row>
    <row r="37" spans="1:12" ht="21" customHeight="1" x14ac:dyDescent="0.25">
      <c r="A37" s="70" t="s">
        <v>50</v>
      </c>
      <c r="B37" s="71">
        <v>0</v>
      </c>
      <c r="C37" s="72">
        <v>519168</v>
      </c>
      <c r="D37" s="72">
        <v>0</v>
      </c>
      <c r="E37" s="72">
        <v>82935</v>
      </c>
      <c r="F37" s="72">
        <v>929842</v>
      </c>
      <c r="G37" s="72">
        <v>0</v>
      </c>
      <c r="H37" s="72">
        <v>4020427</v>
      </c>
      <c r="I37" s="72">
        <v>0</v>
      </c>
      <c r="J37" s="73">
        <f t="shared" si="0"/>
        <v>5552372</v>
      </c>
      <c r="K37" s="74">
        <f t="shared" si="1"/>
        <v>0.27404570527549438</v>
      </c>
      <c r="L37" s="75">
        <f t="shared" si="2"/>
        <v>29</v>
      </c>
    </row>
    <row r="38" spans="1:12" ht="21" customHeight="1" x14ac:dyDescent="0.25">
      <c r="A38" s="48" t="s">
        <v>69</v>
      </c>
      <c r="B38" s="11">
        <v>72319817</v>
      </c>
      <c r="C38" s="14">
        <v>219836170</v>
      </c>
      <c r="D38" s="14">
        <v>39933702</v>
      </c>
      <c r="E38" s="14">
        <v>0</v>
      </c>
      <c r="F38" s="14">
        <v>0</v>
      </c>
      <c r="G38" s="14">
        <v>285521516</v>
      </c>
      <c r="H38" s="14">
        <v>174461553</v>
      </c>
      <c r="I38" s="14">
        <v>6900000</v>
      </c>
      <c r="J38" s="50">
        <f t="shared" si="0"/>
        <v>798972758</v>
      </c>
      <c r="K38" s="51">
        <f t="shared" si="1"/>
        <v>39.434507083101941</v>
      </c>
      <c r="L38" s="64">
        <f t="shared" si="2"/>
        <v>1</v>
      </c>
    </row>
    <row r="39" spans="1:12" ht="21" customHeight="1" x14ac:dyDescent="0.25">
      <c r="A39" s="48" t="s">
        <v>70</v>
      </c>
      <c r="B39" s="11">
        <v>0</v>
      </c>
      <c r="C39" s="14">
        <v>237898</v>
      </c>
      <c r="D39" s="14">
        <v>0</v>
      </c>
      <c r="E39" s="14">
        <v>0</v>
      </c>
      <c r="F39" s="14">
        <v>0</v>
      </c>
      <c r="G39" s="14">
        <v>1675221</v>
      </c>
      <c r="H39" s="14">
        <v>0</v>
      </c>
      <c r="I39" s="14">
        <v>0</v>
      </c>
      <c r="J39" s="50">
        <f t="shared" si="0"/>
        <v>1913119</v>
      </c>
      <c r="K39" s="51">
        <f t="shared" si="1"/>
        <v>9.4424877445342018E-2</v>
      </c>
      <c r="L39" s="64">
        <f t="shared" si="2"/>
        <v>38</v>
      </c>
    </row>
    <row r="40" spans="1:12" ht="21" customHeight="1" x14ac:dyDescent="0.25">
      <c r="A40" s="48" t="s">
        <v>29</v>
      </c>
      <c r="B40" s="11">
        <v>3697772</v>
      </c>
      <c r="C40" s="14">
        <v>19314365</v>
      </c>
      <c r="D40" s="14">
        <v>3830907</v>
      </c>
      <c r="E40" s="14">
        <v>4131455</v>
      </c>
      <c r="F40" s="14">
        <v>1769487</v>
      </c>
      <c r="G40" s="14">
        <v>9191086</v>
      </c>
      <c r="H40" s="14">
        <v>6297471</v>
      </c>
      <c r="I40" s="14">
        <v>785505</v>
      </c>
      <c r="J40" s="50">
        <f t="shared" si="0"/>
        <v>49018048</v>
      </c>
      <c r="K40" s="51">
        <f t="shared" si="1"/>
        <v>2.4193597863017891</v>
      </c>
      <c r="L40" s="64">
        <f t="shared" si="2"/>
        <v>10</v>
      </c>
    </row>
    <row r="41" spans="1:12" ht="21" customHeight="1" x14ac:dyDescent="0.25">
      <c r="A41" s="49" t="s">
        <v>71</v>
      </c>
      <c r="B41" s="40">
        <v>0</v>
      </c>
      <c r="C41" s="39">
        <v>0</v>
      </c>
      <c r="D41" s="39">
        <v>0</v>
      </c>
      <c r="E41" s="39">
        <v>0</v>
      </c>
      <c r="F41" s="39">
        <v>0</v>
      </c>
      <c r="G41" s="39">
        <v>0</v>
      </c>
      <c r="H41" s="39">
        <v>0</v>
      </c>
      <c r="I41" s="39">
        <v>944937</v>
      </c>
      <c r="J41" s="62">
        <f t="shared" si="0"/>
        <v>944937</v>
      </c>
      <c r="K41" s="52">
        <f t="shared" si="1"/>
        <v>4.6638792682822734E-2</v>
      </c>
      <c r="L41" s="65">
        <f t="shared" si="2"/>
        <v>41</v>
      </c>
    </row>
    <row r="42" spans="1:12" ht="21" customHeight="1" x14ac:dyDescent="0.25">
      <c r="A42" s="70" t="s">
        <v>72</v>
      </c>
      <c r="B42" s="71">
        <v>0</v>
      </c>
      <c r="C42" s="72">
        <v>-14000</v>
      </c>
      <c r="D42" s="72">
        <v>0</v>
      </c>
      <c r="E42" s="72">
        <v>0</v>
      </c>
      <c r="F42" s="72">
        <v>0</v>
      </c>
      <c r="G42" s="72">
        <v>0</v>
      </c>
      <c r="H42" s="72">
        <v>0</v>
      </c>
      <c r="I42" s="72">
        <v>0</v>
      </c>
      <c r="J42" s="73">
        <f t="shared" si="0"/>
        <v>-14000</v>
      </c>
      <c r="K42" s="74">
        <f t="shared" si="1"/>
        <v>-6.9099114285874964E-4</v>
      </c>
      <c r="L42" s="75">
        <f t="shared" si="2"/>
        <v>48</v>
      </c>
    </row>
    <row r="43" spans="1:12" ht="21" customHeight="1" x14ac:dyDescent="0.25">
      <c r="A43" s="48" t="s">
        <v>30</v>
      </c>
      <c r="B43" s="11">
        <v>0</v>
      </c>
      <c r="C43" s="14">
        <v>0</v>
      </c>
      <c r="D43" s="14">
        <v>0</v>
      </c>
      <c r="E43" s="14">
        <v>0</v>
      </c>
      <c r="F43" s="14">
        <v>0</v>
      </c>
      <c r="G43" s="14">
        <v>0</v>
      </c>
      <c r="H43" s="14">
        <v>38893905</v>
      </c>
      <c r="I43" s="14">
        <v>348992</v>
      </c>
      <c r="J43" s="50">
        <f t="shared" si="0"/>
        <v>39242897</v>
      </c>
      <c r="K43" s="51">
        <f t="shared" si="1"/>
        <v>1.9368924462227284</v>
      </c>
      <c r="L43" s="64">
        <f t="shared" si="2"/>
        <v>14</v>
      </c>
    </row>
    <row r="44" spans="1:12" ht="21" customHeight="1" x14ac:dyDescent="0.25">
      <c r="A44" s="48" t="s">
        <v>73</v>
      </c>
      <c r="B44" s="11">
        <v>1472440</v>
      </c>
      <c r="C44" s="14">
        <v>157264</v>
      </c>
      <c r="D44" s="14">
        <v>389280</v>
      </c>
      <c r="E44" s="14">
        <v>500719</v>
      </c>
      <c r="F44" s="14">
        <v>0</v>
      </c>
      <c r="G44" s="14">
        <v>1012483</v>
      </c>
      <c r="H44" s="14">
        <v>711439</v>
      </c>
      <c r="I44" s="14">
        <v>0</v>
      </c>
      <c r="J44" s="50">
        <f t="shared" si="0"/>
        <v>4243625</v>
      </c>
      <c r="K44" s="51">
        <f t="shared" si="1"/>
        <v>0.20945052061528296</v>
      </c>
      <c r="L44" s="64">
        <f t="shared" si="2"/>
        <v>32</v>
      </c>
    </row>
    <row r="45" spans="1:12" ht="21" customHeight="1" x14ac:dyDescent="0.25">
      <c r="A45" s="48" t="s">
        <v>74</v>
      </c>
      <c r="B45" s="11">
        <v>0</v>
      </c>
      <c r="C45" s="14">
        <v>0</v>
      </c>
      <c r="D45" s="14">
        <v>1248327</v>
      </c>
      <c r="E45" s="14">
        <v>0</v>
      </c>
      <c r="F45" s="14">
        <v>0</v>
      </c>
      <c r="G45" s="14">
        <v>0</v>
      </c>
      <c r="H45" s="14">
        <v>13996671</v>
      </c>
      <c r="I45" s="14">
        <v>276642</v>
      </c>
      <c r="J45" s="50">
        <f t="shared" si="0"/>
        <v>15521640</v>
      </c>
      <c r="K45" s="51">
        <f t="shared" si="1"/>
        <v>0.76609398304586296</v>
      </c>
      <c r="L45" s="64">
        <f t="shared" si="2"/>
        <v>20</v>
      </c>
    </row>
    <row r="46" spans="1:12" ht="21" customHeight="1" x14ac:dyDescent="0.25">
      <c r="A46" s="48" t="s">
        <v>75</v>
      </c>
      <c r="B46" s="11">
        <v>0</v>
      </c>
      <c r="C46" s="14">
        <v>0</v>
      </c>
      <c r="D46" s="14">
        <v>0</v>
      </c>
      <c r="E46" s="14">
        <v>272068</v>
      </c>
      <c r="F46" s="14">
        <v>0</v>
      </c>
      <c r="G46" s="14">
        <v>0</v>
      </c>
      <c r="H46" s="14">
        <v>10918563</v>
      </c>
      <c r="I46" s="14">
        <v>204051</v>
      </c>
      <c r="J46" s="50">
        <f t="shared" si="0"/>
        <v>11394682</v>
      </c>
      <c r="K46" s="51">
        <f t="shared" si="1"/>
        <v>0.56240173840657304</v>
      </c>
      <c r="L46" s="64">
        <f t="shared" si="2"/>
        <v>23</v>
      </c>
    </row>
    <row r="47" spans="1:12" ht="21" customHeight="1" x14ac:dyDescent="0.25">
      <c r="A47" s="70" t="s">
        <v>12</v>
      </c>
      <c r="B47" s="71">
        <v>1986080</v>
      </c>
      <c r="C47" s="72">
        <v>47509490</v>
      </c>
      <c r="D47" s="72">
        <v>104275</v>
      </c>
      <c r="E47" s="72">
        <v>692500</v>
      </c>
      <c r="F47" s="72">
        <v>3184800</v>
      </c>
      <c r="G47" s="72">
        <v>1944800</v>
      </c>
      <c r="H47" s="72">
        <v>0</v>
      </c>
      <c r="I47" s="72">
        <v>600000</v>
      </c>
      <c r="J47" s="73">
        <f t="shared" si="0"/>
        <v>56021945</v>
      </c>
      <c r="K47" s="74">
        <f t="shared" si="1"/>
        <v>2.7650477000514297</v>
      </c>
      <c r="L47" s="75">
        <f t="shared" si="2"/>
        <v>9</v>
      </c>
    </row>
    <row r="48" spans="1:12" ht="21" customHeight="1" x14ac:dyDescent="0.25">
      <c r="A48" s="48" t="s">
        <v>76</v>
      </c>
      <c r="B48" s="11">
        <v>7795480</v>
      </c>
      <c r="C48" s="14">
        <v>2000000</v>
      </c>
      <c r="D48" s="14">
        <v>7592000</v>
      </c>
      <c r="E48" s="14">
        <v>50440000</v>
      </c>
      <c r="F48" s="14">
        <v>0</v>
      </c>
      <c r="G48" s="14">
        <v>18589069</v>
      </c>
      <c r="H48" s="14">
        <v>19166628</v>
      </c>
      <c r="I48" s="14">
        <v>3750998</v>
      </c>
      <c r="J48" s="50">
        <f t="shared" si="0"/>
        <v>109334175</v>
      </c>
      <c r="K48" s="51">
        <f t="shared" si="1"/>
        <v>5.3963533240548953</v>
      </c>
      <c r="L48" s="64">
        <f t="shared" si="2"/>
        <v>4</v>
      </c>
    </row>
    <row r="49" spans="1:12" ht="21" customHeight="1" x14ac:dyDescent="0.25">
      <c r="A49" s="48" t="s">
        <v>77</v>
      </c>
      <c r="B49" s="11">
        <v>985139</v>
      </c>
      <c r="C49" s="14">
        <v>0</v>
      </c>
      <c r="D49" s="14">
        <v>0</v>
      </c>
      <c r="E49" s="14">
        <v>0</v>
      </c>
      <c r="F49" s="14">
        <v>0</v>
      </c>
      <c r="G49" s="14">
        <v>0</v>
      </c>
      <c r="H49" s="14">
        <v>367490</v>
      </c>
      <c r="I49" s="14">
        <v>2397510</v>
      </c>
      <c r="J49" s="50">
        <f t="shared" si="0"/>
        <v>3750139</v>
      </c>
      <c r="K49" s="51">
        <f t="shared" si="1"/>
        <v>0.18509377382065489</v>
      </c>
      <c r="L49" s="64">
        <f t="shared" si="2"/>
        <v>33</v>
      </c>
    </row>
    <row r="50" spans="1:12" ht="21" customHeight="1" x14ac:dyDescent="0.25">
      <c r="A50" s="48" t="s">
        <v>78</v>
      </c>
      <c r="B50" s="11">
        <v>0</v>
      </c>
      <c r="C50" s="14">
        <v>0</v>
      </c>
      <c r="D50" s="14">
        <v>0</v>
      </c>
      <c r="E50" s="14">
        <v>0</v>
      </c>
      <c r="F50" s="14">
        <v>0</v>
      </c>
      <c r="G50" s="14">
        <v>0</v>
      </c>
      <c r="H50" s="14">
        <v>42732389</v>
      </c>
      <c r="I50" s="14">
        <v>0</v>
      </c>
      <c r="J50" s="50">
        <f t="shared" si="0"/>
        <v>42732389</v>
      </c>
      <c r="K50" s="51">
        <f t="shared" si="1"/>
        <v>2.1091215937281902</v>
      </c>
      <c r="L50" s="64">
        <f t="shared" si="2"/>
        <v>12</v>
      </c>
    </row>
    <row r="51" spans="1:12" ht="21" customHeight="1" x14ac:dyDescent="0.25">
      <c r="A51" s="48" t="s">
        <v>20</v>
      </c>
      <c r="B51" s="11">
        <v>2652899</v>
      </c>
      <c r="C51" s="14">
        <v>30792780</v>
      </c>
      <c r="D51" s="14">
        <v>2477739</v>
      </c>
      <c r="E51" s="14">
        <v>1388087</v>
      </c>
      <c r="F51" s="14">
        <v>0</v>
      </c>
      <c r="G51" s="14">
        <v>0</v>
      </c>
      <c r="H51" s="14">
        <v>1945278</v>
      </c>
      <c r="I51" s="14">
        <v>5978758</v>
      </c>
      <c r="J51" s="50">
        <f t="shared" si="0"/>
        <v>45235541</v>
      </c>
      <c r="K51" s="51">
        <f t="shared" si="1"/>
        <v>2.2326684409588444</v>
      </c>
      <c r="L51" s="64">
        <f t="shared" si="2"/>
        <v>11</v>
      </c>
    </row>
    <row r="52" spans="1:12" ht="21" customHeight="1" x14ac:dyDescent="0.25">
      <c r="A52" s="48" t="s">
        <v>79</v>
      </c>
      <c r="B52" s="11">
        <v>0</v>
      </c>
      <c r="C52" s="14">
        <v>0</v>
      </c>
      <c r="D52" s="14">
        <v>0</v>
      </c>
      <c r="E52" s="14">
        <v>0</v>
      </c>
      <c r="F52" s="14">
        <v>0</v>
      </c>
      <c r="G52" s="14">
        <v>0</v>
      </c>
      <c r="H52" s="14">
        <v>1183665</v>
      </c>
      <c r="I52" s="14">
        <v>0</v>
      </c>
      <c r="J52" s="50">
        <f t="shared" si="0"/>
        <v>1183665</v>
      </c>
      <c r="K52" s="51">
        <f t="shared" si="1"/>
        <v>5.8421573650850135E-2</v>
      </c>
      <c r="L52" s="64">
        <f t="shared" si="2"/>
        <v>39</v>
      </c>
    </row>
    <row r="53" spans="1:12" ht="21" customHeight="1" x14ac:dyDescent="0.25">
      <c r="A53" s="48" t="s">
        <v>25</v>
      </c>
      <c r="B53" s="11">
        <v>0</v>
      </c>
      <c r="C53" s="14">
        <v>5714048</v>
      </c>
      <c r="D53" s="14">
        <v>0</v>
      </c>
      <c r="E53" s="14">
        <v>0</v>
      </c>
      <c r="F53" s="14">
        <v>0</v>
      </c>
      <c r="G53" s="14">
        <v>0</v>
      </c>
      <c r="H53" s="14">
        <v>0</v>
      </c>
      <c r="I53" s="14">
        <v>0</v>
      </c>
      <c r="J53" s="50">
        <f t="shared" si="0"/>
        <v>5714048</v>
      </c>
      <c r="K53" s="51">
        <f t="shared" si="1"/>
        <v>0.28202546841926801</v>
      </c>
      <c r="L53" s="64">
        <f t="shared" si="2"/>
        <v>28</v>
      </c>
    </row>
    <row r="54" spans="1:12" ht="21" customHeight="1" x14ac:dyDescent="0.25">
      <c r="A54" s="48" t="s">
        <v>24</v>
      </c>
      <c r="B54" s="11">
        <v>0</v>
      </c>
      <c r="C54" s="14">
        <v>1729234</v>
      </c>
      <c r="D54" s="14">
        <v>0</v>
      </c>
      <c r="E54" s="14">
        <v>423285</v>
      </c>
      <c r="F54" s="14">
        <v>0</v>
      </c>
      <c r="G54" s="14">
        <v>0</v>
      </c>
      <c r="H54" s="14">
        <v>0</v>
      </c>
      <c r="I54" s="14">
        <v>0</v>
      </c>
      <c r="J54" s="50">
        <f t="shared" si="0"/>
        <v>2152519</v>
      </c>
      <c r="K54" s="51">
        <f t="shared" si="1"/>
        <v>0.10624082598822662</v>
      </c>
      <c r="L54" s="64">
        <f t="shared" si="2"/>
        <v>37</v>
      </c>
    </row>
    <row r="55" spans="1:12" ht="21" customHeight="1" x14ac:dyDescent="0.25">
      <c r="A55" s="48" t="s">
        <v>80</v>
      </c>
      <c r="B55" s="11">
        <v>0</v>
      </c>
      <c r="C55" s="14">
        <v>853881</v>
      </c>
      <c r="D55" s="14">
        <v>0</v>
      </c>
      <c r="E55" s="14">
        <v>0</v>
      </c>
      <c r="F55" s="14">
        <v>0</v>
      </c>
      <c r="G55" s="14">
        <v>0</v>
      </c>
      <c r="H55" s="14">
        <v>0</v>
      </c>
      <c r="I55" s="14">
        <v>0</v>
      </c>
      <c r="J55" s="50">
        <f t="shared" si="0"/>
        <v>853881</v>
      </c>
      <c r="K55" s="51">
        <f t="shared" si="1"/>
        <v>4.2144586289669425E-2</v>
      </c>
      <c r="L55" s="64">
        <f t="shared" si="2"/>
        <v>42</v>
      </c>
    </row>
    <row r="56" spans="1:12" ht="21" customHeight="1" x14ac:dyDescent="0.25">
      <c r="A56" s="48" t="s">
        <v>31</v>
      </c>
      <c r="B56" s="11">
        <v>48071915</v>
      </c>
      <c r="C56" s="14">
        <v>9329095</v>
      </c>
      <c r="D56" s="14">
        <v>564000</v>
      </c>
      <c r="E56" s="14">
        <v>3480000</v>
      </c>
      <c r="F56" s="14">
        <v>0</v>
      </c>
      <c r="G56" s="14">
        <v>5159000</v>
      </c>
      <c r="H56" s="14">
        <v>0</v>
      </c>
      <c r="I56" s="14">
        <v>1089000</v>
      </c>
      <c r="J56" s="50">
        <f t="shared" si="0"/>
        <v>67693010</v>
      </c>
      <c r="K56" s="51">
        <f t="shared" si="1"/>
        <v>3.3410907388177686</v>
      </c>
      <c r="L56" s="64">
        <f t="shared" si="2"/>
        <v>6</v>
      </c>
    </row>
    <row r="57" spans="1:12" ht="21" customHeight="1" x14ac:dyDescent="0.25">
      <c r="A57" s="48" t="s">
        <v>81</v>
      </c>
      <c r="B57" s="11">
        <v>0</v>
      </c>
      <c r="C57" s="14">
        <v>42475972</v>
      </c>
      <c r="D57" s="14">
        <v>0</v>
      </c>
      <c r="E57" s="14">
        <v>0</v>
      </c>
      <c r="F57" s="14">
        <v>0</v>
      </c>
      <c r="G57" s="14">
        <v>0</v>
      </c>
      <c r="H57" s="14">
        <v>0</v>
      </c>
      <c r="I57" s="14">
        <v>0</v>
      </c>
      <c r="J57" s="50">
        <f t="shared" si="0"/>
        <v>42475972</v>
      </c>
      <c r="K57" s="51">
        <f t="shared" si="1"/>
        <v>2.0964657454511606</v>
      </c>
      <c r="L57" s="64">
        <f t="shared" si="2"/>
        <v>13</v>
      </c>
    </row>
    <row r="58" spans="1:12" ht="18.75" customHeight="1" thickBot="1" x14ac:dyDescent="0.3">
      <c r="A58" s="6"/>
      <c r="B58" s="37"/>
      <c r="C58" s="36"/>
      <c r="D58" s="36"/>
      <c r="E58" s="36"/>
      <c r="F58" s="36"/>
      <c r="G58" s="36"/>
      <c r="H58" s="36"/>
      <c r="I58" s="36"/>
      <c r="J58" s="47"/>
      <c r="K58" s="38"/>
      <c r="L58" s="66"/>
    </row>
    <row r="59" spans="1:12" ht="6" customHeight="1" x14ac:dyDescent="0.25">
      <c r="A59" s="33"/>
      <c r="B59" s="35"/>
      <c r="C59" s="31"/>
      <c r="D59" s="31"/>
      <c r="E59" s="31"/>
      <c r="F59" s="31"/>
      <c r="G59" s="31"/>
      <c r="H59" s="31"/>
      <c r="I59" s="31"/>
      <c r="J59" s="34"/>
      <c r="K59" s="32"/>
      <c r="L59" s="67"/>
    </row>
    <row r="60" spans="1:12" ht="15.75" x14ac:dyDescent="0.25">
      <c r="A60" s="17" t="s">
        <v>13</v>
      </c>
      <c r="B60" s="54">
        <f t="shared" ref="B60:K60" si="3">SUM(B10:B59)</f>
        <v>281025304</v>
      </c>
      <c r="C60" s="53">
        <f t="shared" si="3"/>
        <v>469104578</v>
      </c>
      <c r="D60" s="53">
        <f t="shared" si="3"/>
        <v>210454231</v>
      </c>
      <c r="E60" s="53">
        <f t="shared" si="3"/>
        <v>83034600</v>
      </c>
      <c r="F60" s="53">
        <f t="shared" si="3"/>
        <v>55261795</v>
      </c>
      <c r="G60" s="53">
        <f t="shared" si="3"/>
        <v>390896653</v>
      </c>
      <c r="H60" s="53">
        <f t="shared" si="3"/>
        <v>504988652</v>
      </c>
      <c r="I60" s="53">
        <f t="shared" si="3"/>
        <v>31309361</v>
      </c>
      <c r="J60" s="50">
        <f t="shared" si="3"/>
        <v>2026075174</v>
      </c>
      <c r="K60" s="55">
        <f t="shared" si="3"/>
        <v>99.999999999999986</v>
      </c>
      <c r="L60" s="68"/>
    </row>
    <row r="61" spans="1:12" ht="6" customHeight="1" x14ac:dyDescent="0.25">
      <c r="A61" s="17"/>
      <c r="B61" s="57"/>
      <c r="C61" s="56"/>
      <c r="D61" s="56"/>
      <c r="E61" s="56"/>
      <c r="F61" s="56"/>
      <c r="G61" s="56"/>
      <c r="H61" s="56"/>
      <c r="I61" s="56"/>
      <c r="J61" s="58"/>
      <c r="K61" s="59"/>
      <c r="L61" s="69"/>
    </row>
    <row r="62" spans="1:12" ht="15.75" x14ac:dyDescent="0.25">
      <c r="A62" s="18" t="s">
        <v>14</v>
      </c>
      <c r="B62" s="60">
        <f t="shared" ref="B62:I62" si="4">(B60/$J$60)*100</f>
        <v>13.870428284513395</v>
      </c>
      <c r="C62" s="55">
        <f t="shared" si="4"/>
        <v>23.153364890892249</v>
      </c>
      <c r="D62" s="55">
        <f t="shared" si="4"/>
        <v>10.387286399867806</v>
      </c>
      <c r="E62" s="55">
        <f t="shared" si="4"/>
        <v>4.0982980822013664</v>
      </c>
      <c r="F62" s="55">
        <f t="shared" si="4"/>
        <v>2.7275293488197097</v>
      </c>
      <c r="G62" s="55">
        <f t="shared" si="4"/>
        <v>19.293294642580719</v>
      </c>
      <c r="H62" s="55">
        <f t="shared" si="4"/>
        <v>24.924477555441385</v>
      </c>
      <c r="I62" s="55">
        <f t="shared" si="4"/>
        <v>1.5453207956833688</v>
      </c>
      <c r="J62" s="61">
        <f>SUM(B62:I62)</f>
        <v>100</v>
      </c>
      <c r="K62" s="55"/>
      <c r="L62" s="68"/>
    </row>
    <row r="63" spans="1:12" ht="6" customHeight="1" thickBot="1" x14ac:dyDescent="0.3">
      <c r="A63" s="19"/>
      <c r="B63" s="22"/>
      <c r="C63" s="21"/>
      <c r="D63" s="21"/>
      <c r="E63" s="21"/>
      <c r="F63" s="21"/>
      <c r="G63" s="21"/>
      <c r="H63" s="21"/>
      <c r="I63" s="21"/>
      <c r="J63" s="20"/>
      <c r="K63" s="21"/>
      <c r="L63" s="23"/>
    </row>
    <row r="64" spans="1:12" ht="6.75" customHeight="1" x14ac:dyDescent="0.2"/>
    <row r="65" spans="1:1" ht="15.75" x14ac:dyDescent="0.25">
      <c r="A65" s="5" t="s">
        <v>32</v>
      </c>
    </row>
    <row r="66" spans="1:1" ht="15.75" x14ac:dyDescent="0.25">
      <c r="A66" s="5" t="s">
        <v>33</v>
      </c>
    </row>
    <row r="67" spans="1:1" ht="15.75" x14ac:dyDescent="0.25">
      <c r="A67" s="16" t="s">
        <v>34</v>
      </c>
    </row>
    <row r="68" spans="1:1" ht="15.75" x14ac:dyDescent="0.25">
      <c r="A68" s="16" t="s">
        <v>35</v>
      </c>
    </row>
    <row r="69" spans="1:1" ht="15.75" x14ac:dyDescent="0.25">
      <c r="A69" s="16" t="s">
        <v>36</v>
      </c>
    </row>
    <row r="70" spans="1:1" ht="15.75" x14ac:dyDescent="0.25">
      <c r="A70" s="16"/>
    </row>
    <row r="71" spans="1:1" ht="15.75" x14ac:dyDescent="0.25">
      <c r="A71" s="76" t="s">
        <v>51</v>
      </c>
    </row>
    <row r="72" spans="1:1" ht="15.75" x14ac:dyDescent="0.25">
      <c r="A72" s="16"/>
    </row>
    <row r="73" spans="1:1" ht="15.75" x14ac:dyDescent="0.25">
      <c r="A73" s="16"/>
    </row>
    <row r="87" spans="1:1" ht="15.75" x14ac:dyDescent="0.25">
      <c r="A87" s="5"/>
    </row>
  </sheetData>
  <mergeCells count="2">
    <mergeCell ref="A1:L1"/>
    <mergeCell ref="A2:L2"/>
  </mergeCells>
  <phoneticPr fontId="0" type="noConversion"/>
  <printOptions horizontalCentered="1" verticalCentered="1"/>
  <pageMargins left="0.5" right="0.5" top="0.75" bottom="0.75" header="0.5" footer="0.5"/>
  <pageSetup scale="50" orientation="landscape" horizontalDpi="300" verticalDpi="300" r:id="rId1"/>
  <headerFooter alignWithMargins="0"/>
  <rowBreaks count="1" manualBreakCount="1">
    <brk id="45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t-19</vt:lpstr>
      <vt:lpstr>'t-19'!Print_Area</vt:lpstr>
      <vt:lpstr>'t-19'!Print_Titles</vt:lpstr>
    </vt:vector>
  </TitlesOfParts>
  <Company>Department of Transportation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grubb</dc:creator>
  <cp:lastModifiedBy>USDOT</cp:lastModifiedBy>
  <cp:lastPrinted>2011-05-25T20:34:25Z</cp:lastPrinted>
  <dcterms:created xsi:type="dcterms:W3CDTF">1999-02-24T12:12:07Z</dcterms:created>
  <dcterms:modified xsi:type="dcterms:W3CDTF">2015-11-04T21:39:21Z</dcterms:modified>
</cp:coreProperties>
</file>