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15" windowWidth="19140" windowHeight="6690"/>
  </bookViews>
  <sheets>
    <sheet name="t-20" sheetId="1" r:id="rId1"/>
  </sheets>
  <definedNames>
    <definedName name="_xlnm.Print_Area" localSheetId="0">'t-20'!$A$1:$M$74</definedName>
    <definedName name="_xlnm.Print_Titles" localSheetId="0">'t-20'!$1:$8</definedName>
  </definedNames>
  <calcPr calcId="125725" fullCalcOnLoad="1"/>
</workbook>
</file>

<file path=xl/calcChain.xml><?xml version="1.0" encoding="utf-8"?>
<calcChain xmlns="http://schemas.openxmlformats.org/spreadsheetml/2006/main">
  <c r="K18" i="1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K55"/>
  <c r="K56"/>
  <c r="K57"/>
  <c r="K58"/>
  <c r="K59"/>
  <c r="K60"/>
  <c r="K61"/>
  <c r="K62"/>
  <c r="J55"/>
  <c r="J56"/>
  <c r="J65" s="1"/>
  <c r="J57"/>
  <c r="J58"/>
  <c r="J59"/>
  <c r="J60"/>
  <c r="J61"/>
  <c r="J6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10"/>
  <c r="C65"/>
  <c r="H65"/>
  <c r="B65"/>
  <c r="D65"/>
  <c r="E65"/>
  <c r="F65"/>
  <c r="G65"/>
  <c r="I65"/>
  <c r="K49" l="1"/>
  <c r="K41"/>
  <c r="K46"/>
  <c r="G67"/>
  <c r="K14"/>
  <c r="K20"/>
  <c r="F67"/>
  <c r="K37"/>
  <c r="K31"/>
  <c r="K21"/>
  <c r="K11"/>
  <c r="K40"/>
  <c r="K48"/>
  <c r="K16"/>
  <c r="K22"/>
  <c r="K10"/>
  <c r="K29"/>
  <c r="K17"/>
  <c r="K45"/>
  <c r="K24"/>
  <c r="K32"/>
  <c r="K42"/>
  <c r="K47"/>
  <c r="K52"/>
  <c r="K12"/>
  <c r="K54"/>
  <c r="K28"/>
  <c r="C67"/>
  <c r="K33"/>
  <c r="K15"/>
  <c r="I67"/>
  <c r="K27"/>
  <c r="B67"/>
  <c r="K38"/>
  <c r="K30"/>
  <c r="K35"/>
  <c r="E67"/>
  <c r="K44"/>
  <c r="K43"/>
  <c r="D67"/>
  <c r="K23"/>
  <c r="K36"/>
  <c r="K39"/>
  <c r="K50"/>
  <c r="K13"/>
  <c r="K53"/>
  <c r="K25"/>
  <c r="K26"/>
  <c r="K51"/>
  <c r="H67"/>
  <c r="K19"/>
  <c r="K34"/>
  <c r="K65" l="1"/>
  <c r="J67"/>
</calcChain>
</file>

<file path=xl/sharedStrings.xml><?xml version="1.0" encoding="utf-8"?>
<sst xmlns="http://schemas.openxmlformats.org/spreadsheetml/2006/main" count="90" uniqueCount="88">
  <si>
    <t>Rolling</t>
  </si>
  <si>
    <t>Support</t>
  </si>
  <si>
    <t>Percent</t>
  </si>
  <si>
    <t>Stock</t>
  </si>
  <si>
    <t>&amp; Equip.</t>
  </si>
  <si>
    <t>Other</t>
  </si>
  <si>
    <t>Total</t>
  </si>
  <si>
    <t>of</t>
  </si>
  <si>
    <t>Area</t>
  </si>
  <si>
    <t>Terminals</t>
  </si>
  <si>
    <t>Facilities</t>
  </si>
  <si>
    <t>Atlanta, GA</t>
  </si>
  <si>
    <t>Baltimore, MD</t>
  </si>
  <si>
    <t>Pittsburgh, PA</t>
  </si>
  <si>
    <t>San Diego, CA</t>
  </si>
  <si>
    <t>TOTAL</t>
  </si>
  <si>
    <t>Percent of Total</t>
  </si>
  <si>
    <t>Transit</t>
  </si>
  <si>
    <t>Enhance-</t>
  </si>
  <si>
    <t>ments</t>
  </si>
  <si>
    <t>Transit-way</t>
  </si>
  <si>
    <t>Lines</t>
  </si>
  <si>
    <t>Salt Lake City, UT</t>
  </si>
  <si>
    <t>San Jose, CA</t>
  </si>
  <si>
    <t>Seattle, WA</t>
  </si>
  <si>
    <t>Rank</t>
  </si>
  <si>
    <t>Chattanooga, TN-GA</t>
  </si>
  <si>
    <t>Chicago, IL-IN</t>
  </si>
  <si>
    <t>Stockton, CA</t>
  </si>
  <si>
    <t>St. Louis, MO-IL</t>
  </si>
  <si>
    <t>Miami, FL</t>
  </si>
  <si>
    <t>Concord, CA</t>
  </si>
  <si>
    <t>Anchorage, AK</t>
  </si>
  <si>
    <t>Jacksonville, FL</t>
  </si>
  <si>
    <t>San Juan, PR</t>
  </si>
  <si>
    <t>Table 20</t>
  </si>
  <si>
    <t>Buffalo, NY</t>
  </si>
  <si>
    <t>Camarillo, CA</t>
  </si>
  <si>
    <t>Minneapolis--St. Paul, MN</t>
  </si>
  <si>
    <t>Boston, MA--NH--RI</t>
  </si>
  <si>
    <t>Dallas--Fort Worth--Arlington, TX</t>
  </si>
  <si>
    <t>Los Angeles--Long Beach--Santa Ana, CA</t>
  </si>
  <si>
    <t>New York--Newark, NY-NJ-CT</t>
  </si>
  <si>
    <t>Philadelphia, PA-NJ-DE-MD</t>
  </si>
  <si>
    <t>Portland, OR-WA</t>
  </si>
  <si>
    <t>Riverside--San Bernardino, CA</t>
  </si>
  <si>
    <t>San Francisco--Oakland, CA</t>
  </si>
  <si>
    <t>Tampa--St. Petersburg, FL</t>
  </si>
  <si>
    <t>Washington, DC-VA-MD</t>
  </si>
  <si>
    <t>NOTE:  The "Other" category includes contingencies, real estate, administration, contracts, preventive maintenance.  Transit-way lines may include HOV and busways, in addition to rail lines.</t>
  </si>
  <si>
    <t>Station Stops / Terminals include fare collection equip, PNR, furniture, security equip.  Support &amp; Equip Facilities include admistrative/maintenance facilitites, storage facilities, computers</t>
  </si>
  <si>
    <t xml:space="preserve">and other support equip.  Electrif./Power Dist. Includes traction power, AC power lighting, substation distribution, vehicle locator systems.  Signal/Communic. Incldues train control / signal </t>
  </si>
  <si>
    <t>systems, communications systems, radios.  Other includes contingencies, real estate, administration, contracts. Rolling Stock Purchases includes rail cars and spare parts.</t>
  </si>
  <si>
    <t>Rolling Stock Rehab includes rehabilitation and mid-life rebuild.  Rolling Stock Other includes vehicle overhaul, lease, or design.</t>
  </si>
  <si>
    <t>Antioch, CA</t>
  </si>
  <si>
    <t>Charlotte, NC-SC</t>
  </si>
  <si>
    <t>Denver--Aurora, CO</t>
  </si>
  <si>
    <t>Detroit, MI</t>
  </si>
  <si>
    <t>Round Lake Beach--McHenry--Grayslake, IL</t>
  </si>
  <si>
    <t>South Bend, IN-MI</t>
  </si>
  <si>
    <t xml:space="preserve">Station </t>
  </si>
  <si>
    <t>Stops /</t>
  </si>
  <si>
    <t>Electrific.</t>
  </si>
  <si>
    <t>Power Dist.</t>
  </si>
  <si>
    <t>Signal</t>
  </si>
  <si>
    <t>Communi</t>
  </si>
  <si>
    <t>cation</t>
  </si>
  <si>
    <t>Capital</t>
  </si>
  <si>
    <t>Items</t>
  </si>
  <si>
    <t>Bridgeport--Stamford, CT--NY</t>
  </si>
  <si>
    <t>Cleveland, OH</t>
  </si>
  <si>
    <t>Danbury, CT-NY</t>
  </si>
  <si>
    <t>Hartford, CT</t>
  </si>
  <si>
    <t>Nashville-Davidson, TN</t>
  </si>
  <si>
    <t>New Haven, CT</t>
  </si>
  <si>
    <t>Sacramento, CA</t>
  </si>
  <si>
    <t>Thousand Oaks, CA</t>
  </si>
  <si>
    <t>Bremerton, WA</t>
  </si>
  <si>
    <t>Cincinnati, OH-KY-IN</t>
  </si>
  <si>
    <t>Denton--Lewisville, TX</t>
  </si>
  <si>
    <t>Harrisburg, PA</t>
  </si>
  <si>
    <t>Michigan City, IN-MI</t>
  </si>
  <si>
    <t>Milwaukee, WI</t>
  </si>
  <si>
    <t>Mission Viejo, CA</t>
  </si>
  <si>
    <t>Phoenix--Mesa, AZ</t>
  </si>
  <si>
    <t>Santa Clarita, CA</t>
  </si>
  <si>
    <t>Waterbury, CT</t>
  </si>
  <si>
    <t>FY 2011  URBANIZED AREA FORMULA OBLIGATIONS FOR FIXED GUIDEWAY MODERNIZATION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</si>
</sst>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5" fontId="0" fillId="0" borderId="8" xfId="0" applyNumberFormat="1" applyBorder="1" applyProtection="1"/>
    <xf numFmtId="37" fontId="0" fillId="0" borderId="8" xfId="0" applyNumberFormat="1" applyBorder="1" applyProtection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5" fillId="0" borderId="0" xfId="0" applyFont="1"/>
    <xf numFmtId="0" fontId="2" fillId="0" borderId="4" xfId="0" applyFont="1" applyFill="1" applyBorder="1"/>
    <xf numFmtId="0" fontId="3" fillId="0" borderId="4" xfId="0" applyFont="1" applyFill="1" applyBorder="1"/>
    <xf numFmtId="0" fontId="2" fillId="0" borderId="5" xfId="0" applyFont="1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horizontal="center"/>
    </xf>
    <xf numFmtId="0" fontId="3" fillId="0" borderId="12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0" xfId="0" applyFont="1" applyFill="1"/>
    <xf numFmtId="0" fontId="0" fillId="0" borderId="2" xfId="0" applyFill="1" applyBorder="1"/>
    <xf numFmtId="0" fontId="4" fillId="0" borderId="2" xfId="0" applyFont="1" applyFill="1" applyBorder="1"/>
    <xf numFmtId="0" fontId="2" fillId="0" borderId="1" xfId="0" applyFont="1" applyFill="1" applyBorder="1"/>
    <xf numFmtId="0" fontId="0" fillId="0" borderId="13" xfId="0" applyFill="1" applyBorder="1"/>
    <xf numFmtId="0" fontId="0" fillId="0" borderId="3" xfId="0" applyFill="1" applyBorder="1"/>
    <xf numFmtId="37" fontId="0" fillId="0" borderId="6" xfId="0" applyNumberFormat="1" applyBorder="1" applyProtection="1"/>
    <xf numFmtId="37" fontId="0" fillId="0" borderId="7" xfId="0" applyNumberFormat="1" applyBorder="1" applyProtection="1"/>
    <xf numFmtId="37" fontId="4" fillId="0" borderId="6" xfId="0" applyNumberFormat="1" applyFont="1" applyFill="1" applyBorder="1" applyProtection="1"/>
    <xf numFmtId="37" fontId="0" fillId="0" borderId="14" xfId="0" applyNumberFormat="1" applyBorder="1" applyProtection="1"/>
    <xf numFmtId="37" fontId="0" fillId="0" borderId="15" xfId="0" applyNumberFormat="1" applyBorder="1" applyProtection="1"/>
    <xf numFmtId="0" fontId="0" fillId="0" borderId="0" xfId="0" applyBorder="1"/>
    <xf numFmtId="0" fontId="2" fillId="0" borderId="13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16" xfId="0" applyFill="1" applyBorder="1"/>
    <xf numFmtId="37" fontId="2" fillId="0" borderId="9" xfId="0" applyNumberFormat="1" applyFont="1" applyFill="1" applyBorder="1" applyProtection="1"/>
    <xf numFmtId="0" fontId="6" fillId="0" borderId="4" xfId="0" applyFont="1" applyBorder="1"/>
    <xf numFmtId="0" fontId="6" fillId="0" borderId="17" xfId="0" applyFont="1" applyBorder="1"/>
    <xf numFmtId="5" fontId="7" fillId="0" borderId="16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4" xfId="0" applyNumberFormat="1" applyFont="1" applyFill="1" applyBorder="1" applyProtection="1"/>
    <xf numFmtId="5" fontId="7" fillId="0" borderId="0" xfId="0" applyNumberFormat="1" applyFont="1" applyFill="1" applyProtection="1"/>
    <xf numFmtId="5" fontId="7" fillId="0" borderId="8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8" xfId="0" applyNumberFormat="1" applyFont="1" applyFill="1" applyBorder="1" applyProtection="1"/>
    <xf numFmtId="5" fontId="9" fillId="0" borderId="16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8" xfId="0" applyNumberFormat="1" applyFont="1" applyFill="1" applyBorder="1" applyProtection="1"/>
    <xf numFmtId="164" fontId="8" fillId="0" borderId="16" xfId="0" applyNumberFormat="1" applyFont="1" applyFill="1" applyBorder="1" applyProtection="1"/>
    <xf numFmtId="5" fontId="7" fillId="0" borderId="18" xfId="0" applyNumberFormat="1" applyFont="1" applyFill="1" applyBorder="1" applyProtection="1"/>
    <xf numFmtId="0" fontId="3" fillId="0" borderId="12" xfId="0" applyFont="1" applyFill="1" applyBorder="1" applyAlignment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37" fontId="8" fillId="0" borderId="19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Protection="1"/>
    <xf numFmtId="0" fontId="4" fillId="0" borderId="11" xfId="0" applyFont="1" applyFill="1" applyBorder="1"/>
    <xf numFmtId="164" fontId="8" fillId="0" borderId="12" xfId="0" applyNumberFormat="1" applyFont="1" applyFill="1" applyBorder="1" applyProtection="1"/>
    <xf numFmtId="5" fontId="10" fillId="0" borderId="12" xfId="0" applyNumberFormat="1" applyFont="1" applyFill="1" applyBorder="1" applyProtection="1"/>
    <xf numFmtId="0" fontId="6" fillId="0" borderId="20" xfId="0" applyFon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5" fontId="7" fillId="0" borderId="23" xfId="0" applyNumberFormat="1" applyFont="1" applyFill="1" applyBorder="1" applyProtection="1"/>
    <xf numFmtId="164" fontId="8" fillId="0" borderId="22" xfId="0" applyNumberFormat="1" applyFont="1" applyFill="1" applyBorder="1" applyProtection="1"/>
    <xf numFmtId="37" fontId="8" fillId="0" borderId="24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L92"/>
  <sheetViews>
    <sheetView tabSelected="1" defaultGridColor="0" colorId="22" zoomScale="75" zoomScaleNormal="75" workbookViewId="0">
      <selection activeCell="G23" sqref="G23"/>
    </sheetView>
  </sheetViews>
  <sheetFormatPr defaultColWidth="11.44140625" defaultRowHeight="15"/>
  <cols>
    <col min="1" max="1" width="39" customWidth="1"/>
    <col min="2" max="9" width="14.77734375" customWidth="1"/>
    <col min="10" max="10" width="16.88671875" customWidth="1"/>
    <col min="11" max="11" width="10.21875" customWidth="1"/>
    <col min="12" max="12" width="7.6640625" customWidth="1"/>
    <col min="13" max="13" width="4.44140625" customWidth="1"/>
    <col min="14" max="18" width="10.77734375" customWidth="1"/>
  </cols>
  <sheetData>
    <row r="1" spans="1:12" ht="18">
      <c r="A1" s="76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8">
      <c r="A2" s="76" t="s">
        <v>87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6" customHeight="1" thickBot="1"/>
    <row r="4" spans="1:12" ht="4.5" customHeight="1">
      <c r="A4" s="1"/>
      <c r="B4" s="3"/>
      <c r="C4" s="2"/>
      <c r="D4" s="2"/>
      <c r="E4" s="2"/>
      <c r="F4" s="2"/>
      <c r="G4" s="2"/>
      <c r="H4" s="2"/>
      <c r="I4" s="2"/>
      <c r="J4" s="42"/>
      <c r="K4" s="24"/>
      <c r="L4" s="25"/>
    </row>
    <row r="5" spans="1:12" ht="15.75">
      <c r="A5" s="4"/>
      <c r="B5" s="13" t="s">
        <v>0</v>
      </c>
      <c r="C5" s="5"/>
      <c r="D5" s="5" t="s">
        <v>60</v>
      </c>
      <c r="E5" s="12" t="s">
        <v>1</v>
      </c>
      <c r="F5" s="5"/>
      <c r="G5" s="12" t="s">
        <v>64</v>
      </c>
      <c r="H5" s="12" t="s">
        <v>5</v>
      </c>
      <c r="I5" s="12" t="s">
        <v>17</v>
      </c>
      <c r="J5" s="43"/>
      <c r="K5" s="26" t="s">
        <v>2</v>
      </c>
      <c r="L5" s="63"/>
    </row>
    <row r="6" spans="1:12" ht="15.75">
      <c r="A6" s="4"/>
      <c r="B6" s="13" t="s">
        <v>3</v>
      </c>
      <c r="C6" s="12" t="s">
        <v>20</v>
      </c>
      <c r="D6" s="12" t="s">
        <v>61</v>
      </c>
      <c r="E6" s="12" t="s">
        <v>4</v>
      </c>
      <c r="F6" s="12" t="s">
        <v>62</v>
      </c>
      <c r="G6" s="12" t="s">
        <v>65</v>
      </c>
      <c r="H6" s="12" t="s">
        <v>67</v>
      </c>
      <c r="I6" s="12" t="s">
        <v>18</v>
      </c>
      <c r="J6" s="44" t="s">
        <v>6</v>
      </c>
      <c r="K6" s="26" t="s">
        <v>7</v>
      </c>
      <c r="L6" s="63" t="s">
        <v>25</v>
      </c>
    </row>
    <row r="7" spans="1:12" ht="15.75">
      <c r="A7" s="4" t="s">
        <v>8</v>
      </c>
      <c r="B7" s="13" t="s">
        <v>6</v>
      </c>
      <c r="C7" s="12" t="s">
        <v>21</v>
      </c>
      <c r="D7" s="12" t="s">
        <v>9</v>
      </c>
      <c r="E7" s="12" t="s">
        <v>10</v>
      </c>
      <c r="F7" s="12" t="s">
        <v>63</v>
      </c>
      <c r="G7" s="12" t="s">
        <v>66</v>
      </c>
      <c r="H7" s="12" t="s">
        <v>68</v>
      </c>
      <c r="I7" s="12" t="s">
        <v>19</v>
      </c>
      <c r="J7" s="43"/>
      <c r="K7" s="26" t="s">
        <v>6</v>
      </c>
      <c r="L7" s="63"/>
    </row>
    <row r="8" spans="1:12" ht="4.5" customHeight="1" thickBot="1">
      <c r="A8" s="6"/>
      <c r="B8" s="8"/>
      <c r="C8" s="7"/>
      <c r="D8" s="7"/>
      <c r="E8" s="7"/>
      <c r="F8" s="7"/>
      <c r="G8" s="7"/>
      <c r="H8" s="7"/>
      <c r="I8" s="7"/>
      <c r="J8" s="45"/>
      <c r="K8" s="28"/>
      <c r="L8" s="29"/>
    </row>
    <row r="9" spans="1:12" ht="7.5" customHeight="1">
      <c r="A9" s="4"/>
      <c r="B9" s="9"/>
      <c r="I9" s="41"/>
      <c r="J9" s="46"/>
      <c r="K9" s="30"/>
      <c r="L9" s="27"/>
    </row>
    <row r="10" spans="1:12" ht="21" customHeight="1">
      <c r="A10" s="48" t="s">
        <v>32</v>
      </c>
      <c r="B10" s="10">
        <v>448300</v>
      </c>
      <c r="C10" s="15">
        <v>28564</v>
      </c>
      <c r="D10" s="15">
        <v>0</v>
      </c>
      <c r="E10" s="15">
        <v>0</v>
      </c>
      <c r="F10" s="15">
        <v>0</v>
      </c>
      <c r="G10" s="15">
        <v>1081830</v>
      </c>
      <c r="H10" s="15">
        <v>16704575</v>
      </c>
      <c r="I10" s="15">
        <v>134250</v>
      </c>
      <c r="J10" s="50">
        <f>SUM(B10:I10)</f>
        <v>18397519</v>
      </c>
      <c r="K10" s="51">
        <f t="shared" ref="K10:K20" si="0">(J10/$J$65)*100</f>
        <v>1.033982275301087</v>
      </c>
      <c r="L10" s="64">
        <f>RANK(J10,J$10:J$65,0)</f>
        <v>16</v>
      </c>
    </row>
    <row r="11" spans="1:12" ht="21" customHeight="1">
      <c r="A11" s="48" t="s">
        <v>54</v>
      </c>
      <c r="B11" s="11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279488</v>
      </c>
      <c r="I11" s="14">
        <v>153557</v>
      </c>
      <c r="J11" s="50">
        <f t="shared" ref="J11:J62" si="1">SUM(B11:I11)</f>
        <v>433045</v>
      </c>
      <c r="K11" s="51">
        <f t="shared" si="0"/>
        <v>2.4338110720677021E-2</v>
      </c>
      <c r="L11" s="64">
        <f t="shared" ref="L11:L62" si="2">RANK(J11,J$10:J$65,0)</f>
        <v>50</v>
      </c>
    </row>
    <row r="12" spans="1:12" ht="21" customHeight="1">
      <c r="A12" s="48" t="s">
        <v>11</v>
      </c>
      <c r="B12" s="11">
        <v>0</v>
      </c>
      <c r="C12" s="14">
        <v>3000000</v>
      </c>
      <c r="D12" s="14">
        <v>0</v>
      </c>
      <c r="E12" s="14">
        <v>0</v>
      </c>
      <c r="F12" s="14">
        <v>0</v>
      </c>
      <c r="G12" s="14">
        <v>0</v>
      </c>
      <c r="H12" s="14">
        <v>17936094</v>
      </c>
      <c r="I12" s="14">
        <v>0</v>
      </c>
      <c r="J12" s="50">
        <f t="shared" si="1"/>
        <v>20936094</v>
      </c>
      <c r="K12" s="51">
        <f t="shared" si="0"/>
        <v>1.1766559452955279</v>
      </c>
      <c r="L12" s="64">
        <f t="shared" si="2"/>
        <v>14</v>
      </c>
    </row>
    <row r="13" spans="1:12" ht="21" customHeight="1">
      <c r="A13" s="48" t="s">
        <v>12</v>
      </c>
      <c r="B13" s="11">
        <v>7296000</v>
      </c>
      <c r="C13" s="14">
        <v>0</v>
      </c>
      <c r="D13" s="14">
        <v>836247</v>
      </c>
      <c r="E13" s="14">
        <v>0</v>
      </c>
      <c r="F13" s="14">
        <v>0</v>
      </c>
      <c r="G13" s="14">
        <v>0</v>
      </c>
      <c r="H13" s="14">
        <v>5393005</v>
      </c>
      <c r="I13" s="14">
        <v>0</v>
      </c>
      <c r="J13" s="50">
        <f t="shared" si="1"/>
        <v>13525252</v>
      </c>
      <c r="K13" s="51">
        <f t="shared" si="0"/>
        <v>0.7601498243855912</v>
      </c>
      <c r="L13" s="64">
        <f t="shared" si="2"/>
        <v>22</v>
      </c>
    </row>
    <row r="14" spans="1:12" ht="21" customHeight="1">
      <c r="A14" s="49" t="s">
        <v>39</v>
      </c>
      <c r="B14" s="40">
        <v>30372538</v>
      </c>
      <c r="C14" s="39">
        <v>0</v>
      </c>
      <c r="D14" s="39">
        <v>0</v>
      </c>
      <c r="E14" s="39">
        <v>8168000</v>
      </c>
      <c r="F14" s="39">
        <v>8456608</v>
      </c>
      <c r="G14" s="39">
        <v>797660</v>
      </c>
      <c r="H14" s="39">
        <v>9761844</v>
      </c>
      <c r="I14" s="39">
        <v>0</v>
      </c>
      <c r="J14" s="62">
        <f t="shared" si="1"/>
        <v>57556650</v>
      </c>
      <c r="K14" s="52">
        <f t="shared" si="0"/>
        <v>3.2348142119439203</v>
      </c>
      <c r="L14" s="65">
        <f t="shared" si="2"/>
        <v>5</v>
      </c>
    </row>
    <row r="15" spans="1:12" ht="21" customHeight="1">
      <c r="A15" s="48" t="s">
        <v>77</v>
      </c>
      <c r="B15" s="11">
        <v>0</v>
      </c>
      <c r="C15" s="14">
        <v>0</v>
      </c>
      <c r="D15" s="14">
        <v>0</v>
      </c>
      <c r="E15" s="14">
        <v>350000</v>
      </c>
      <c r="F15" s="14">
        <v>0</v>
      </c>
      <c r="G15" s="14">
        <v>0</v>
      </c>
      <c r="H15" s="14">
        <v>0</v>
      </c>
      <c r="I15" s="14">
        <v>0</v>
      </c>
      <c r="J15" s="50">
        <f t="shared" si="1"/>
        <v>350000</v>
      </c>
      <c r="K15" s="51">
        <f t="shared" si="0"/>
        <v>1.9670793456192676E-2</v>
      </c>
      <c r="L15" s="64">
        <f t="shared" si="2"/>
        <v>51</v>
      </c>
    </row>
    <row r="16" spans="1:12" ht="21" customHeight="1">
      <c r="A16" s="48" t="s">
        <v>69</v>
      </c>
      <c r="B16" s="11">
        <v>0</v>
      </c>
      <c r="C16" s="14">
        <v>0</v>
      </c>
      <c r="D16" s="14">
        <v>0</v>
      </c>
      <c r="E16" s="14">
        <v>6347235</v>
      </c>
      <c r="F16" s="14">
        <v>34175000</v>
      </c>
      <c r="G16" s="14">
        <v>0</v>
      </c>
      <c r="H16" s="14">
        <v>0</v>
      </c>
      <c r="I16" s="14">
        <v>0</v>
      </c>
      <c r="J16" s="50">
        <f t="shared" si="1"/>
        <v>40522235</v>
      </c>
      <c r="K16" s="51">
        <f t="shared" si="0"/>
        <v>2.2774414716237192</v>
      </c>
      <c r="L16" s="64">
        <f t="shared" si="2"/>
        <v>7</v>
      </c>
    </row>
    <row r="17" spans="1:12" ht="21" customHeight="1">
      <c r="A17" s="48" t="s">
        <v>36</v>
      </c>
      <c r="B17" s="11">
        <v>60000</v>
      </c>
      <c r="C17" s="14">
        <v>3411963</v>
      </c>
      <c r="D17" s="14">
        <v>591196</v>
      </c>
      <c r="E17" s="14">
        <v>592000</v>
      </c>
      <c r="F17" s="14">
        <v>0</v>
      </c>
      <c r="G17" s="14">
        <v>375437</v>
      </c>
      <c r="H17" s="14">
        <v>0</v>
      </c>
      <c r="I17" s="14">
        <v>0</v>
      </c>
      <c r="J17" s="50">
        <f t="shared" si="1"/>
        <v>5030596</v>
      </c>
      <c r="K17" s="51">
        <f t="shared" si="0"/>
        <v>0.28273089965014014</v>
      </c>
      <c r="L17" s="64">
        <f t="shared" si="2"/>
        <v>33</v>
      </c>
    </row>
    <row r="18" spans="1:12" ht="21" customHeight="1">
      <c r="A18" s="48" t="s">
        <v>37</v>
      </c>
      <c r="B18" s="11">
        <v>0</v>
      </c>
      <c r="C18" s="14">
        <v>0</v>
      </c>
      <c r="D18" s="14">
        <v>80000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50">
        <f t="shared" si="1"/>
        <v>80000</v>
      </c>
      <c r="K18" s="51">
        <f>(J18/$J$65)*100</f>
        <v>4.4961813614154689E-3</v>
      </c>
      <c r="L18" s="64">
        <f t="shared" si="2"/>
        <v>53</v>
      </c>
    </row>
    <row r="19" spans="1:12" ht="21" customHeight="1">
      <c r="A19" s="48" t="s">
        <v>55</v>
      </c>
      <c r="B19" s="11">
        <v>0</v>
      </c>
      <c r="C19" s="14">
        <v>80000</v>
      </c>
      <c r="D19" s="14">
        <v>0</v>
      </c>
      <c r="E19" s="14">
        <v>906646</v>
      </c>
      <c r="F19" s="14">
        <v>0</v>
      </c>
      <c r="G19" s="14">
        <v>0</v>
      </c>
      <c r="H19" s="14">
        <v>0</v>
      </c>
      <c r="I19" s="14">
        <v>0</v>
      </c>
      <c r="J19" s="50">
        <f t="shared" si="1"/>
        <v>986646</v>
      </c>
      <c r="K19" s="51">
        <f t="shared" si="0"/>
        <v>5.5451741943939079E-2</v>
      </c>
      <c r="L19" s="64">
        <f t="shared" si="2"/>
        <v>46</v>
      </c>
    </row>
    <row r="20" spans="1:12" ht="21" customHeight="1">
      <c r="A20" s="70" t="s">
        <v>26</v>
      </c>
      <c r="B20" s="71">
        <v>3200</v>
      </c>
      <c r="C20" s="72">
        <v>968000</v>
      </c>
      <c r="D20" s="72">
        <v>16000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3">
        <f t="shared" si="1"/>
        <v>987200</v>
      </c>
      <c r="K20" s="74">
        <f t="shared" si="0"/>
        <v>5.5482877999866891E-2</v>
      </c>
      <c r="L20" s="75">
        <f t="shared" si="2"/>
        <v>45</v>
      </c>
    </row>
    <row r="21" spans="1:12" ht="21" customHeight="1">
      <c r="A21" s="48" t="s">
        <v>27</v>
      </c>
      <c r="B21" s="11">
        <v>6056338</v>
      </c>
      <c r="C21" s="14">
        <v>87000</v>
      </c>
      <c r="D21" s="14">
        <v>8895600</v>
      </c>
      <c r="E21" s="14">
        <v>11013938</v>
      </c>
      <c r="F21" s="14">
        <v>0</v>
      </c>
      <c r="G21" s="14">
        <v>900000</v>
      </c>
      <c r="H21" s="14">
        <v>212963618</v>
      </c>
      <c r="I21" s="14">
        <v>2650000</v>
      </c>
      <c r="J21" s="50">
        <f t="shared" si="1"/>
        <v>242566494</v>
      </c>
      <c r="K21" s="51">
        <f t="shared" ref="K21:K44" si="3">(J21/$J$65)*100</f>
        <v>13.632786865333715</v>
      </c>
      <c r="L21" s="64">
        <f t="shared" si="2"/>
        <v>3</v>
      </c>
    </row>
    <row r="22" spans="1:12" ht="21" customHeight="1">
      <c r="A22" s="48" t="s">
        <v>78</v>
      </c>
      <c r="B22" s="11">
        <v>0</v>
      </c>
      <c r="C22" s="14">
        <v>4000000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50">
        <f t="shared" si="1"/>
        <v>4000000</v>
      </c>
      <c r="K22" s="51">
        <f t="shared" si="3"/>
        <v>0.22480906807077344</v>
      </c>
      <c r="L22" s="64">
        <f t="shared" si="2"/>
        <v>35</v>
      </c>
    </row>
    <row r="23" spans="1:12" ht="21" customHeight="1">
      <c r="A23" s="48" t="s">
        <v>70</v>
      </c>
      <c r="B23" s="11">
        <v>0</v>
      </c>
      <c r="C23" s="14">
        <v>2253040</v>
      </c>
      <c r="D23" s="14">
        <v>600000</v>
      </c>
      <c r="E23" s="14">
        <v>912320</v>
      </c>
      <c r="F23" s="14">
        <v>1330560</v>
      </c>
      <c r="G23" s="14">
        <v>320000</v>
      </c>
      <c r="H23" s="14">
        <v>5834065</v>
      </c>
      <c r="I23" s="14">
        <v>342640</v>
      </c>
      <c r="J23" s="50">
        <f t="shared" si="1"/>
        <v>11592625</v>
      </c>
      <c r="K23" s="51">
        <f t="shared" si="3"/>
        <v>0.65153180568598756</v>
      </c>
      <c r="L23" s="64">
        <f t="shared" si="2"/>
        <v>23</v>
      </c>
    </row>
    <row r="24" spans="1:12" ht="21" customHeight="1">
      <c r="A24" s="49" t="s">
        <v>31</v>
      </c>
      <c r="B24" s="40">
        <v>0</v>
      </c>
      <c r="C24" s="39">
        <v>1779111</v>
      </c>
      <c r="D24" s="39">
        <v>0</v>
      </c>
      <c r="E24" s="39">
        <v>0</v>
      </c>
      <c r="F24" s="39">
        <v>0</v>
      </c>
      <c r="G24" s="39">
        <v>0</v>
      </c>
      <c r="H24" s="39">
        <v>19807044</v>
      </c>
      <c r="I24" s="39">
        <v>1042821</v>
      </c>
      <c r="J24" s="62">
        <f t="shared" si="1"/>
        <v>22628976</v>
      </c>
      <c r="K24" s="52">
        <f t="shared" si="3"/>
        <v>1.2717997514889747</v>
      </c>
      <c r="L24" s="65">
        <f t="shared" si="2"/>
        <v>12</v>
      </c>
    </row>
    <row r="25" spans="1:12" ht="21" customHeight="1">
      <c r="A25" s="48" t="s">
        <v>40</v>
      </c>
      <c r="B25" s="11">
        <v>0</v>
      </c>
      <c r="C25" s="14">
        <v>0</v>
      </c>
      <c r="D25" s="14">
        <v>1310745</v>
      </c>
      <c r="E25" s="14">
        <v>0</v>
      </c>
      <c r="F25" s="14">
        <v>0</v>
      </c>
      <c r="G25" s="14">
        <v>0</v>
      </c>
      <c r="H25" s="14">
        <v>0</v>
      </c>
      <c r="I25" s="14">
        <v>470745</v>
      </c>
      <c r="J25" s="50">
        <f t="shared" si="1"/>
        <v>1781490</v>
      </c>
      <c r="K25" s="51">
        <f t="shared" si="3"/>
        <v>0.10012377666935054</v>
      </c>
      <c r="L25" s="64">
        <f t="shared" si="2"/>
        <v>39</v>
      </c>
    </row>
    <row r="26" spans="1:12" ht="21" customHeight="1">
      <c r="A26" s="48" t="s">
        <v>71</v>
      </c>
      <c r="B26" s="11">
        <v>0</v>
      </c>
      <c r="C26" s="14">
        <v>19200000</v>
      </c>
      <c r="D26" s="14">
        <v>0</v>
      </c>
      <c r="E26" s="14">
        <v>1807681</v>
      </c>
      <c r="F26" s="14">
        <v>0</v>
      </c>
      <c r="G26" s="14">
        <v>0</v>
      </c>
      <c r="H26" s="14">
        <v>0</v>
      </c>
      <c r="I26" s="14">
        <v>0</v>
      </c>
      <c r="J26" s="50">
        <f t="shared" si="1"/>
        <v>21007681</v>
      </c>
      <c r="K26" s="51">
        <f t="shared" si="3"/>
        <v>1.1806792969845235</v>
      </c>
      <c r="L26" s="64">
        <f t="shared" si="2"/>
        <v>13</v>
      </c>
    </row>
    <row r="27" spans="1:12" ht="21" customHeight="1">
      <c r="A27" s="48" t="s">
        <v>79</v>
      </c>
      <c r="B27" s="11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804444</v>
      </c>
      <c r="I27" s="14">
        <v>0</v>
      </c>
      <c r="J27" s="50">
        <f t="shared" si="1"/>
        <v>804444</v>
      </c>
      <c r="K27" s="51">
        <f t="shared" si="3"/>
        <v>4.5211576488781317E-2</v>
      </c>
      <c r="L27" s="64">
        <f t="shared" si="2"/>
        <v>47</v>
      </c>
    </row>
    <row r="28" spans="1:12" ht="21" customHeight="1">
      <c r="A28" s="48" t="s">
        <v>56</v>
      </c>
      <c r="B28" s="11">
        <v>0</v>
      </c>
      <c r="C28" s="14">
        <v>0</v>
      </c>
      <c r="D28" s="14">
        <v>6037515</v>
      </c>
      <c r="E28" s="14">
        <v>0</v>
      </c>
      <c r="F28" s="14">
        <v>0</v>
      </c>
      <c r="G28" s="14">
        <v>710065</v>
      </c>
      <c r="H28" s="14">
        <v>674420</v>
      </c>
      <c r="I28" s="14">
        <v>0</v>
      </c>
      <c r="J28" s="50">
        <f t="shared" si="1"/>
        <v>7422000</v>
      </c>
      <c r="K28" s="51">
        <f t="shared" si="3"/>
        <v>0.41713322580532008</v>
      </c>
      <c r="L28" s="64">
        <f t="shared" si="2"/>
        <v>27</v>
      </c>
    </row>
    <row r="29" spans="1:12" ht="21" customHeight="1">
      <c r="A29" s="48" t="s">
        <v>57</v>
      </c>
      <c r="B29" s="11">
        <v>0</v>
      </c>
      <c r="C29" s="14">
        <v>6048670</v>
      </c>
      <c r="D29" s="14">
        <v>0</v>
      </c>
      <c r="E29" s="14">
        <v>0</v>
      </c>
      <c r="F29" s="14">
        <v>0</v>
      </c>
      <c r="G29" s="14">
        <v>0</v>
      </c>
      <c r="H29" s="14">
        <v>1951330</v>
      </c>
      <c r="I29" s="14">
        <v>0</v>
      </c>
      <c r="J29" s="50">
        <f t="shared" si="1"/>
        <v>8000000</v>
      </c>
      <c r="K29" s="51">
        <f t="shared" si="3"/>
        <v>0.44961813614154689</v>
      </c>
      <c r="L29" s="64">
        <f t="shared" si="2"/>
        <v>26</v>
      </c>
    </row>
    <row r="30" spans="1:12" ht="21" customHeight="1">
      <c r="A30" s="70" t="s">
        <v>80</v>
      </c>
      <c r="B30" s="71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1042719</v>
      </c>
      <c r="I30" s="72">
        <v>0</v>
      </c>
      <c r="J30" s="73">
        <f t="shared" si="1"/>
        <v>1042719</v>
      </c>
      <c r="K30" s="74">
        <f t="shared" si="3"/>
        <v>5.860317166242221E-2</v>
      </c>
      <c r="L30" s="75">
        <f t="shared" si="2"/>
        <v>43</v>
      </c>
    </row>
    <row r="31" spans="1:12" ht="21" customHeight="1">
      <c r="A31" s="48" t="s">
        <v>72</v>
      </c>
      <c r="B31" s="11">
        <v>0</v>
      </c>
      <c r="C31" s="14">
        <v>17600000</v>
      </c>
      <c r="D31" s="14">
        <v>0</v>
      </c>
      <c r="E31" s="14">
        <v>16872591</v>
      </c>
      <c r="F31" s="14">
        <v>0</v>
      </c>
      <c r="G31" s="14">
        <v>0</v>
      </c>
      <c r="H31" s="14">
        <v>0</v>
      </c>
      <c r="I31" s="14">
        <v>0</v>
      </c>
      <c r="J31" s="50">
        <f t="shared" si="1"/>
        <v>34472591</v>
      </c>
      <c r="K31" s="51">
        <f t="shared" si="3"/>
        <v>1.9374377641737333</v>
      </c>
      <c r="L31" s="64">
        <f t="shared" si="2"/>
        <v>9</v>
      </c>
    </row>
    <row r="32" spans="1:12" ht="21" customHeight="1">
      <c r="A32" s="48" t="s">
        <v>33</v>
      </c>
      <c r="B32" s="11">
        <v>0</v>
      </c>
      <c r="C32" s="14">
        <v>71340</v>
      </c>
      <c r="D32" s="14">
        <v>166101</v>
      </c>
      <c r="E32" s="14">
        <v>491698</v>
      </c>
      <c r="F32" s="14">
        <v>0</v>
      </c>
      <c r="G32" s="14">
        <v>0</v>
      </c>
      <c r="H32" s="14">
        <v>1038272</v>
      </c>
      <c r="I32" s="14">
        <v>38113</v>
      </c>
      <c r="J32" s="50">
        <f t="shared" si="1"/>
        <v>1805524</v>
      </c>
      <c r="K32" s="51">
        <f t="shared" si="3"/>
        <v>0.10147454195485379</v>
      </c>
      <c r="L32" s="64">
        <f t="shared" si="2"/>
        <v>38</v>
      </c>
    </row>
    <row r="33" spans="1:12" ht="21" customHeight="1">
      <c r="A33" s="48" t="s">
        <v>41</v>
      </c>
      <c r="B33" s="11">
        <v>1900000</v>
      </c>
      <c r="C33" s="14">
        <v>0</v>
      </c>
      <c r="D33" s="14">
        <v>271353</v>
      </c>
      <c r="E33" s="14">
        <v>0</v>
      </c>
      <c r="F33" s="14">
        <v>0</v>
      </c>
      <c r="G33" s="14">
        <v>4147427</v>
      </c>
      <c r="H33" s="14">
        <v>7425247</v>
      </c>
      <c r="I33" s="14">
        <v>0</v>
      </c>
      <c r="J33" s="50">
        <f t="shared" si="1"/>
        <v>13744027</v>
      </c>
      <c r="K33" s="51">
        <f t="shared" si="3"/>
        <v>0.77244547535238706</v>
      </c>
      <c r="L33" s="64">
        <f t="shared" si="2"/>
        <v>21</v>
      </c>
    </row>
    <row r="34" spans="1:12" ht="21" customHeight="1">
      <c r="A34" s="49" t="s">
        <v>30</v>
      </c>
      <c r="B34" s="40">
        <v>1122000</v>
      </c>
      <c r="C34" s="39">
        <v>0</v>
      </c>
      <c r="D34" s="39">
        <v>1864253</v>
      </c>
      <c r="E34" s="39">
        <v>5125000</v>
      </c>
      <c r="F34" s="39">
        <v>0</v>
      </c>
      <c r="G34" s="39">
        <v>0</v>
      </c>
      <c r="H34" s="39">
        <v>8063682</v>
      </c>
      <c r="I34" s="39">
        <v>151706</v>
      </c>
      <c r="J34" s="62">
        <f t="shared" si="1"/>
        <v>16326641</v>
      </c>
      <c r="K34" s="52">
        <f t="shared" si="3"/>
        <v>0.9175942369840201</v>
      </c>
      <c r="L34" s="65">
        <f t="shared" si="2"/>
        <v>18</v>
      </c>
    </row>
    <row r="35" spans="1:12" ht="21" customHeight="1">
      <c r="A35" s="48" t="s">
        <v>81</v>
      </c>
      <c r="B35" s="11">
        <v>265000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50">
        <f t="shared" si="1"/>
        <v>265000</v>
      </c>
      <c r="K35" s="51">
        <f t="shared" si="3"/>
        <v>1.4893600759688741E-2</v>
      </c>
      <c r="L35" s="64">
        <f t="shared" si="2"/>
        <v>52</v>
      </c>
    </row>
    <row r="36" spans="1:12" ht="21" customHeight="1">
      <c r="A36" s="48" t="s">
        <v>82</v>
      </c>
      <c r="B36" s="11">
        <v>0</v>
      </c>
      <c r="C36" s="14">
        <v>1298014</v>
      </c>
      <c r="D36" s="14">
        <v>0</v>
      </c>
      <c r="E36" s="14">
        <v>0</v>
      </c>
      <c r="F36" s="14">
        <v>0</v>
      </c>
      <c r="G36" s="14">
        <v>0</v>
      </c>
      <c r="H36" s="14">
        <v>304449</v>
      </c>
      <c r="I36" s="14">
        <v>0</v>
      </c>
      <c r="J36" s="50">
        <f t="shared" si="1"/>
        <v>1602463</v>
      </c>
      <c r="K36" s="51">
        <f t="shared" si="3"/>
        <v>9.0062053411973958E-2</v>
      </c>
      <c r="L36" s="64">
        <f t="shared" si="2"/>
        <v>40</v>
      </c>
    </row>
    <row r="37" spans="1:12" ht="21" customHeight="1">
      <c r="A37" s="48" t="s">
        <v>38</v>
      </c>
      <c r="B37" s="11">
        <v>10250600</v>
      </c>
      <c r="C37" s="14">
        <v>0</v>
      </c>
      <c r="D37" s="14">
        <v>0</v>
      </c>
      <c r="E37" s="14">
        <v>84000</v>
      </c>
      <c r="F37" s="14">
        <v>0</v>
      </c>
      <c r="G37" s="14">
        <v>0</v>
      </c>
      <c r="H37" s="14">
        <v>0</v>
      </c>
      <c r="I37" s="14">
        <v>0</v>
      </c>
      <c r="J37" s="50">
        <f t="shared" si="1"/>
        <v>10334600</v>
      </c>
      <c r="K37" s="51">
        <f t="shared" si="3"/>
        <v>0.58082794872105381</v>
      </c>
      <c r="L37" s="64">
        <f t="shared" si="2"/>
        <v>24</v>
      </c>
    </row>
    <row r="38" spans="1:12" ht="21" customHeight="1">
      <c r="A38" s="48" t="s">
        <v>83</v>
      </c>
      <c r="B38" s="11">
        <v>223956</v>
      </c>
      <c r="C38" s="14">
        <v>116000</v>
      </c>
      <c r="D38" s="14">
        <v>0</v>
      </c>
      <c r="E38" s="14">
        <v>0</v>
      </c>
      <c r="F38" s="14">
        <v>0</v>
      </c>
      <c r="G38" s="14">
        <v>208705</v>
      </c>
      <c r="H38" s="14">
        <v>0</v>
      </c>
      <c r="I38" s="14">
        <v>0</v>
      </c>
      <c r="J38" s="50">
        <f t="shared" si="1"/>
        <v>548661</v>
      </c>
      <c r="K38" s="51">
        <f t="shared" si="3"/>
        <v>3.0835992024194656E-2</v>
      </c>
      <c r="L38" s="64">
        <f t="shared" si="2"/>
        <v>49</v>
      </c>
    </row>
    <row r="39" spans="1:12" ht="21" customHeight="1">
      <c r="A39" s="48" t="s">
        <v>73</v>
      </c>
      <c r="B39" s="11">
        <v>0</v>
      </c>
      <c r="C39" s="14">
        <v>0</v>
      </c>
      <c r="D39" s="14">
        <v>594976</v>
      </c>
      <c r="E39" s="14">
        <v>0</v>
      </c>
      <c r="F39" s="14">
        <v>0</v>
      </c>
      <c r="G39" s="14">
        <v>0</v>
      </c>
      <c r="H39" s="14">
        <v>1295024</v>
      </c>
      <c r="I39" s="14">
        <v>0</v>
      </c>
      <c r="J39" s="50">
        <f t="shared" si="1"/>
        <v>1890000</v>
      </c>
      <c r="K39" s="51">
        <f t="shared" si="3"/>
        <v>0.10622228466344046</v>
      </c>
      <c r="L39" s="64">
        <f t="shared" si="2"/>
        <v>37</v>
      </c>
    </row>
    <row r="40" spans="1:12" ht="21" customHeight="1">
      <c r="A40" s="70" t="s">
        <v>74</v>
      </c>
      <c r="B40" s="71">
        <v>0</v>
      </c>
      <c r="C40" s="72">
        <v>0</v>
      </c>
      <c r="D40" s="72">
        <v>0</v>
      </c>
      <c r="E40" s="72">
        <v>2943958</v>
      </c>
      <c r="F40" s="72">
        <v>20000000</v>
      </c>
      <c r="G40" s="72">
        <v>9600000</v>
      </c>
      <c r="H40" s="72">
        <v>0</v>
      </c>
      <c r="I40" s="72">
        <v>0</v>
      </c>
      <c r="J40" s="73">
        <f t="shared" si="1"/>
        <v>32543958</v>
      </c>
      <c r="K40" s="74">
        <f t="shared" si="3"/>
        <v>1.8290442173285979</v>
      </c>
      <c r="L40" s="75">
        <f t="shared" si="2"/>
        <v>10</v>
      </c>
    </row>
    <row r="41" spans="1:12" ht="21" customHeight="1">
      <c r="A41" s="48" t="s">
        <v>42</v>
      </c>
      <c r="B41" s="11">
        <v>263558386</v>
      </c>
      <c r="C41" s="14">
        <v>346031000</v>
      </c>
      <c r="D41" s="14">
        <v>68292736</v>
      </c>
      <c r="E41" s="14">
        <v>56878000</v>
      </c>
      <c r="F41" s="14">
        <v>58535000</v>
      </c>
      <c r="G41" s="14">
        <v>16421000</v>
      </c>
      <c r="H41" s="14">
        <v>58630835</v>
      </c>
      <c r="I41" s="14">
        <v>7811639</v>
      </c>
      <c r="J41" s="50">
        <f t="shared" si="1"/>
        <v>876158596</v>
      </c>
      <c r="K41" s="51">
        <f t="shared" si="3"/>
        <v>49.242099362239323</v>
      </c>
      <c r="L41" s="64">
        <f t="shared" si="2"/>
        <v>2</v>
      </c>
    </row>
    <row r="42" spans="1:12" ht="21" customHeight="1">
      <c r="A42" s="48" t="s">
        <v>43</v>
      </c>
      <c r="B42" s="11">
        <v>11283286</v>
      </c>
      <c r="C42" s="14">
        <v>13492000</v>
      </c>
      <c r="D42" s="14">
        <v>5200431</v>
      </c>
      <c r="E42" s="14">
        <v>952400</v>
      </c>
      <c r="F42" s="14">
        <v>0</v>
      </c>
      <c r="G42" s="14">
        <v>0</v>
      </c>
      <c r="H42" s="14">
        <v>19195807</v>
      </c>
      <c r="I42" s="14">
        <v>1092520</v>
      </c>
      <c r="J42" s="50">
        <f t="shared" si="1"/>
        <v>51216444</v>
      </c>
      <c r="K42" s="51">
        <f t="shared" si="3"/>
        <v>2.8784802613847393</v>
      </c>
      <c r="L42" s="64">
        <f t="shared" si="2"/>
        <v>6</v>
      </c>
    </row>
    <row r="43" spans="1:12" ht="21" customHeight="1">
      <c r="A43" s="48" t="s">
        <v>84</v>
      </c>
      <c r="B43" s="11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1000000</v>
      </c>
      <c r="I43" s="14">
        <v>0</v>
      </c>
      <c r="J43" s="50">
        <f t="shared" si="1"/>
        <v>1000000</v>
      </c>
      <c r="K43" s="51">
        <f t="shared" si="3"/>
        <v>5.6202267017693361E-2</v>
      </c>
      <c r="L43" s="64">
        <f t="shared" si="2"/>
        <v>44</v>
      </c>
    </row>
    <row r="44" spans="1:12" ht="21" customHeight="1">
      <c r="A44" s="49" t="s">
        <v>13</v>
      </c>
      <c r="B44" s="40">
        <v>0</v>
      </c>
      <c r="C44" s="39">
        <v>800000</v>
      </c>
      <c r="D44" s="39">
        <v>8000000</v>
      </c>
      <c r="E44" s="39">
        <v>0</v>
      </c>
      <c r="F44" s="39">
        <v>0</v>
      </c>
      <c r="G44" s="39">
        <v>0</v>
      </c>
      <c r="H44" s="39">
        <v>10800000</v>
      </c>
      <c r="I44" s="39">
        <v>245610</v>
      </c>
      <c r="J44" s="62">
        <f t="shared" si="1"/>
        <v>19845610</v>
      </c>
      <c r="K44" s="52">
        <f t="shared" si="3"/>
        <v>1.1153682723490055</v>
      </c>
      <c r="L44" s="65">
        <f t="shared" si="2"/>
        <v>15</v>
      </c>
    </row>
    <row r="45" spans="1:12" ht="21" customHeight="1">
      <c r="A45" s="70" t="s">
        <v>44</v>
      </c>
      <c r="B45" s="71">
        <v>0</v>
      </c>
      <c r="C45" s="72">
        <v>0</v>
      </c>
      <c r="D45" s="72">
        <v>80757</v>
      </c>
      <c r="E45" s="72">
        <v>0</v>
      </c>
      <c r="F45" s="72">
        <v>0</v>
      </c>
      <c r="G45" s="72">
        <v>0</v>
      </c>
      <c r="H45" s="72">
        <v>6565622</v>
      </c>
      <c r="I45" s="72">
        <v>666255</v>
      </c>
      <c r="J45" s="73">
        <f t="shared" si="1"/>
        <v>7312634</v>
      </c>
      <c r="K45" s="74">
        <f t="shared" ref="K45:K62" si="4">(J45/$J$65)*100</f>
        <v>0.41098660867066306</v>
      </c>
      <c r="L45" s="75">
        <f t="shared" si="2"/>
        <v>28</v>
      </c>
    </row>
    <row r="46" spans="1:12" ht="21" customHeight="1">
      <c r="A46" s="48" t="s">
        <v>45</v>
      </c>
      <c r="B46" s="11">
        <v>27111</v>
      </c>
      <c r="C46" s="14">
        <v>304300</v>
      </c>
      <c r="D46" s="14">
        <v>32247</v>
      </c>
      <c r="E46" s="14">
        <v>211071</v>
      </c>
      <c r="F46" s="14">
        <v>0</v>
      </c>
      <c r="G46" s="14">
        <v>149971</v>
      </c>
      <c r="H46" s="14">
        <v>0</v>
      </c>
      <c r="I46" s="14">
        <v>0</v>
      </c>
      <c r="J46" s="50">
        <f t="shared" si="1"/>
        <v>724700</v>
      </c>
      <c r="K46" s="51">
        <f t="shared" si="4"/>
        <v>4.0729782907722382E-2</v>
      </c>
      <c r="L46" s="64">
        <f t="shared" si="2"/>
        <v>48</v>
      </c>
    </row>
    <row r="47" spans="1:12" ht="21" customHeight="1">
      <c r="A47" s="48" t="s">
        <v>58</v>
      </c>
      <c r="B47" s="11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4166518</v>
      </c>
      <c r="I47" s="14">
        <v>0</v>
      </c>
      <c r="J47" s="50">
        <f t="shared" si="1"/>
        <v>4166518</v>
      </c>
      <c r="K47" s="51">
        <f t="shared" si="4"/>
        <v>0.23416775717002569</v>
      </c>
      <c r="L47" s="64">
        <f t="shared" si="2"/>
        <v>34</v>
      </c>
    </row>
    <row r="48" spans="1:12" ht="21" customHeight="1">
      <c r="A48" s="48" t="s">
        <v>75</v>
      </c>
      <c r="B48" s="11">
        <v>0</v>
      </c>
      <c r="C48" s="14">
        <v>0</v>
      </c>
      <c r="D48" s="14">
        <v>81912</v>
      </c>
      <c r="E48" s="14">
        <v>0</v>
      </c>
      <c r="F48" s="14">
        <v>0</v>
      </c>
      <c r="G48" s="14">
        <v>0</v>
      </c>
      <c r="H48" s="14">
        <v>5698189</v>
      </c>
      <c r="I48" s="14">
        <v>0</v>
      </c>
      <c r="J48" s="50">
        <f t="shared" si="1"/>
        <v>5780101</v>
      </c>
      <c r="K48" s="51">
        <f t="shared" si="4"/>
        <v>0.32485477979123645</v>
      </c>
      <c r="L48" s="64">
        <f t="shared" si="2"/>
        <v>32</v>
      </c>
    </row>
    <row r="49" spans="1:12" ht="21" customHeight="1">
      <c r="A49" s="48" t="s">
        <v>22</v>
      </c>
      <c r="B49" s="11">
        <v>500000</v>
      </c>
      <c r="C49" s="14">
        <v>0</v>
      </c>
      <c r="D49" s="14">
        <v>0</v>
      </c>
      <c r="E49" s="14">
        <v>287765</v>
      </c>
      <c r="F49" s="14">
        <v>0</v>
      </c>
      <c r="G49" s="14">
        <v>0</v>
      </c>
      <c r="H49" s="14">
        <v>9000000</v>
      </c>
      <c r="I49" s="14">
        <v>287765</v>
      </c>
      <c r="J49" s="50">
        <f t="shared" si="1"/>
        <v>10075530</v>
      </c>
      <c r="K49" s="51">
        <f t="shared" si="4"/>
        <v>0.56626762740477998</v>
      </c>
      <c r="L49" s="64">
        <f t="shared" si="2"/>
        <v>25</v>
      </c>
    </row>
    <row r="50" spans="1:12" ht="21" customHeight="1">
      <c r="A50" s="70" t="s">
        <v>14</v>
      </c>
      <c r="B50" s="71">
        <v>5196212</v>
      </c>
      <c r="C50" s="72">
        <v>3960096</v>
      </c>
      <c r="D50" s="72">
        <v>1833066</v>
      </c>
      <c r="E50" s="72">
        <v>5526405</v>
      </c>
      <c r="F50" s="72">
        <v>2943748</v>
      </c>
      <c r="G50" s="72">
        <v>4039231</v>
      </c>
      <c r="H50" s="72">
        <v>2151981</v>
      </c>
      <c r="I50" s="72">
        <v>21000</v>
      </c>
      <c r="J50" s="73">
        <f t="shared" si="1"/>
        <v>25671739</v>
      </c>
      <c r="K50" s="74">
        <f t="shared" si="4"/>
        <v>1.4428099300865325</v>
      </c>
      <c r="L50" s="75">
        <f t="shared" si="2"/>
        <v>11</v>
      </c>
    </row>
    <row r="51" spans="1:12" ht="21" customHeight="1">
      <c r="A51" s="48" t="s">
        <v>46</v>
      </c>
      <c r="B51" s="11">
        <v>19475581</v>
      </c>
      <c r="C51" s="14">
        <v>13734605</v>
      </c>
      <c r="D51" s="14">
        <v>12862344</v>
      </c>
      <c r="E51" s="14">
        <v>96000</v>
      </c>
      <c r="F51" s="14">
        <v>4000000</v>
      </c>
      <c r="G51" s="14">
        <v>0</v>
      </c>
      <c r="H51" s="14">
        <v>21786320</v>
      </c>
      <c r="I51" s="14">
        <v>2054954</v>
      </c>
      <c r="J51" s="50">
        <f t="shared" si="1"/>
        <v>74009804</v>
      </c>
      <c r="K51" s="51">
        <f t="shared" si="4"/>
        <v>4.1595187663351503</v>
      </c>
      <c r="L51" s="64">
        <f t="shared" si="2"/>
        <v>4</v>
      </c>
    </row>
    <row r="52" spans="1:12" ht="21" customHeight="1">
      <c r="A52" s="48" t="s">
        <v>23</v>
      </c>
      <c r="B52" s="11">
        <v>664268</v>
      </c>
      <c r="C52" s="14">
        <v>3764423</v>
      </c>
      <c r="D52" s="14">
        <v>0</v>
      </c>
      <c r="E52" s="14">
        <v>341084</v>
      </c>
      <c r="F52" s="14">
        <v>0</v>
      </c>
      <c r="G52" s="14">
        <v>0</v>
      </c>
      <c r="H52" s="14">
        <v>1764667</v>
      </c>
      <c r="I52" s="14">
        <v>0</v>
      </c>
      <c r="J52" s="50">
        <f t="shared" si="1"/>
        <v>6534442</v>
      </c>
      <c r="K52" s="51">
        <f t="shared" si="4"/>
        <v>0.36725045409563023</v>
      </c>
      <c r="L52" s="64">
        <f t="shared" si="2"/>
        <v>29</v>
      </c>
    </row>
    <row r="53" spans="1:12" ht="21" customHeight="1">
      <c r="A53" s="48" t="s">
        <v>34</v>
      </c>
      <c r="B53" s="11">
        <v>360000</v>
      </c>
      <c r="C53" s="14">
        <v>0</v>
      </c>
      <c r="D53" s="14">
        <v>0</v>
      </c>
      <c r="E53" s="14">
        <v>175600</v>
      </c>
      <c r="F53" s="14">
        <v>0</v>
      </c>
      <c r="G53" s="14">
        <v>0</v>
      </c>
      <c r="H53" s="14">
        <v>15664400</v>
      </c>
      <c r="I53" s="14">
        <v>1200000</v>
      </c>
      <c r="J53" s="50">
        <f t="shared" si="1"/>
        <v>17400000</v>
      </c>
      <c r="K53" s="51">
        <f t="shared" si="4"/>
        <v>0.97791944610786452</v>
      </c>
      <c r="L53" s="64">
        <f t="shared" si="2"/>
        <v>17</v>
      </c>
    </row>
    <row r="54" spans="1:12" ht="21" customHeight="1">
      <c r="A54" s="48" t="s">
        <v>85</v>
      </c>
      <c r="B54" s="11">
        <v>0</v>
      </c>
      <c r="C54" s="14">
        <v>0</v>
      </c>
      <c r="D54" s="14">
        <v>2449600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50">
        <f t="shared" si="1"/>
        <v>2449600</v>
      </c>
      <c r="K54" s="51">
        <f t="shared" si="4"/>
        <v>0.13767307328654166</v>
      </c>
      <c r="L54" s="64">
        <f t="shared" si="2"/>
        <v>36</v>
      </c>
    </row>
    <row r="55" spans="1:12" ht="21" customHeight="1">
      <c r="A55" s="48" t="s">
        <v>24</v>
      </c>
      <c r="B55" s="11">
        <v>1954694</v>
      </c>
      <c r="C55" s="14">
        <v>3713138</v>
      </c>
      <c r="D55" s="14">
        <v>112690</v>
      </c>
      <c r="E55" s="14">
        <v>54000</v>
      </c>
      <c r="F55" s="14">
        <v>181300</v>
      </c>
      <c r="G55" s="14">
        <v>0</v>
      </c>
      <c r="H55" s="14">
        <v>202630</v>
      </c>
      <c r="I55" s="14">
        <v>0</v>
      </c>
      <c r="J55" s="50">
        <f t="shared" si="1"/>
        <v>6218452</v>
      </c>
      <c r="K55" s="51">
        <f t="shared" si="4"/>
        <v>0.3494910997407093</v>
      </c>
      <c r="L55" s="64">
        <f t="shared" si="2"/>
        <v>30</v>
      </c>
    </row>
    <row r="56" spans="1:12" ht="21" customHeight="1">
      <c r="A56" s="48" t="s">
        <v>59</v>
      </c>
      <c r="B56" s="11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1110084</v>
      </c>
      <c r="I56" s="14">
        <v>0</v>
      </c>
      <c r="J56" s="50">
        <f t="shared" si="1"/>
        <v>1110084</v>
      </c>
      <c r="K56" s="51">
        <f t="shared" si="4"/>
        <v>6.2389237380069115E-2</v>
      </c>
      <c r="L56" s="64">
        <f t="shared" si="2"/>
        <v>42</v>
      </c>
    </row>
    <row r="57" spans="1:12" ht="21" customHeight="1">
      <c r="A57" s="48" t="s">
        <v>29</v>
      </c>
      <c r="B57" s="11">
        <v>0</v>
      </c>
      <c r="C57" s="14">
        <v>14210298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50">
        <f t="shared" si="1"/>
        <v>14210298</v>
      </c>
      <c r="K57" s="51">
        <f t="shared" si="4"/>
        <v>0.79865096259699397</v>
      </c>
      <c r="L57" s="64">
        <f t="shared" si="2"/>
        <v>20</v>
      </c>
    </row>
    <row r="58" spans="1:12" ht="21" customHeight="1">
      <c r="A58" s="48" t="s">
        <v>28</v>
      </c>
      <c r="B58" s="11">
        <v>2291361</v>
      </c>
      <c r="C58" s="14">
        <v>2888039</v>
      </c>
      <c r="D58" s="14">
        <v>0</v>
      </c>
      <c r="E58" s="14">
        <v>750576</v>
      </c>
      <c r="F58" s="14">
        <v>0</v>
      </c>
      <c r="G58" s="14">
        <v>0</v>
      </c>
      <c r="H58" s="14">
        <v>0</v>
      </c>
      <c r="I58" s="14">
        <v>0</v>
      </c>
      <c r="J58" s="50">
        <f t="shared" si="1"/>
        <v>5929976</v>
      </c>
      <c r="K58" s="51">
        <f t="shared" si="4"/>
        <v>0.33327809456051322</v>
      </c>
      <c r="L58" s="64">
        <f t="shared" si="2"/>
        <v>31</v>
      </c>
    </row>
    <row r="59" spans="1:12" ht="21" customHeight="1">
      <c r="A59" s="48" t="s">
        <v>47</v>
      </c>
      <c r="B59" s="11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15000</v>
      </c>
      <c r="I59" s="14">
        <v>0</v>
      </c>
      <c r="J59" s="50">
        <f t="shared" si="1"/>
        <v>15000</v>
      </c>
      <c r="K59" s="51">
        <f t="shared" si="4"/>
        <v>8.4303400526540052E-4</v>
      </c>
      <c r="L59" s="64">
        <f t="shared" si="2"/>
        <v>54</v>
      </c>
    </row>
    <row r="60" spans="1:12" ht="21" customHeight="1">
      <c r="A60" s="48" t="s">
        <v>76</v>
      </c>
      <c r="B60" s="11">
        <v>278959</v>
      </c>
      <c r="C60" s="14">
        <v>0</v>
      </c>
      <c r="D60" s="14">
        <v>229200</v>
      </c>
      <c r="E60" s="14">
        <v>500000</v>
      </c>
      <c r="F60" s="14">
        <v>0</v>
      </c>
      <c r="G60" s="14">
        <v>140000</v>
      </c>
      <c r="H60" s="14">
        <v>0</v>
      </c>
      <c r="I60" s="14">
        <v>0</v>
      </c>
      <c r="J60" s="50">
        <f t="shared" si="1"/>
        <v>1148159</v>
      </c>
      <c r="K60" s="51">
        <f t="shared" si="4"/>
        <v>6.4529138696767796E-2</v>
      </c>
      <c r="L60" s="64">
        <f t="shared" si="2"/>
        <v>41</v>
      </c>
    </row>
    <row r="61" spans="1:12" ht="21" customHeight="1">
      <c r="A61" s="48" t="s">
        <v>48</v>
      </c>
      <c r="B61" s="11">
        <v>11104977</v>
      </c>
      <c r="C61" s="14">
        <v>15565600</v>
      </c>
      <c r="D61" s="14">
        <v>9635526</v>
      </c>
      <c r="E61" s="14">
        <v>930830</v>
      </c>
      <c r="F61" s="14">
        <v>0</v>
      </c>
      <c r="G61" s="14">
        <v>0</v>
      </c>
      <c r="H61" s="14">
        <v>0</v>
      </c>
      <c r="I61" s="14">
        <v>2259371</v>
      </c>
      <c r="J61" s="50">
        <f t="shared" si="1"/>
        <v>39496304</v>
      </c>
      <c r="K61" s="51">
        <f t="shared" si="4"/>
        <v>2.2197818236199907</v>
      </c>
      <c r="L61" s="64">
        <f t="shared" si="2"/>
        <v>8</v>
      </c>
    </row>
    <row r="62" spans="1:12" ht="21" customHeight="1">
      <c r="A62" s="48" t="s">
        <v>86</v>
      </c>
      <c r="B62" s="11">
        <v>0</v>
      </c>
      <c r="C62" s="14">
        <v>7600000</v>
      </c>
      <c r="D62" s="14">
        <v>0</v>
      </c>
      <c r="E62" s="14">
        <v>8028535</v>
      </c>
      <c r="F62" s="14">
        <v>0</v>
      </c>
      <c r="G62" s="14">
        <v>0</v>
      </c>
      <c r="H62" s="14">
        <v>0</v>
      </c>
      <c r="I62" s="14">
        <v>0</v>
      </c>
      <c r="J62" s="50">
        <f t="shared" si="1"/>
        <v>15628535</v>
      </c>
      <c r="K62" s="51">
        <f t="shared" si="4"/>
        <v>0.87835909716536631</v>
      </c>
      <c r="L62" s="64">
        <f t="shared" si="2"/>
        <v>19</v>
      </c>
    </row>
    <row r="63" spans="1:12" ht="18.75" customHeight="1" thickBot="1">
      <c r="A63" s="6"/>
      <c r="B63" s="37"/>
      <c r="C63" s="36"/>
      <c r="D63" s="36"/>
      <c r="E63" s="36"/>
      <c r="F63" s="36"/>
      <c r="G63" s="36"/>
      <c r="H63" s="36"/>
      <c r="I63" s="36"/>
      <c r="J63" s="47"/>
      <c r="K63" s="38"/>
      <c r="L63" s="66"/>
    </row>
    <row r="64" spans="1:12" ht="6" customHeight="1">
      <c r="A64" s="33"/>
      <c r="B64" s="35"/>
      <c r="C64" s="31"/>
      <c r="D64" s="31"/>
      <c r="E64" s="31"/>
      <c r="F64" s="31"/>
      <c r="G64" s="31"/>
      <c r="H64" s="31"/>
      <c r="I64" s="31"/>
      <c r="J64" s="34"/>
      <c r="K64" s="32"/>
      <c r="L64" s="67"/>
    </row>
    <row r="65" spans="1:12" ht="15.75">
      <c r="A65" s="17" t="s">
        <v>15</v>
      </c>
      <c r="B65" s="54">
        <f t="shared" ref="B65:K65" si="5">SUM(B10:B64)</f>
        <v>374692767</v>
      </c>
      <c r="C65" s="53">
        <f t="shared" si="5"/>
        <v>486005201</v>
      </c>
      <c r="D65" s="53">
        <f t="shared" si="5"/>
        <v>130074495</v>
      </c>
      <c r="E65" s="53">
        <f t="shared" si="5"/>
        <v>130347333</v>
      </c>
      <c r="F65" s="53">
        <f t="shared" si="5"/>
        <v>129622216</v>
      </c>
      <c r="G65" s="53">
        <f t="shared" si="5"/>
        <v>38891326</v>
      </c>
      <c r="H65" s="53">
        <f t="shared" si="5"/>
        <v>469031373</v>
      </c>
      <c r="I65" s="53">
        <f t="shared" si="5"/>
        <v>20622946</v>
      </c>
      <c r="J65" s="50">
        <f>SUM(J10:J64)</f>
        <v>1779287657</v>
      </c>
      <c r="K65" s="55">
        <f t="shared" si="5"/>
        <v>100</v>
      </c>
      <c r="L65" s="68"/>
    </row>
    <row r="66" spans="1:12" ht="6" customHeight="1">
      <c r="A66" s="17"/>
      <c r="B66" s="57"/>
      <c r="C66" s="56"/>
      <c r="D66" s="56"/>
      <c r="E66" s="56"/>
      <c r="F66" s="56"/>
      <c r="G66" s="56"/>
      <c r="H66" s="56"/>
      <c r="I66" s="56"/>
      <c r="J66" s="58"/>
      <c r="K66" s="59"/>
      <c r="L66" s="69"/>
    </row>
    <row r="67" spans="1:12" ht="15.75">
      <c r="A67" s="18" t="s">
        <v>16</v>
      </c>
      <c r="B67" s="60">
        <f t="shared" ref="B67:I67" si="6">(B65/$J$65)*100</f>
        <v>21.058582940532364</v>
      </c>
      <c r="C67" s="55">
        <f t="shared" si="6"/>
        <v>27.314594078589732</v>
      </c>
      <c r="D67" s="55">
        <f t="shared" si="6"/>
        <v>7.3104815001816199</v>
      </c>
      <c r="E67" s="55">
        <f t="shared" si="6"/>
        <v>7.3258156143101942</v>
      </c>
      <c r="F67" s="55">
        <f t="shared" si="6"/>
        <v>7.2850623950571247</v>
      </c>
      <c r="G67" s="55">
        <f t="shared" si="6"/>
        <v>2.1857806885241602</v>
      </c>
      <c r="H67" s="55">
        <f t="shared" si="6"/>
        <v>26.36062646502133</v>
      </c>
      <c r="I67" s="55">
        <f t="shared" si="6"/>
        <v>1.1590563177834712</v>
      </c>
      <c r="J67" s="61">
        <f>SUM(B67:I67)</f>
        <v>100</v>
      </c>
      <c r="K67" s="55"/>
      <c r="L67" s="68"/>
    </row>
    <row r="68" spans="1:12" ht="6" customHeight="1" thickBot="1">
      <c r="A68" s="19"/>
      <c r="B68" s="22"/>
      <c r="C68" s="21"/>
      <c r="D68" s="21"/>
      <c r="E68" s="21"/>
      <c r="F68" s="21"/>
      <c r="G68" s="21"/>
      <c r="H68" s="21"/>
      <c r="I68" s="21"/>
      <c r="J68" s="20"/>
      <c r="K68" s="21"/>
      <c r="L68" s="23"/>
    </row>
    <row r="69" spans="1:12" ht="6.75" customHeight="1"/>
    <row r="70" spans="1:12" ht="15.75">
      <c r="A70" s="5" t="s">
        <v>49</v>
      </c>
    </row>
    <row r="71" spans="1:12" ht="15.75">
      <c r="A71" s="5" t="s">
        <v>50</v>
      </c>
    </row>
    <row r="72" spans="1:12" ht="15.75">
      <c r="A72" s="16" t="s">
        <v>51</v>
      </c>
    </row>
    <row r="73" spans="1:12" ht="15.75">
      <c r="A73" s="16" t="s">
        <v>52</v>
      </c>
    </row>
    <row r="74" spans="1:12" ht="15.75">
      <c r="A74" s="16" t="s">
        <v>53</v>
      </c>
    </row>
    <row r="75" spans="1:12" ht="15.75">
      <c r="A75" s="16"/>
    </row>
    <row r="76" spans="1:12" ht="15.75">
      <c r="A76" s="16"/>
    </row>
    <row r="77" spans="1:12" ht="15.75">
      <c r="A77" s="16"/>
    </row>
    <row r="78" spans="1:12" ht="15.75">
      <c r="A78" s="16"/>
    </row>
    <row r="92" spans="1:1" ht="15.75">
      <c r="A92" s="5"/>
    </row>
  </sheetData>
  <mergeCells count="2">
    <mergeCell ref="A1:L1"/>
    <mergeCell ref="A2:L2"/>
  </mergeCells>
  <phoneticPr fontId="0" type="noConversion"/>
  <printOptions horizontalCentered="1" verticalCentered="1"/>
  <pageMargins left="0.5" right="0.5" top="0.75" bottom="0.75" header="0.5" footer="0.5"/>
  <pageSetup scale="50" orientation="landscape" horizontalDpi="300" verticalDpi="300" r:id="rId1"/>
  <headerFooter alignWithMargins="0"/>
  <rowBreaks count="1" manualBreakCount="1">
    <brk id="4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t-20</vt:lpstr>
      <vt:lpstr>'t-20'!Print_Area</vt:lpstr>
      <vt:lpstr>'t-20'!Print_Titles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2011-05-25T20:34:25Z</cp:lastPrinted>
  <dcterms:created xsi:type="dcterms:W3CDTF">1999-02-24T12:12:07Z</dcterms:created>
  <dcterms:modified xsi:type="dcterms:W3CDTF">2012-06-06T19:17:40Z</dcterms:modified>
</cp:coreProperties>
</file>