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5940" windowWidth="19170" windowHeight="6495"/>
  </bookViews>
  <sheets>
    <sheet name="t-21" sheetId="1" r:id="rId1"/>
  </sheets>
  <definedNames>
    <definedName name="_xlnm.Print_Area" localSheetId="0">'t-21'!$A$1:$O$40</definedName>
  </definedNames>
  <calcPr calcId="145621"/>
</workbook>
</file>

<file path=xl/calcChain.xml><?xml version="1.0" encoding="utf-8"?>
<calcChain xmlns="http://schemas.openxmlformats.org/spreadsheetml/2006/main">
  <c r="K29" i="1" l="1"/>
  <c r="J29" i="1"/>
  <c r="I29" i="1"/>
  <c r="H29" i="1"/>
  <c r="G29" i="1"/>
  <c r="F29" i="1"/>
  <c r="E29" i="1"/>
  <c r="D29" i="1"/>
  <c r="L17" i="1"/>
  <c r="K17" i="1"/>
  <c r="K19" i="1"/>
  <c r="K20" i="1"/>
  <c r="K21" i="1"/>
  <c r="K22" i="1"/>
  <c r="K18" i="1"/>
  <c r="K23" i="1"/>
  <c r="K25" i="1"/>
  <c r="K26" i="1"/>
  <c r="C29" i="1"/>
  <c r="K24" i="1"/>
  <c r="M21" i="1" l="1"/>
  <c r="M25" i="1"/>
  <c r="M26" i="1"/>
  <c r="M23" i="1"/>
  <c r="M18" i="1"/>
  <c r="M24" i="1"/>
  <c r="M22" i="1"/>
  <c r="M20" i="1"/>
  <c r="I31" i="1"/>
  <c r="M19" i="1"/>
  <c r="L18" i="1" l="1"/>
  <c r="L24" i="1"/>
  <c r="D31" i="1"/>
  <c r="L19" i="1"/>
  <c r="L23" i="1"/>
  <c r="L26" i="1"/>
  <c r="F31" i="1"/>
  <c r="H31" i="1"/>
  <c r="C31" i="1"/>
  <c r="L25" i="1"/>
  <c r="L20" i="1"/>
  <c r="J31" i="1"/>
  <c r="L21" i="1"/>
  <c r="G31" i="1"/>
  <c r="L22" i="1"/>
  <c r="E31" i="1"/>
  <c r="K31" i="1" l="1"/>
  <c r="L29" i="1"/>
</calcChain>
</file>

<file path=xl/sharedStrings.xml><?xml version="1.0" encoding="utf-8"?>
<sst xmlns="http://schemas.openxmlformats.org/spreadsheetml/2006/main" count="46" uniqueCount="44">
  <si>
    <t>Rolling</t>
  </si>
  <si>
    <t>Support</t>
  </si>
  <si>
    <t>Percent</t>
  </si>
  <si>
    <t>Stock</t>
  </si>
  <si>
    <t>&amp; Equip.</t>
  </si>
  <si>
    <t>Total</t>
  </si>
  <si>
    <t>of</t>
  </si>
  <si>
    <t>Area</t>
  </si>
  <si>
    <t>Lines</t>
  </si>
  <si>
    <t>Terminals</t>
  </si>
  <si>
    <t>Facilities</t>
  </si>
  <si>
    <t>TOTAL</t>
  </si>
  <si>
    <t>Percent of Total</t>
  </si>
  <si>
    <t xml:space="preserve">              Rolling Stock Purchases includes rail cars and spare parts.  Rolling Stock Rehab includes rehabilitation and mid-life rebuild. Rolling Stock Other includes design and lease.</t>
  </si>
  <si>
    <t>Rank</t>
  </si>
  <si>
    <t>Portland, OR-WA</t>
  </si>
  <si>
    <t>Table 21</t>
  </si>
  <si>
    <t>New York--Newark, NY-NJ-CT</t>
  </si>
  <si>
    <t xml:space="preserve">NOTE:   Transit-way Lines may include HOV and busways, in addition to rail lines.  Station Stops / Terminals includes fare collection equip, Park and Ride, furniture, security equip.  Support &amp; Equip Facilities includes </t>
  </si>
  <si>
    <t>Riverside--San Bernardino, CA</t>
  </si>
  <si>
    <t>San Francisco--Oakland, CA</t>
  </si>
  <si>
    <t xml:space="preserve">              administrative/maintenance facilities, storage facilities, computers, and other support equip.  Electrif./ Power Dist. includes traction power, AC power lighting, substation distribution, and vehicle locator sytems. </t>
  </si>
  <si>
    <t xml:space="preserve">              Signal/Communic. includes train control / signal systems, communications systems, and radios.  Other includes contingencies, real estate, administration, contracts, professinal services, and finance charges.</t>
  </si>
  <si>
    <t>Phoenix--Mesa, AZ</t>
  </si>
  <si>
    <t>Virginia Beach, VA</t>
  </si>
  <si>
    <t>Washington, DC-VA-MD</t>
  </si>
  <si>
    <t>Items</t>
  </si>
  <si>
    <t xml:space="preserve">Station </t>
  </si>
  <si>
    <t>Signal</t>
  </si>
  <si>
    <t>Other</t>
  </si>
  <si>
    <t>Transit-way</t>
  </si>
  <si>
    <t>Stops /</t>
  </si>
  <si>
    <t>Electrific.</t>
  </si>
  <si>
    <t>Communi</t>
  </si>
  <si>
    <t>Capital</t>
  </si>
  <si>
    <t>Power Dist.</t>
  </si>
  <si>
    <t>cation</t>
  </si>
  <si>
    <t>Kokomo, IN</t>
  </si>
  <si>
    <t>Stockton, CA</t>
  </si>
  <si>
    <t>FY 2010 URBANIZED AREA FORMULA OBLIGATIONS FOR NEW STARTS</t>
  </si>
  <si>
    <t>Guideway</t>
  </si>
  <si>
    <t>Track</t>
  </si>
  <si>
    <t>Elements</t>
  </si>
  <si>
    <t>Columbia, 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</si>
</sst>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#,##0.0_);\(#,##0.0\)"/>
    <numFmt numFmtId="165" formatCode="0.0"/>
  </numFmts>
  <fonts count="15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10" xfId="0" applyBorder="1"/>
    <xf numFmtId="5" fontId="0" fillId="0" borderId="10" xfId="0" applyNumberFormat="1" applyBorder="1" applyProtection="1"/>
    <xf numFmtId="37" fontId="0" fillId="0" borderId="0" xfId="0" applyNumberFormat="1" applyProtection="1"/>
    <xf numFmtId="37" fontId="0" fillId="0" borderId="10" xfId="0" applyNumberFormat="1" applyBorder="1" applyProtection="1"/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2" xfId="0" applyFont="1" applyFill="1" applyBorder="1"/>
    <xf numFmtId="0" fontId="3" fillId="0" borderId="4" xfId="0" applyFont="1" applyFill="1" applyBorder="1"/>
    <xf numFmtId="0" fontId="3" fillId="0" borderId="11" xfId="0" applyFont="1" applyFill="1" applyBorder="1"/>
    <xf numFmtId="0" fontId="3" fillId="0" borderId="7" xfId="0" applyFont="1" applyFill="1" applyBorder="1"/>
    <xf numFmtId="0" fontId="3" fillId="0" borderId="9" xfId="0" applyFont="1" applyFill="1" applyBorder="1"/>
    <xf numFmtId="0" fontId="3" fillId="0" borderId="0" xfId="0" applyFont="1" applyFill="1"/>
    <xf numFmtId="164" fontId="3" fillId="0" borderId="11" xfId="0" applyNumberFormat="1" applyFont="1" applyFill="1" applyBorder="1" applyProtection="1"/>
    <xf numFmtId="0" fontId="0" fillId="0" borderId="2" xfId="0" applyFill="1" applyBorder="1"/>
    <xf numFmtId="0" fontId="4" fillId="0" borderId="2" xfId="0" applyFont="1" applyFill="1" applyBorder="1"/>
    <xf numFmtId="5" fontId="3" fillId="0" borderId="11" xfId="0" applyNumberFormat="1" applyFont="1" applyFill="1" applyBorder="1" applyProtection="1"/>
    <xf numFmtId="0" fontId="0" fillId="0" borderId="7" xfId="0" applyFill="1" applyBorder="1"/>
    <xf numFmtId="0" fontId="0" fillId="0" borderId="9" xfId="0" applyFill="1" applyBorder="1"/>
    <xf numFmtId="0" fontId="2" fillId="0" borderId="1" xfId="0" applyFont="1" applyFill="1" applyBorder="1"/>
    <xf numFmtId="0" fontId="0" fillId="0" borderId="3" xfId="0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0" fillId="0" borderId="8" xfId="0" applyFill="1" applyBorder="1"/>
    <xf numFmtId="0" fontId="5" fillId="0" borderId="0" xfId="0" applyFont="1"/>
    <xf numFmtId="0" fontId="6" fillId="0" borderId="0" xfId="0" applyFont="1"/>
    <xf numFmtId="164" fontId="3" fillId="0" borderId="12" xfId="0" applyNumberFormat="1" applyFont="1" applyFill="1" applyBorder="1" applyProtection="1"/>
    <xf numFmtId="0" fontId="7" fillId="0" borderId="5" xfId="0" applyFont="1" applyBorder="1"/>
    <xf numFmtId="164" fontId="11" fillId="0" borderId="0" xfId="0" applyNumberFormat="1" applyFont="1" applyFill="1" applyProtection="1"/>
    <xf numFmtId="5" fontId="8" fillId="0" borderId="0" xfId="0" applyNumberFormat="1" applyFont="1" applyFill="1" applyProtection="1"/>
    <xf numFmtId="5" fontId="8" fillId="0" borderId="10" xfId="0" applyNumberFormat="1" applyFont="1" applyFill="1" applyBorder="1" applyProtection="1"/>
    <xf numFmtId="5" fontId="8" fillId="0" borderId="13" xfId="0" applyNumberFormat="1" applyFont="1" applyFill="1" applyBorder="1" applyProtection="1"/>
    <xf numFmtId="5" fontId="12" fillId="0" borderId="0" xfId="0" applyNumberFormat="1" applyFont="1" applyFill="1" applyProtection="1"/>
    <xf numFmtId="5" fontId="12" fillId="0" borderId="10" xfId="0" applyNumberFormat="1" applyFont="1" applyFill="1" applyBorder="1" applyProtection="1"/>
    <xf numFmtId="5" fontId="12" fillId="0" borderId="13" xfId="0" applyNumberFormat="1" applyFont="1" applyFill="1" applyBorder="1" applyProtection="1"/>
    <xf numFmtId="5" fontId="9" fillId="0" borderId="0" xfId="0" applyNumberFormat="1" applyFont="1" applyFill="1" applyProtection="1"/>
    <xf numFmtId="164" fontId="9" fillId="0" borderId="0" xfId="0" applyNumberFormat="1" applyFont="1" applyFill="1" applyProtection="1"/>
    <xf numFmtId="3" fontId="3" fillId="0" borderId="0" xfId="0" applyNumberFormat="1" applyFont="1" applyFill="1" applyAlignment="1">
      <alignment horizontal="center"/>
    </xf>
    <xf numFmtId="3" fontId="11" fillId="0" borderId="0" xfId="0" applyNumberFormat="1" applyFont="1" applyFill="1" applyAlignment="1" applyProtection="1">
      <alignment horizontal="center"/>
    </xf>
    <xf numFmtId="3" fontId="13" fillId="0" borderId="0" xfId="0" applyNumberFormat="1" applyFont="1" applyFill="1" applyAlignment="1" applyProtection="1">
      <alignment horizontal="center"/>
    </xf>
    <xf numFmtId="164" fontId="13" fillId="0" borderId="0" xfId="0" applyNumberFormat="1" applyFont="1" applyFill="1" applyProtection="1"/>
    <xf numFmtId="0" fontId="14" fillId="0" borderId="5" xfId="0" applyFont="1" applyFill="1" applyBorder="1"/>
    <xf numFmtId="164" fontId="13" fillId="0" borderId="10" xfId="0" applyNumberFormat="1" applyFont="1" applyFill="1" applyBorder="1" applyProtection="1"/>
    <xf numFmtId="164" fontId="13" fillId="0" borderId="13" xfId="0" applyNumberFormat="1" applyFont="1" applyFill="1" applyBorder="1" applyProtection="1"/>
    <xf numFmtId="0" fontId="14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14" xfId="0" applyFont="1" applyFill="1" applyBorder="1"/>
    <xf numFmtId="0" fontId="2" fillId="0" borderId="13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/>
    <xf numFmtId="0" fontId="0" fillId="0" borderId="13" xfId="0" applyFill="1" applyBorder="1"/>
    <xf numFmtId="37" fontId="12" fillId="0" borderId="13" xfId="0" applyNumberFormat="1" applyFont="1" applyFill="1" applyBorder="1" applyProtection="1"/>
    <xf numFmtId="0" fontId="0" fillId="0" borderId="14" xfId="0" applyFill="1" applyBorder="1"/>
    <xf numFmtId="0" fontId="0" fillId="0" borderId="15" xfId="0" applyFill="1" applyBorder="1"/>
    <xf numFmtId="3" fontId="0" fillId="0" borderId="13" xfId="0" applyNumberFormat="1" applyFill="1" applyBorder="1"/>
    <xf numFmtId="3" fontId="12" fillId="0" borderId="13" xfId="0" applyNumberFormat="1" applyFont="1" applyFill="1" applyBorder="1" applyProtection="1"/>
    <xf numFmtId="3" fontId="10" fillId="0" borderId="13" xfId="0" applyNumberFormat="1" applyFont="1" applyFill="1" applyBorder="1" applyProtection="1"/>
    <xf numFmtId="165" fontId="13" fillId="0" borderId="0" xfId="0" applyNumberFormat="1" applyFont="1" applyFill="1" applyBorder="1" applyProtection="1"/>
    <xf numFmtId="165" fontId="13" fillId="0" borderId="0" xfId="0" applyNumberFormat="1" applyFont="1" applyFill="1" applyProtection="1"/>
    <xf numFmtId="165" fontId="13" fillId="0" borderId="0" xfId="0" applyNumberFormat="1" applyFont="1" applyFill="1"/>
    <xf numFmtId="1" fontId="13" fillId="0" borderId="0" xfId="0" applyNumberFormat="1" applyFont="1" applyFill="1" applyAlignment="1">
      <alignment horizontal="center"/>
    </xf>
    <xf numFmtId="3" fontId="7" fillId="0" borderId="0" xfId="0" applyNumberFormat="1" applyFont="1"/>
    <xf numFmtId="3" fontId="7" fillId="0" borderId="0" xfId="0" applyNumberFormat="1" applyFont="1" applyBorder="1" applyProtection="1"/>
    <xf numFmtId="3" fontId="7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6:N63"/>
  <sheetViews>
    <sheetView tabSelected="1" defaultGridColor="0" topLeftCell="A6" colorId="22" zoomScale="75" zoomScaleNormal="87" workbookViewId="0">
      <pane xSplit="2" ySplit="10" topLeftCell="D16" activePane="bottomRight" state="frozen"/>
      <selection activeCell="A6" sqref="A6"/>
      <selection pane="topRight" activeCell="C6" sqref="C6"/>
      <selection pane="bottomLeft" activeCell="A16" sqref="A16"/>
      <selection pane="bottomRight" activeCell="G34" sqref="G34"/>
    </sheetView>
  </sheetViews>
  <sheetFormatPr defaultColWidth="11.44140625" defaultRowHeight="15" x14ac:dyDescent="0.2"/>
  <cols>
    <col min="1" max="1" width="1.109375" customWidth="1"/>
    <col min="2" max="2" width="25.77734375" customWidth="1"/>
    <col min="3" max="3" width="13.77734375" customWidth="1"/>
    <col min="4" max="10" width="12.77734375" customWidth="1"/>
    <col min="11" max="11" width="13.77734375" customWidth="1"/>
    <col min="12" max="12" width="7.77734375" customWidth="1"/>
    <col min="13" max="13" width="5.44140625" customWidth="1"/>
    <col min="14" max="14" width="0.5546875" customWidth="1"/>
    <col min="15" max="15" width="1.109375" customWidth="1"/>
    <col min="16" max="20" width="10.77734375" customWidth="1"/>
  </cols>
  <sheetData>
    <row r="6" spans="2:14" ht="18" x14ac:dyDescent="0.25">
      <c r="B6" s="54" t="s">
        <v>16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2:14" ht="18" x14ac:dyDescent="0.25">
      <c r="B7" s="54" t="s">
        <v>39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2:14" ht="18" x14ac:dyDescent="0.25">
      <c r="C8" s="1"/>
      <c r="D8" s="1"/>
      <c r="E8" s="1"/>
    </row>
    <row r="9" spans="2:14" ht="18" x14ac:dyDescent="0.25">
      <c r="C9" s="1"/>
      <c r="D9" s="1"/>
      <c r="E9" s="1"/>
    </row>
    <row r="10" spans="2:14" ht="15.75" thickBot="1" x14ac:dyDescent="0.25"/>
    <row r="11" spans="2:14" ht="15.75" x14ac:dyDescent="0.25">
      <c r="B11" s="2"/>
      <c r="C11" s="4"/>
      <c r="D11" s="3"/>
      <c r="E11" s="3"/>
      <c r="F11" s="3"/>
      <c r="G11" s="3"/>
      <c r="H11" s="3"/>
      <c r="I11" s="3"/>
      <c r="J11" s="3"/>
      <c r="K11" s="55"/>
      <c r="L11" s="16"/>
      <c r="M11" s="16"/>
      <c r="N11" s="17"/>
    </row>
    <row r="12" spans="2:14" ht="15.75" x14ac:dyDescent="0.25">
      <c r="B12" s="5"/>
      <c r="C12" s="15" t="s">
        <v>0</v>
      </c>
      <c r="D12" s="6"/>
      <c r="E12" s="6" t="s">
        <v>27</v>
      </c>
      <c r="F12" s="14" t="s">
        <v>1</v>
      </c>
      <c r="G12" s="6"/>
      <c r="H12" s="14" t="s">
        <v>28</v>
      </c>
      <c r="I12" s="14" t="s">
        <v>40</v>
      </c>
      <c r="J12" s="14" t="s">
        <v>29</v>
      </c>
      <c r="K12" s="56"/>
      <c r="L12" s="53" t="s">
        <v>2</v>
      </c>
      <c r="M12" s="53"/>
      <c r="N12" s="18"/>
    </row>
    <row r="13" spans="2:14" ht="15.75" x14ac:dyDescent="0.25">
      <c r="B13" s="5"/>
      <c r="C13" s="15" t="s">
        <v>3</v>
      </c>
      <c r="D13" s="14" t="s">
        <v>30</v>
      </c>
      <c r="E13" s="14" t="s">
        <v>31</v>
      </c>
      <c r="F13" s="14" t="s">
        <v>4</v>
      </c>
      <c r="G13" s="14" t="s">
        <v>32</v>
      </c>
      <c r="H13" s="14" t="s">
        <v>33</v>
      </c>
      <c r="I13" s="14" t="s">
        <v>41</v>
      </c>
      <c r="J13" s="14" t="s">
        <v>34</v>
      </c>
      <c r="K13" s="57" t="s">
        <v>5</v>
      </c>
      <c r="L13" s="53" t="s">
        <v>6</v>
      </c>
      <c r="M13" s="53" t="s">
        <v>14</v>
      </c>
      <c r="N13" s="18"/>
    </row>
    <row r="14" spans="2:14" ht="15.75" x14ac:dyDescent="0.25">
      <c r="B14" s="5" t="s">
        <v>7</v>
      </c>
      <c r="C14" s="15" t="s">
        <v>5</v>
      </c>
      <c r="D14" s="14" t="s">
        <v>8</v>
      </c>
      <c r="E14" s="14" t="s">
        <v>9</v>
      </c>
      <c r="F14" s="14" t="s">
        <v>10</v>
      </c>
      <c r="G14" s="14" t="s">
        <v>35</v>
      </c>
      <c r="H14" s="14" t="s">
        <v>36</v>
      </c>
      <c r="I14" s="14" t="s">
        <v>42</v>
      </c>
      <c r="J14" s="14" t="s">
        <v>26</v>
      </c>
      <c r="K14" s="56"/>
      <c r="L14" s="53" t="s">
        <v>5</v>
      </c>
      <c r="M14" s="53"/>
      <c r="N14" s="18"/>
    </row>
    <row r="15" spans="2:14" ht="16.5" thickBot="1" x14ac:dyDescent="0.3">
      <c r="B15" s="7"/>
      <c r="C15" s="9"/>
      <c r="D15" s="8"/>
      <c r="E15" s="8"/>
      <c r="F15" s="8"/>
      <c r="G15" s="8"/>
      <c r="H15" s="8"/>
      <c r="I15" s="8"/>
      <c r="J15" s="8"/>
      <c r="K15" s="58"/>
      <c r="L15" s="19"/>
      <c r="M15" s="19"/>
      <c r="N15" s="20"/>
    </row>
    <row r="16" spans="2:14" ht="15.75" x14ac:dyDescent="0.25">
      <c r="B16" s="5"/>
      <c r="C16" s="10"/>
      <c r="K16" s="59"/>
      <c r="L16" s="21"/>
      <c r="M16" s="46"/>
      <c r="N16" s="18"/>
    </row>
    <row r="17" spans="2:14" ht="23.25" customHeight="1" x14ac:dyDescent="0.25">
      <c r="B17" s="36" t="s">
        <v>43</v>
      </c>
      <c r="C17" s="1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2014</v>
      </c>
      <c r="J17" s="70">
        <v>0</v>
      </c>
      <c r="K17" s="63">
        <f>SUM(C17:J17)</f>
        <v>2014</v>
      </c>
      <c r="L17" s="68">
        <f t="shared" ref="L17:L26" si="0">(K17/$K$29)*100</f>
        <v>1.8774142986240723E-3</v>
      </c>
      <c r="M17" s="69">
        <v>10</v>
      </c>
      <c r="N17" s="18"/>
    </row>
    <row r="18" spans="2:14" ht="22.5" customHeight="1" x14ac:dyDescent="0.25">
      <c r="B18" s="36" t="s">
        <v>37</v>
      </c>
      <c r="C18" s="13">
        <v>0</v>
      </c>
      <c r="D18" s="71">
        <v>0</v>
      </c>
      <c r="E18" s="71">
        <v>0</v>
      </c>
      <c r="F18" s="71">
        <v>192000</v>
      </c>
      <c r="G18" s="71">
        <v>0</v>
      </c>
      <c r="H18" s="71">
        <v>0</v>
      </c>
      <c r="I18" s="71">
        <v>0</v>
      </c>
      <c r="J18" s="71">
        <v>0</v>
      </c>
      <c r="K18" s="64">
        <f>SUM(C18:J18)</f>
        <v>192000</v>
      </c>
      <c r="L18" s="66">
        <f t="shared" si="0"/>
        <v>0.17897892022632667</v>
      </c>
      <c r="M18" s="48">
        <f t="shared" ref="M17:M26" si="1">RANK(K18,K$18:K$26,0)</f>
        <v>9</v>
      </c>
      <c r="N18" s="35"/>
    </row>
    <row r="19" spans="2:14" ht="22.5" customHeight="1" x14ac:dyDescent="0.25">
      <c r="B19" s="36" t="s">
        <v>17</v>
      </c>
      <c r="C19" s="13">
        <v>0</v>
      </c>
      <c r="D19" s="71">
        <v>0</v>
      </c>
      <c r="E19" s="71">
        <v>280000</v>
      </c>
      <c r="F19" s="71">
        <v>0</v>
      </c>
      <c r="G19" s="71">
        <v>1680000</v>
      </c>
      <c r="H19" s="71">
        <v>0</v>
      </c>
      <c r="I19" s="71">
        <v>11600000</v>
      </c>
      <c r="J19" s="71">
        <v>0</v>
      </c>
      <c r="K19" s="64">
        <f>SUM(C19:J19)</f>
        <v>13560000</v>
      </c>
      <c r="L19" s="66">
        <f t="shared" si="0"/>
        <v>12.640386240984322</v>
      </c>
      <c r="M19" s="48">
        <f t="shared" si="1"/>
        <v>5</v>
      </c>
      <c r="N19" s="22"/>
    </row>
    <row r="20" spans="2:14" ht="22.5" customHeight="1" x14ac:dyDescent="0.25">
      <c r="B20" s="36" t="s">
        <v>23</v>
      </c>
      <c r="C20" s="13">
        <v>0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5618000</v>
      </c>
      <c r="K20" s="64">
        <f>SUM(C20:J20)</f>
        <v>5618000</v>
      </c>
      <c r="L20" s="66">
        <f t="shared" si="0"/>
        <v>5.2369977803724126</v>
      </c>
      <c r="M20" s="48">
        <f t="shared" si="1"/>
        <v>7</v>
      </c>
      <c r="N20" s="22"/>
    </row>
    <row r="21" spans="2:14" ht="22.5" customHeight="1" x14ac:dyDescent="0.25">
      <c r="B21" s="36" t="s">
        <v>15</v>
      </c>
      <c r="C21" s="13">
        <v>0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9300000</v>
      </c>
      <c r="K21" s="64">
        <f>SUM(C21:J21)</f>
        <v>9300000</v>
      </c>
      <c r="L21" s="66">
        <f t="shared" si="0"/>
        <v>8.6692914484626993</v>
      </c>
      <c r="M21" s="48">
        <f t="shared" si="1"/>
        <v>6</v>
      </c>
      <c r="N21" s="22"/>
    </row>
    <row r="22" spans="2:14" ht="22.5" customHeight="1" x14ac:dyDescent="0.25">
      <c r="B22" s="36" t="s">
        <v>19</v>
      </c>
      <c r="C22" s="13">
        <v>0</v>
      </c>
      <c r="D22" s="71">
        <v>14298000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64">
        <f>SUM(C22:J22)</f>
        <v>14298000</v>
      </c>
      <c r="L22" s="66">
        <f t="shared" si="0"/>
        <v>13.328336465604265</v>
      </c>
      <c r="M22" s="48">
        <f t="shared" si="1"/>
        <v>4</v>
      </c>
      <c r="N22" s="22"/>
    </row>
    <row r="23" spans="2:14" ht="22.5" customHeight="1" x14ac:dyDescent="0.25">
      <c r="B23" s="36" t="s">
        <v>20</v>
      </c>
      <c r="C23" s="13">
        <v>0</v>
      </c>
      <c r="D23" s="72">
        <v>17500000</v>
      </c>
      <c r="E23" s="72">
        <v>0</v>
      </c>
      <c r="F23" s="72">
        <v>0</v>
      </c>
      <c r="G23" s="72">
        <v>0</v>
      </c>
      <c r="H23" s="72">
        <v>0</v>
      </c>
      <c r="I23" s="72">
        <v>1081470</v>
      </c>
      <c r="J23" s="72">
        <v>0</v>
      </c>
      <c r="K23" s="64">
        <f>SUM(C23:J23)</f>
        <v>18581470</v>
      </c>
      <c r="L23" s="67">
        <f t="shared" si="0"/>
        <v>17.321309566759805</v>
      </c>
      <c r="M23" s="48">
        <f t="shared" si="1"/>
        <v>3</v>
      </c>
      <c r="N23" s="22"/>
    </row>
    <row r="24" spans="2:14" ht="22.5" customHeight="1" x14ac:dyDescent="0.25">
      <c r="B24" s="36" t="s">
        <v>38</v>
      </c>
      <c r="C24" s="13">
        <v>2659858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64">
        <f>SUM(C24:J24)</f>
        <v>2659858</v>
      </c>
      <c r="L24" s="67">
        <f t="shared" si="0"/>
        <v>2.47947142080915</v>
      </c>
      <c r="M24" s="48">
        <f t="shared" si="1"/>
        <v>8</v>
      </c>
      <c r="N24" s="22"/>
    </row>
    <row r="25" spans="2:14" ht="22.5" customHeight="1" x14ac:dyDescent="0.25">
      <c r="B25" s="36" t="s">
        <v>24</v>
      </c>
      <c r="C25" s="11">
        <v>264311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21517660</v>
      </c>
      <c r="J25" s="72">
        <v>0</v>
      </c>
      <c r="K25" s="65">
        <f>SUM(C25:J25)</f>
        <v>21781971</v>
      </c>
      <c r="L25" s="67">
        <f t="shared" si="0"/>
        <v>20.304758593651879</v>
      </c>
      <c r="M25" s="48">
        <f t="shared" si="1"/>
        <v>1</v>
      </c>
      <c r="N25" s="22"/>
    </row>
    <row r="26" spans="2:14" ht="22.5" customHeight="1" x14ac:dyDescent="0.25">
      <c r="B26" s="36" t="s">
        <v>25</v>
      </c>
      <c r="C26" s="13">
        <v>32455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24454436</v>
      </c>
      <c r="J26" s="72">
        <v>-3205001</v>
      </c>
      <c r="K26" s="64">
        <f>SUM(C26:J26)</f>
        <v>21281890</v>
      </c>
      <c r="L26" s="67">
        <f t="shared" si="0"/>
        <v>19.838592148830518</v>
      </c>
      <c r="M26" s="48">
        <f t="shared" si="1"/>
        <v>2</v>
      </c>
      <c r="N26" s="22"/>
    </row>
    <row r="27" spans="2:14" ht="15.75" customHeight="1" thickBot="1" x14ac:dyDescent="0.3">
      <c r="B27" s="36"/>
      <c r="C27" s="13"/>
      <c r="D27" s="12"/>
      <c r="E27" s="12"/>
      <c r="F27" s="12"/>
      <c r="G27" s="12"/>
      <c r="H27" s="12"/>
      <c r="I27" s="12"/>
      <c r="J27" s="12"/>
      <c r="K27" s="60"/>
      <c r="L27" s="37"/>
      <c r="M27" s="47"/>
      <c r="N27" s="22"/>
    </row>
    <row r="28" spans="2:14" ht="15.75" x14ac:dyDescent="0.25">
      <c r="B28" s="28"/>
      <c r="C28" s="29"/>
      <c r="D28" s="23"/>
      <c r="E28" s="23"/>
      <c r="F28" s="23"/>
      <c r="G28" s="23"/>
      <c r="H28" s="23"/>
      <c r="I28" s="23"/>
      <c r="J28" s="23"/>
      <c r="K28" s="61"/>
      <c r="L28" s="24"/>
      <c r="M28" s="24"/>
      <c r="N28" s="17"/>
    </row>
    <row r="29" spans="2:14" ht="15.75" x14ac:dyDescent="0.25">
      <c r="B29" s="30" t="s">
        <v>11</v>
      </c>
      <c r="C29" s="39">
        <f t="shared" ref="C29:L29" si="2">SUM(C18:C28)</f>
        <v>2956624</v>
      </c>
      <c r="D29" s="38">
        <f>SUM(D17:D28)</f>
        <v>31798000</v>
      </c>
      <c r="E29" s="38">
        <f t="shared" ref="E29:K29" si="3">SUM(E17:E28)</f>
        <v>280000</v>
      </c>
      <c r="F29" s="38">
        <f t="shared" si="3"/>
        <v>192000</v>
      </c>
      <c r="G29" s="38">
        <f t="shared" si="3"/>
        <v>1680000</v>
      </c>
      <c r="H29" s="38">
        <f t="shared" si="3"/>
        <v>0</v>
      </c>
      <c r="I29" s="38">
        <f t="shared" si="3"/>
        <v>58655580</v>
      </c>
      <c r="J29" s="38">
        <f t="shared" si="3"/>
        <v>11712999</v>
      </c>
      <c r="K29" s="40">
        <f t="shared" si="3"/>
        <v>107275203</v>
      </c>
      <c r="L29" s="37">
        <f t="shared" si="2"/>
        <v>99.998122585701381</v>
      </c>
      <c r="M29" s="37"/>
      <c r="N29" s="22"/>
    </row>
    <row r="30" spans="2:14" ht="15.75" x14ac:dyDescent="0.25">
      <c r="B30" s="30"/>
      <c r="C30" s="42"/>
      <c r="D30" s="41"/>
      <c r="E30" s="41"/>
      <c r="F30" s="41"/>
      <c r="G30" s="41"/>
      <c r="H30" s="41"/>
      <c r="I30" s="41"/>
      <c r="J30" s="41"/>
      <c r="K30" s="43"/>
      <c r="L30" s="44"/>
      <c r="M30" s="44"/>
      <c r="N30" s="25"/>
    </row>
    <row r="31" spans="2:14" ht="15.75" x14ac:dyDescent="0.25">
      <c r="B31" s="50" t="s">
        <v>12</v>
      </c>
      <c r="C31" s="51">
        <f>(C29/$K$29)*100</f>
        <v>2.7561113074752233</v>
      </c>
      <c r="D31" s="49">
        <f>(D29/$K$29)*100</f>
        <v>29.641519298732998</v>
      </c>
      <c r="E31" s="49">
        <f>(E29/$K$29)*100</f>
        <v>0.26101092533005971</v>
      </c>
      <c r="F31" s="49">
        <f>(F29/$K$29)*100</f>
        <v>0.17897892022632667</v>
      </c>
      <c r="G31" s="49">
        <f>(G29/$K$29)*100</f>
        <v>1.5660655519803584</v>
      </c>
      <c r="H31" s="49">
        <f>(H29/$K$29)*100</f>
        <v>0</v>
      </c>
      <c r="I31" s="49">
        <f>(I29/$K$29)*100</f>
        <v>54.6776686127548</v>
      </c>
      <c r="J31" s="49">
        <f>(J29/$K$29)*100</f>
        <v>10.918645383500229</v>
      </c>
      <c r="K31" s="52">
        <f>SUM(C31:J31)</f>
        <v>100</v>
      </c>
      <c r="L31" s="45"/>
      <c r="M31" s="45"/>
      <c r="N31" s="22"/>
    </row>
    <row r="32" spans="2:14" ht="16.5" thickBot="1" x14ac:dyDescent="0.3">
      <c r="B32" s="31"/>
      <c r="C32" s="32"/>
      <c r="D32" s="26"/>
      <c r="E32" s="26"/>
      <c r="F32" s="26"/>
      <c r="G32" s="26"/>
      <c r="H32" s="26"/>
      <c r="I32" s="26"/>
      <c r="J32" s="26"/>
      <c r="K32" s="62"/>
      <c r="L32" s="26"/>
      <c r="M32" s="26"/>
      <c r="N32" s="27"/>
    </row>
    <row r="35" spans="2:9" ht="15.75" x14ac:dyDescent="0.25">
      <c r="B35" s="6"/>
    </row>
    <row r="36" spans="2:9" ht="15.75" x14ac:dyDescent="0.25">
      <c r="B36" s="6" t="s">
        <v>18</v>
      </c>
    </row>
    <row r="37" spans="2:9" ht="15.75" x14ac:dyDescent="0.25">
      <c r="B37" s="6" t="s">
        <v>21</v>
      </c>
    </row>
    <row r="38" spans="2:9" ht="15.75" x14ac:dyDescent="0.25">
      <c r="B38" s="6" t="s">
        <v>22</v>
      </c>
    </row>
    <row r="39" spans="2:9" ht="15.75" x14ac:dyDescent="0.25">
      <c r="B39" s="6" t="s">
        <v>13</v>
      </c>
    </row>
    <row r="40" spans="2:9" ht="15.75" x14ac:dyDescent="0.25">
      <c r="B40" s="6"/>
    </row>
    <row r="41" spans="2:9" ht="9" customHeight="1" x14ac:dyDescent="0.25">
      <c r="B41" s="6"/>
    </row>
    <row r="43" spans="2:9" ht="18" x14ac:dyDescent="0.25">
      <c r="B43" s="34"/>
    </row>
    <row r="44" spans="2:9" ht="8.25" customHeight="1" x14ac:dyDescent="0.25">
      <c r="B44" s="33"/>
    </row>
    <row r="45" spans="2:9" ht="15" customHeight="1" x14ac:dyDescent="0.25">
      <c r="B45" s="33"/>
      <c r="C45" s="33"/>
      <c r="H45" s="33"/>
      <c r="I45" s="33"/>
    </row>
    <row r="63" spans="2:2" ht="15.75" x14ac:dyDescent="0.25">
      <c r="B63" s="6"/>
    </row>
  </sheetData>
  <mergeCells count="2">
    <mergeCell ref="B6:N6"/>
    <mergeCell ref="B7:N7"/>
  </mergeCells>
  <phoneticPr fontId="0" type="noConversion"/>
  <printOptions horizontalCentered="1"/>
  <pageMargins left="0.25" right="0.25" top="0.5" bottom="0.5" header="0.5" footer="0.5"/>
  <pageSetup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t-21</vt:lpstr>
      <vt:lpstr>'t-21'!Print_Area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2011-05-25T20:42:09Z</cp:lastPrinted>
  <dcterms:created xsi:type="dcterms:W3CDTF">1999-02-24T12:14:04Z</dcterms:created>
  <dcterms:modified xsi:type="dcterms:W3CDTF">2012-07-27T20:07:24Z</dcterms:modified>
</cp:coreProperties>
</file>