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5820" windowWidth="19170" windowHeight="6540"/>
  </bookViews>
  <sheets>
    <sheet name="t-21" sheetId="1" r:id="rId1"/>
  </sheets>
  <definedNames>
    <definedName name="_xlnm.Print_Area" localSheetId="0">'t-21'!$A$1:$O$39</definedName>
  </definedNames>
  <calcPr calcId="145621"/>
</workbook>
</file>

<file path=xl/calcChain.xml><?xml version="1.0" encoding="utf-8"?>
<calcChain xmlns="http://schemas.openxmlformats.org/spreadsheetml/2006/main">
  <c r="K23" i="1" l="1"/>
  <c r="M23" i="1" s="1"/>
  <c r="K24" i="1"/>
  <c r="K18" i="1"/>
  <c r="K19" i="1"/>
  <c r="K20" i="1"/>
  <c r="K21" i="1"/>
  <c r="J28" i="1"/>
  <c r="K17" i="1"/>
  <c r="K22" i="1"/>
  <c r="K25" i="1"/>
  <c r="D28" i="1"/>
  <c r="I28" i="1"/>
  <c r="H28" i="1"/>
  <c r="G28" i="1"/>
  <c r="F28" i="1"/>
  <c r="E28" i="1"/>
  <c r="C28" i="1"/>
  <c r="M24" i="1" l="1"/>
  <c r="M25" i="1"/>
  <c r="M20" i="1"/>
  <c r="M22" i="1"/>
  <c r="M17" i="1"/>
  <c r="M21" i="1"/>
  <c r="M19" i="1"/>
  <c r="K28" i="1"/>
  <c r="L24" i="1" s="1"/>
  <c r="M18" i="1"/>
  <c r="L23" i="1" l="1"/>
  <c r="J30" i="1"/>
  <c r="L17" i="1"/>
  <c r="D30" i="1"/>
  <c r="L18" i="1"/>
  <c r="L22" i="1"/>
  <c r="L25" i="1"/>
  <c r="F30" i="1"/>
  <c r="H30" i="1"/>
  <c r="C30" i="1"/>
  <c r="L19" i="1"/>
  <c r="I30" i="1"/>
  <c r="L20" i="1"/>
  <c r="G30" i="1"/>
  <c r="L21" i="1"/>
  <c r="E30" i="1"/>
  <c r="K30" i="1" l="1"/>
  <c r="L28" i="1"/>
</calcChain>
</file>

<file path=xl/sharedStrings.xml><?xml version="1.0" encoding="utf-8"?>
<sst xmlns="http://schemas.openxmlformats.org/spreadsheetml/2006/main" count="45" uniqueCount="43">
  <si>
    <t>Rolling</t>
  </si>
  <si>
    <t>Support</t>
  </si>
  <si>
    <t>Percent</t>
  </si>
  <si>
    <t>Stock</t>
  </si>
  <si>
    <t>&amp; Equip.</t>
  </si>
  <si>
    <t>Total</t>
  </si>
  <si>
    <t>of</t>
  </si>
  <si>
    <t>Area</t>
  </si>
  <si>
    <t>Lines</t>
  </si>
  <si>
    <t>Terminals</t>
  </si>
  <si>
    <t>Facilities</t>
  </si>
  <si>
    <t>TOTAL</t>
  </si>
  <si>
    <t>Percent of Total</t>
  </si>
  <si>
    <t>Transit</t>
  </si>
  <si>
    <t>Enhance-</t>
  </si>
  <si>
    <t>ments</t>
  </si>
  <si>
    <t xml:space="preserve">              Rolling Stock Purchases includes rail cars and spare parts.  Rolling Stock Rehab includes rehabilitation and mid-life rebuild. Rolling Stock Other includes design and lease.</t>
  </si>
  <si>
    <t>Rank</t>
  </si>
  <si>
    <t>Portland, OR-WA</t>
  </si>
  <si>
    <t>Table 21</t>
  </si>
  <si>
    <t xml:space="preserve">NOTE:   Transit-way Lines may include HOV and busways, in addition to rail lines.  Station Stops / Terminals includes fare collection equip, Park and Ride, furniture, security equip.  Support &amp; Equip Facilities includes </t>
  </si>
  <si>
    <t>Riverside--San Bernardino, CA</t>
  </si>
  <si>
    <t>San Francisco--Oakland, CA</t>
  </si>
  <si>
    <t xml:space="preserve">              administrative/maintenance facilities, storage facilities, computers, and other support equip.  Electrif./ Power Dist. includes traction power, AC power lighting, substation distribution, and vehicle locator sytems. </t>
  </si>
  <si>
    <t xml:space="preserve">              Signal/Communic. includes train control / signal systems, communications systems, and radios.  Other includes contingencies, real estate, administration, contracts, professinal services, and finance charges.</t>
  </si>
  <si>
    <t>Phoenix--Mesa, AZ</t>
  </si>
  <si>
    <t>Virginia Beach, VA</t>
  </si>
  <si>
    <t>Items</t>
  </si>
  <si>
    <t xml:space="preserve">Station </t>
  </si>
  <si>
    <t>Signal</t>
  </si>
  <si>
    <t>Other</t>
  </si>
  <si>
    <t>Transit-way</t>
  </si>
  <si>
    <t>Stops /</t>
  </si>
  <si>
    <t>Electrific.</t>
  </si>
  <si>
    <t>Communi</t>
  </si>
  <si>
    <t>Capital</t>
  </si>
  <si>
    <t>Power Dist.</t>
  </si>
  <si>
    <t>cation</t>
  </si>
  <si>
    <t>Kokomo, IN</t>
  </si>
  <si>
    <t>Los Angeles--Long Beach--Santa Ana, CA</t>
  </si>
  <si>
    <t>FY 2011 URBANIZED AREA FORMULA OBLIGATIONS FOR NEW STARTS</t>
  </si>
  <si>
    <t>Stockton, CA</t>
  </si>
  <si>
    <t>Tucson, 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</si>
</sst>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14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theme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37" fontId="0" fillId="0" borderId="0" xfId="0" applyNumberFormat="1" applyProtection="1"/>
    <xf numFmtId="37" fontId="0" fillId="0" borderId="10" xfId="0" applyNumberFormat="1" applyBorder="1" applyProtection="1"/>
    <xf numFmtId="37" fontId="0" fillId="0" borderId="11" xfId="0" applyNumberFormat="1" applyBorder="1" applyProtection="1"/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Fill="1" applyBorder="1"/>
    <xf numFmtId="0" fontId="3" fillId="0" borderId="2" xfId="0" applyFont="1" applyFill="1" applyBorder="1"/>
    <xf numFmtId="0" fontId="3" fillId="0" borderId="4" xfId="0" applyFont="1" applyFill="1" applyBorder="1"/>
    <xf numFmtId="0" fontId="2" fillId="0" borderId="0" xfId="0" applyFont="1" applyFill="1"/>
    <xf numFmtId="0" fontId="3" fillId="0" borderId="11" xfId="0" applyFont="1" applyFill="1" applyBorder="1"/>
    <xf numFmtId="0" fontId="2" fillId="0" borderId="0" xfId="0" applyFont="1" applyFill="1" applyAlignment="1">
      <alignment horizontal="center"/>
    </xf>
    <xf numFmtId="0" fontId="2" fillId="0" borderId="7" xfId="0" applyFont="1" applyFill="1" applyBorder="1"/>
    <xf numFmtId="0" fontId="3" fillId="0" borderId="7" xfId="0" applyFont="1" applyFill="1" applyBorder="1"/>
    <xf numFmtId="0" fontId="3" fillId="0" borderId="9" xfId="0" applyFont="1" applyFill="1" applyBorder="1"/>
    <xf numFmtId="0" fontId="0" fillId="0" borderId="0" xfId="0" applyFill="1"/>
    <xf numFmtId="0" fontId="3" fillId="0" borderId="0" xfId="0" applyFont="1" applyFill="1"/>
    <xf numFmtId="164" fontId="3" fillId="0" borderId="11" xfId="0" applyNumberFormat="1" applyFont="1" applyFill="1" applyBorder="1" applyProtection="1"/>
    <xf numFmtId="0" fontId="0" fillId="0" borderId="2" xfId="0" applyFill="1" applyBorder="1"/>
    <xf numFmtId="0" fontId="4" fillId="0" borderId="2" xfId="0" applyFont="1" applyFill="1" applyBorder="1"/>
    <xf numFmtId="5" fontId="3" fillId="0" borderId="11" xfId="0" applyNumberFormat="1" applyFont="1" applyFill="1" applyBorder="1" applyProtection="1"/>
    <xf numFmtId="0" fontId="0" fillId="0" borderId="7" xfId="0" applyFill="1" applyBorder="1"/>
    <xf numFmtId="0" fontId="0" fillId="0" borderId="9" xfId="0" applyFill="1" applyBorder="1"/>
    <xf numFmtId="0" fontId="2" fillId="0" borderId="1" xfId="0" applyFont="1" applyFill="1" applyBorder="1"/>
    <xf numFmtId="0" fontId="0" fillId="0" borderId="3" xfId="0" applyFill="1" applyBorder="1"/>
    <xf numFmtId="0" fontId="0" fillId="0" borderId="4" xfId="0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0" fillId="0" borderId="8" xfId="0" applyFill="1" applyBorder="1"/>
    <xf numFmtId="0" fontId="5" fillId="0" borderId="0" xfId="0" applyFont="1"/>
    <xf numFmtId="0" fontId="6" fillId="0" borderId="0" xfId="0" applyFont="1"/>
    <xf numFmtId="164" fontId="3" fillId="0" borderId="12" xfId="0" applyNumberFormat="1" applyFont="1" applyFill="1" applyBorder="1" applyProtection="1"/>
    <xf numFmtId="0" fontId="7" fillId="0" borderId="5" xfId="0" applyFont="1" applyBorder="1"/>
    <xf numFmtId="164" fontId="10" fillId="0" borderId="0" xfId="0" applyNumberFormat="1" applyFont="1" applyFill="1" applyProtection="1"/>
    <xf numFmtId="37" fontId="11" fillId="0" borderId="0" xfId="0" applyNumberFormat="1" applyFont="1" applyFill="1" applyProtection="1"/>
    <xf numFmtId="5" fontId="8" fillId="0" borderId="0" xfId="0" applyNumberFormat="1" applyFont="1" applyFill="1" applyProtection="1"/>
    <xf numFmtId="5" fontId="8" fillId="0" borderId="10" xfId="0" applyNumberFormat="1" applyFont="1" applyFill="1" applyBorder="1" applyProtection="1"/>
    <xf numFmtId="5" fontId="8" fillId="0" borderId="13" xfId="0" applyNumberFormat="1" applyFont="1" applyFill="1" applyBorder="1" applyProtection="1"/>
    <xf numFmtId="5" fontId="11" fillId="0" borderId="0" xfId="0" applyNumberFormat="1" applyFont="1" applyFill="1" applyProtection="1"/>
    <xf numFmtId="5" fontId="11" fillId="0" borderId="10" xfId="0" applyNumberFormat="1" applyFont="1" applyFill="1" applyBorder="1" applyProtection="1"/>
    <xf numFmtId="5" fontId="11" fillId="0" borderId="13" xfId="0" applyNumberFormat="1" applyFont="1" applyFill="1" applyBorder="1" applyProtection="1"/>
    <xf numFmtId="5" fontId="9" fillId="0" borderId="0" xfId="0" applyNumberFormat="1" applyFont="1" applyFill="1" applyProtection="1"/>
    <xf numFmtId="164" fontId="9" fillId="0" borderId="0" xfId="0" applyNumberFormat="1" applyFont="1" applyFill="1" applyProtection="1"/>
    <xf numFmtId="3" fontId="3" fillId="0" borderId="0" xfId="0" applyNumberFormat="1" applyFont="1" applyFill="1" applyAlignment="1">
      <alignment horizontal="center"/>
    </xf>
    <xf numFmtId="3" fontId="10" fillId="0" borderId="0" xfId="0" applyNumberFormat="1" applyFont="1" applyFill="1" applyAlignment="1" applyProtection="1">
      <alignment horizontal="center"/>
    </xf>
    <xf numFmtId="37" fontId="0" fillId="0" borderId="0" xfId="0" applyNumberFormat="1" applyBorder="1" applyProtection="1"/>
    <xf numFmtId="37" fontId="11" fillId="0" borderId="0" xfId="0" applyNumberFormat="1" applyFont="1" applyFill="1" applyBorder="1" applyProtection="1"/>
    <xf numFmtId="164" fontId="12" fillId="0" borderId="0" xfId="0" applyNumberFormat="1" applyFont="1" applyFill="1" applyBorder="1" applyProtection="1"/>
    <xf numFmtId="3" fontId="12" fillId="0" borderId="0" xfId="0" applyNumberFormat="1" applyFont="1" applyFill="1" applyAlignment="1" applyProtection="1">
      <alignment horizontal="center"/>
    </xf>
    <xf numFmtId="164" fontId="12" fillId="0" borderId="0" xfId="0" applyNumberFormat="1" applyFont="1" applyFill="1" applyProtection="1"/>
    <xf numFmtId="0" fontId="13" fillId="0" borderId="5" xfId="0" applyFont="1" applyFill="1" applyBorder="1"/>
    <xf numFmtId="164" fontId="12" fillId="0" borderId="10" xfId="0" applyNumberFormat="1" applyFont="1" applyFill="1" applyBorder="1" applyProtection="1"/>
    <xf numFmtId="164" fontId="12" fillId="0" borderId="13" xfId="0" applyNumberFormat="1" applyFont="1" applyFill="1" applyBorder="1" applyProtection="1"/>
    <xf numFmtId="0" fontId="13" fillId="0" borderId="0" xfId="0" applyFont="1" applyFill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6:N62"/>
  <sheetViews>
    <sheetView tabSelected="1" defaultGridColor="0" topLeftCell="A6" colorId="22" zoomScale="75" zoomScaleNormal="87" workbookViewId="0">
      <pane xSplit="2" ySplit="10" topLeftCell="C16" activePane="bottomRight" state="frozen"/>
      <selection activeCell="A6" sqref="A6"/>
      <selection pane="topRight" activeCell="C6" sqref="C6"/>
      <selection pane="bottomLeft" activeCell="A16" sqref="A16"/>
      <selection pane="bottomRight" activeCell="K24" sqref="K24"/>
    </sheetView>
  </sheetViews>
  <sheetFormatPr defaultColWidth="11.44140625" defaultRowHeight="15" x14ac:dyDescent="0.2"/>
  <cols>
    <col min="1" max="1" width="1.109375" customWidth="1"/>
    <col min="2" max="2" width="35.77734375" customWidth="1"/>
    <col min="3" max="3" width="13.77734375" customWidth="1"/>
    <col min="4" max="10" width="12.77734375" customWidth="1"/>
    <col min="11" max="11" width="13.77734375" customWidth="1"/>
    <col min="12" max="12" width="7.77734375" customWidth="1"/>
    <col min="13" max="13" width="5.44140625" customWidth="1"/>
    <col min="14" max="14" width="0.5546875" customWidth="1"/>
    <col min="15" max="15" width="1.109375" customWidth="1"/>
    <col min="16" max="20" width="10.77734375" customWidth="1"/>
  </cols>
  <sheetData>
    <row r="6" spans="2:14" ht="18" x14ac:dyDescent="0.25">
      <c r="B6" s="68" t="s">
        <v>19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2:14" ht="18" x14ac:dyDescent="0.25">
      <c r="B7" s="68" t="s">
        <v>40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2:14" ht="18" x14ac:dyDescent="0.25">
      <c r="C8" s="1"/>
      <c r="D8" s="1"/>
      <c r="E8" s="1"/>
    </row>
    <row r="9" spans="2:14" ht="18" x14ac:dyDescent="0.25">
      <c r="C9" s="1"/>
      <c r="D9" s="1"/>
      <c r="E9" s="1"/>
    </row>
    <row r="10" spans="2:14" ht="15.75" thickBot="1" x14ac:dyDescent="0.25"/>
    <row r="11" spans="2:14" ht="15.75" x14ac:dyDescent="0.25">
      <c r="B11" s="2"/>
      <c r="C11" s="4"/>
      <c r="D11" s="3"/>
      <c r="E11" s="3"/>
      <c r="F11" s="3"/>
      <c r="G11" s="3"/>
      <c r="H11" s="3"/>
      <c r="I11" s="3"/>
      <c r="J11" s="5"/>
      <c r="K11" s="19"/>
      <c r="L11" s="20"/>
      <c r="M11" s="20"/>
      <c r="N11" s="21"/>
    </row>
    <row r="12" spans="2:14" ht="15.75" x14ac:dyDescent="0.25">
      <c r="B12" s="6"/>
      <c r="C12" s="18" t="s">
        <v>0</v>
      </c>
      <c r="D12" s="7"/>
      <c r="E12" s="7" t="s">
        <v>28</v>
      </c>
      <c r="F12" s="17" t="s">
        <v>1</v>
      </c>
      <c r="G12" s="7"/>
      <c r="H12" s="17" t="s">
        <v>29</v>
      </c>
      <c r="I12" s="17" t="s">
        <v>30</v>
      </c>
      <c r="J12" s="67" t="s">
        <v>13</v>
      </c>
      <c r="K12" s="22"/>
      <c r="L12" s="66" t="s">
        <v>2</v>
      </c>
      <c r="M12" s="66"/>
      <c r="N12" s="23"/>
    </row>
    <row r="13" spans="2:14" ht="15.75" x14ac:dyDescent="0.25">
      <c r="B13" s="6"/>
      <c r="C13" s="18" t="s">
        <v>3</v>
      </c>
      <c r="D13" s="17" t="s">
        <v>31</v>
      </c>
      <c r="E13" s="17" t="s">
        <v>32</v>
      </c>
      <c r="F13" s="17" t="s">
        <v>4</v>
      </c>
      <c r="G13" s="17" t="s">
        <v>33</v>
      </c>
      <c r="H13" s="17" t="s">
        <v>34</v>
      </c>
      <c r="I13" s="17" t="s">
        <v>35</v>
      </c>
      <c r="J13" s="67" t="s">
        <v>14</v>
      </c>
      <c r="K13" s="24" t="s">
        <v>5</v>
      </c>
      <c r="L13" s="66" t="s">
        <v>6</v>
      </c>
      <c r="M13" s="66" t="s">
        <v>17</v>
      </c>
      <c r="N13" s="23"/>
    </row>
    <row r="14" spans="2:14" ht="15.75" x14ac:dyDescent="0.25">
      <c r="B14" s="6" t="s">
        <v>7</v>
      </c>
      <c r="C14" s="18" t="s">
        <v>5</v>
      </c>
      <c r="D14" s="17" t="s">
        <v>8</v>
      </c>
      <c r="E14" s="17" t="s">
        <v>9</v>
      </c>
      <c r="F14" s="17" t="s">
        <v>10</v>
      </c>
      <c r="G14" s="17" t="s">
        <v>36</v>
      </c>
      <c r="H14" s="17" t="s">
        <v>37</v>
      </c>
      <c r="I14" s="17" t="s">
        <v>27</v>
      </c>
      <c r="J14" s="67" t="s">
        <v>15</v>
      </c>
      <c r="K14" s="22"/>
      <c r="L14" s="66" t="s">
        <v>5</v>
      </c>
      <c r="M14" s="66"/>
      <c r="N14" s="23"/>
    </row>
    <row r="15" spans="2:14" ht="16.5" thickBot="1" x14ac:dyDescent="0.3">
      <c r="B15" s="8"/>
      <c r="C15" s="10"/>
      <c r="D15" s="9"/>
      <c r="E15" s="9"/>
      <c r="F15" s="9"/>
      <c r="G15" s="9"/>
      <c r="H15" s="9"/>
      <c r="I15" s="9"/>
      <c r="J15" s="11"/>
      <c r="K15" s="25"/>
      <c r="L15" s="26"/>
      <c r="M15" s="26"/>
      <c r="N15" s="27"/>
    </row>
    <row r="16" spans="2:14" ht="15.75" x14ac:dyDescent="0.25">
      <c r="B16" s="6"/>
      <c r="C16" s="12"/>
      <c r="J16" s="13"/>
      <c r="K16" s="28"/>
      <c r="L16" s="29"/>
      <c r="M16" s="56"/>
      <c r="N16" s="23"/>
    </row>
    <row r="17" spans="2:14" ht="22.5" customHeight="1" x14ac:dyDescent="0.25">
      <c r="B17" s="45" t="s">
        <v>38</v>
      </c>
      <c r="C17" s="15">
        <v>0</v>
      </c>
      <c r="D17" s="58">
        <v>0</v>
      </c>
      <c r="E17" s="58">
        <v>0</v>
      </c>
      <c r="F17" s="58">
        <v>32525</v>
      </c>
      <c r="G17" s="58">
        <v>0</v>
      </c>
      <c r="H17" s="58">
        <v>0</v>
      </c>
      <c r="I17" s="58">
        <v>0</v>
      </c>
      <c r="J17" s="16">
        <v>0</v>
      </c>
      <c r="K17" s="59">
        <f t="shared" ref="K17:K25" si="0">SUM(C17:J17)</f>
        <v>32525</v>
      </c>
      <c r="L17" s="60">
        <f t="shared" ref="L17:L25" si="1">(K17/$K$28)*100</f>
        <v>4.3009517354932005E-2</v>
      </c>
      <c r="M17" s="61">
        <f>RANK(K17,K$17:K$25,0)</f>
        <v>9</v>
      </c>
      <c r="N17" s="44"/>
    </row>
    <row r="18" spans="2:14" ht="22.5" customHeight="1" x14ac:dyDescent="0.25">
      <c r="B18" s="45" t="s">
        <v>39</v>
      </c>
      <c r="C18" s="15">
        <v>0</v>
      </c>
      <c r="D18" s="58">
        <v>177694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16">
        <v>0</v>
      </c>
      <c r="K18" s="59">
        <f>SUM(C18:J18)</f>
        <v>177694</v>
      </c>
      <c r="L18" s="60">
        <f t="shared" si="1"/>
        <v>0.2349741176592556</v>
      </c>
      <c r="M18" s="61">
        <f>RANK(K18,K$17:K$25,0)</f>
        <v>8</v>
      </c>
      <c r="N18" s="30"/>
    </row>
    <row r="19" spans="2:14" ht="22.5" customHeight="1" x14ac:dyDescent="0.25">
      <c r="B19" s="45" t="s">
        <v>25</v>
      </c>
      <c r="C19" s="15">
        <v>0</v>
      </c>
      <c r="D19" s="58">
        <v>0</v>
      </c>
      <c r="E19" s="58">
        <v>600000</v>
      </c>
      <c r="F19" s="58">
        <v>0</v>
      </c>
      <c r="G19" s="58">
        <v>0</v>
      </c>
      <c r="H19" s="58">
        <v>0</v>
      </c>
      <c r="I19" s="58">
        <v>14582002</v>
      </c>
      <c r="J19" s="16">
        <v>0</v>
      </c>
      <c r="K19" s="59">
        <f>SUM(C19:J19)</f>
        <v>15182002</v>
      </c>
      <c r="L19" s="60">
        <f t="shared" si="1"/>
        <v>20.075959369765179</v>
      </c>
      <c r="M19" s="61">
        <f>RANK(K19,K$17:K$25,0)</f>
        <v>3</v>
      </c>
      <c r="N19" s="30"/>
    </row>
    <row r="20" spans="2:14" ht="22.5" customHeight="1" x14ac:dyDescent="0.25">
      <c r="B20" s="45" t="s">
        <v>18</v>
      </c>
      <c r="C20" s="15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19300000</v>
      </c>
      <c r="J20" s="16">
        <v>0</v>
      </c>
      <c r="K20" s="59">
        <f>SUM(C20:J20)</f>
        <v>19300000</v>
      </c>
      <c r="L20" s="60">
        <f t="shared" si="1"/>
        <v>25.521404610305542</v>
      </c>
      <c r="M20" s="61">
        <f>RANK(K20,K$17:K$25,0)</f>
        <v>1</v>
      </c>
      <c r="N20" s="30"/>
    </row>
    <row r="21" spans="2:14" ht="22.5" customHeight="1" x14ac:dyDescent="0.25">
      <c r="B21" s="45" t="s">
        <v>21</v>
      </c>
      <c r="C21" s="15">
        <v>0</v>
      </c>
      <c r="D21" s="58">
        <v>9822306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16">
        <v>0</v>
      </c>
      <c r="K21" s="59">
        <f>SUM(C21:J21)</f>
        <v>9822306</v>
      </c>
      <c r="L21" s="60">
        <f t="shared" si="1"/>
        <v>12.988551587162267</v>
      </c>
      <c r="M21" s="61">
        <f>RANK(K21,K$17:K$25,0)</f>
        <v>4</v>
      </c>
      <c r="N21" s="30"/>
    </row>
    <row r="22" spans="2:14" ht="22.5" customHeight="1" x14ac:dyDescent="0.25">
      <c r="B22" s="45" t="s">
        <v>22</v>
      </c>
      <c r="C22" s="15">
        <v>0</v>
      </c>
      <c r="D22" s="14">
        <v>17500000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6">
        <v>0</v>
      </c>
      <c r="K22" s="47">
        <f t="shared" si="0"/>
        <v>17500000</v>
      </c>
      <c r="L22" s="62">
        <f t="shared" si="1"/>
        <v>23.141169983437663</v>
      </c>
      <c r="M22" s="61">
        <f>RANK(K22,K$17:K$25,0)</f>
        <v>2</v>
      </c>
      <c r="N22" s="30"/>
    </row>
    <row r="23" spans="2:14" ht="22.5" customHeight="1" x14ac:dyDescent="0.25">
      <c r="B23" s="45" t="s">
        <v>41</v>
      </c>
      <c r="C23" s="15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874823</v>
      </c>
      <c r="J23" s="16">
        <v>0</v>
      </c>
      <c r="K23" s="47">
        <f t="shared" si="0"/>
        <v>874823</v>
      </c>
      <c r="L23" s="62">
        <f t="shared" si="1"/>
        <v>1.1568244427669079</v>
      </c>
      <c r="M23" s="61">
        <f t="shared" ref="M23:M24" si="2">RANK(K23,K$17:K$25,0)</f>
        <v>7</v>
      </c>
      <c r="N23" s="30"/>
    </row>
    <row r="24" spans="2:14" ht="22.5" customHeight="1" x14ac:dyDescent="0.25">
      <c r="B24" s="45" t="s">
        <v>42</v>
      </c>
      <c r="C24" s="15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9700000</v>
      </c>
      <c r="J24" s="16">
        <v>0</v>
      </c>
      <c r="K24" s="47">
        <f t="shared" si="0"/>
        <v>9700000</v>
      </c>
      <c r="L24" s="62">
        <f t="shared" si="1"/>
        <v>12.826819933676878</v>
      </c>
      <c r="M24" s="61">
        <f t="shared" si="2"/>
        <v>5</v>
      </c>
      <c r="N24" s="30"/>
    </row>
    <row r="25" spans="2:14" ht="22.5" customHeight="1" x14ac:dyDescent="0.25">
      <c r="B25" s="45" t="s">
        <v>26</v>
      </c>
      <c r="C25" s="15">
        <v>0</v>
      </c>
      <c r="D25" s="14">
        <v>0</v>
      </c>
      <c r="E25" s="14">
        <v>980000</v>
      </c>
      <c r="F25" s="14">
        <v>0</v>
      </c>
      <c r="G25" s="14">
        <v>0</v>
      </c>
      <c r="H25" s="14">
        <v>0</v>
      </c>
      <c r="I25" s="14">
        <v>2053447</v>
      </c>
      <c r="J25" s="16">
        <v>0</v>
      </c>
      <c r="K25" s="47">
        <f t="shared" si="0"/>
        <v>3033447</v>
      </c>
      <c r="L25" s="62">
        <f t="shared" si="1"/>
        <v>4.011286437871374</v>
      </c>
      <c r="M25" s="61">
        <f>RANK(K25,K$17:K$25,0)</f>
        <v>6</v>
      </c>
      <c r="N25" s="30"/>
    </row>
    <row r="26" spans="2:14" ht="15.75" customHeight="1" thickBot="1" x14ac:dyDescent="0.3">
      <c r="B26" s="45"/>
      <c r="C26" s="15"/>
      <c r="D26" s="14"/>
      <c r="E26" s="14"/>
      <c r="F26" s="14"/>
      <c r="G26" s="14"/>
      <c r="H26" s="14"/>
      <c r="I26" s="14"/>
      <c r="J26" s="16"/>
      <c r="K26" s="47"/>
      <c r="L26" s="46"/>
      <c r="M26" s="57"/>
      <c r="N26" s="30"/>
    </row>
    <row r="27" spans="2:14" ht="15.75" x14ac:dyDescent="0.25">
      <c r="B27" s="36"/>
      <c r="C27" s="37"/>
      <c r="D27" s="31"/>
      <c r="E27" s="31"/>
      <c r="F27" s="31"/>
      <c r="G27" s="31"/>
      <c r="H27" s="31"/>
      <c r="I27" s="31"/>
      <c r="J27" s="38"/>
      <c r="K27" s="31"/>
      <c r="L27" s="32"/>
      <c r="M27" s="32"/>
      <c r="N27" s="21"/>
    </row>
    <row r="28" spans="2:14" ht="15.75" x14ac:dyDescent="0.25">
      <c r="B28" s="39" t="s">
        <v>11</v>
      </c>
      <c r="C28" s="49">
        <f t="shared" ref="C28:L28" si="3">SUM(C17:C27)</f>
        <v>0</v>
      </c>
      <c r="D28" s="48">
        <f t="shared" si="3"/>
        <v>27500000</v>
      </c>
      <c r="E28" s="48">
        <f t="shared" si="3"/>
        <v>1580000</v>
      </c>
      <c r="F28" s="48">
        <f t="shared" si="3"/>
        <v>32525</v>
      </c>
      <c r="G28" s="48">
        <f t="shared" si="3"/>
        <v>0</v>
      </c>
      <c r="H28" s="48">
        <f t="shared" si="3"/>
        <v>0</v>
      </c>
      <c r="I28" s="48">
        <f t="shared" si="3"/>
        <v>46510272</v>
      </c>
      <c r="J28" s="48">
        <f t="shared" si="3"/>
        <v>0</v>
      </c>
      <c r="K28" s="50">
        <f t="shared" si="3"/>
        <v>75622797</v>
      </c>
      <c r="L28" s="46">
        <f t="shared" si="3"/>
        <v>99.999999999999986</v>
      </c>
      <c r="M28" s="46"/>
      <c r="N28" s="30"/>
    </row>
    <row r="29" spans="2:14" ht="15.75" x14ac:dyDescent="0.25">
      <c r="B29" s="39"/>
      <c r="C29" s="52"/>
      <c r="D29" s="51"/>
      <c r="E29" s="51"/>
      <c r="F29" s="51"/>
      <c r="G29" s="51"/>
      <c r="H29" s="51"/>
      <c r="I29" s="51"/>
      <c r="J29" s="51"/>
      <c r="K29" s="53"/>
      <c r="L29" s="54"/>
      <c r="M29" s="54"/>
      <c r="N29" s="33"/>
    </row>
    <row r="30" spans="2:14" ht="15.75" x14ac:dyDescent="0.25">
      <c r="B30" s="63" t="s">
        <v>12</v>
      </c>
      <c r="C30" s="64">
        <f t="shared" ref="C30:J30" si="4">(C28/$K$28)*100</f>
        <v>0</v>
      </c>
      <c r="D30" s="62">
        <f t="shared" si="4"/>
        <v>36.364695688259189</v>
      </c>
      <c r="E30" s="62">
        <f t="shared" si="4"/>
        <v>2.0893170613618004</v>
      </c>
      <c r="F30" s="62">
        <f t="shared" si="4"/>
        <v>4.3009517354932005E-2</v>
      </c>
      <c r="G30" s="62">
        <f t="shared" si="4"/>
        <v>0</v>
      </c>
      <c r="H30" s="62">
        <f t="shared" si="4"/>
        <v>0</v>
      </c>
      <c r="I30" s="62">
        <f t="shared" si="4"/>
        <v>61.502977733024075</v>
      </c>
      <c r="J30" s="62">
        <f t="shared" si="4"/>
        <v>0</v>
      </c>
      <c r="K30" s="65">
        <f>SUM(C30:J30)</f>
        <v>100</v>
      </c>
      <c r="L30" s="55"/>
      <c r="M30" s="55"/>
      <c r="N30" s="30"/>
    </row>
    <row r="31" spans="2:14" ht="16.5" thickBot="1" x14ac:dyDescent="0.3">
      <c r="B31" s="40"/>
      <c r="C31" s="41"/>
      <c r="D31" s="34"/>
      <c r="E31" s="34"/>
      <c r="F31" s="34"/>
      <c r="G31" s="34"/>
      <c r="H31" s="34"/>
      <c r="I31" s="34"/>
      <c r="J31" s="35"/>
      <c r="K31" s="34"/>
      <c r="L31" s="34"/>
      <c r="M31" s="34"/>
      <c r="N31" s="35"/>
    </row>
    <row r="34" spans="2:8" ht="15.75" x14ac:dyDescent="0.25">
      <c r="B34" s="7"/>
    </row>
    <row r="35" spans="2:8" ht="15.75" x14ac:dyDescent="0.25">
      <c r="B35" s="7" t="s">
        <v>20</v>
      </c>
    </row>
    <row r="36" spans="2:8" ht="15.75" x14ac:dyDescent="0.25">
      <c r="B36" s="7" t="s">
        <v>23</v>
      </c>
    </row>
    <row r="37" spans="2:8" ht="15.75" x14ac:dyDescent="0.25">
      <c r="B37" s="7" t="s">
        <v>24</v>
      </c>
    </row>
    <row r="38" spans="2:8" ht="15.75" x14ac:dyDescent="0.25">
      <c r="B38" s="7" t="s">
        <v>16</v>
      </c>
    </row>
    <row r="39" spans="2:8" ht="15.75" x14ac:dyDescent="0.25">
      <c r="B39" s="7"/>
    </row>
    <row r="40" spans="2:8" ht="9" customHeight="1" x14ac:dyDescent="0.25">
      <c r="B40" s="7"/>
    </row>
    <row r="42" spans="2:8" ht="18" x14ac:dyDescent="0.25">
      <c r="B42" s="43"/>
    </row>
    <row r="43" spans="2:8" ht="8.25" customHeight="1" x14ac:dyDescent="0.25">
      <c r="B43" s="42"/>
    </row>
    <row r="44" spans="2:8" ht="15" customHeight="1" x14ac:dyDescent="0.25">
      <c r="B44" s="42"/>
      <c r="C44" s="42"/>
      <c r="H44" s="42"/>
    </row>
    <row r="62" spans="2:2" ht="15.75" x14ac:dyDescent="0.25">
      <c r="B62" s="7"/>
    </row>
  </sheetData>
  <mergeCells count="2">
    <mergeCell ref="B6:N6"/>
    <mergeCell ref="B7:N7"/>
  </mergeCells>
  <phoneticPr fontId="0" type="noConversion"/>
  <printOptions horizontalCentered="1"/>
  <pageMargins left="0.25" right="0.25" top="0.5" bottom="0.5" header="0.5" footer="0.5"/>
  <pageSetup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t-21</vt:lpstr>
      <vt:lpstr>'t-21'!Print_Area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2011-05-25T20:42:09Z</cp:lastPrinted>
  <dcterms:created xsi:type="dcterms:W3CDTF">1999-02-24T12:14:04Z</dcterms:created>
  <dcterms:modified xsi:type="dcterms:W3CDTF">2012-08-01T14:01:49Z</dcterms:modified>
</cp:coreProperties>
</file>