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30" windowWidth="25185" windowHeight="6405"/>
  </bookViews>
  <sheets>
    <sheet name="T-21" sheetId="1" r:id="rId1"/>
  </sheets>
  <definedNames>
    <definedName name="_xlnm.Print_Area" localSheetId="0">'T-21'!$A$1:$R$56</definedName>
  </definedNames>
  <calcPr calcId="145621"/>
</workbook>
</file>

<file path=xl/calcChain.xml><?xml version="1.0" encoding="utf-8"?>
<calcChain xmlns="http://schemas.openxmlformats.org/spreadsheetml/2006/main">
  <c r="P22" i="1" l="1"/>
  <c r="P21" i="1"/>
  <c r="O21" i="1"/>
  <c r="P18" i="1"/>
  <c r="P17" i="1"/>
  <c r="P16" i="1"/>
  <c r="P15" i="1"/>
  <c r="P14" i="1"/>
  <c r="P13" i="1"/>
  <c r="P12" i="1"/>
  <c r="P10" i="1"/>
  <c r="P9" i="1"/>
  <c r="P11" i="1"/>
  <c r="O18" i="1"/>
  <c r="O17" i="1"/>
  <c r="O16" i="1"/>
  <c r="O15" i="1"/>
  <c r="O14" i="1"/>
  <c r="O13" i="1"/>
  <c r="O12" i="1"/>
  <c r="O11" i="1"/>
  <c r="O10" i="1"/>
  <c r="O9" i="1"/>
  <c r="J21" i="1" l="1"/>
  <c r="H21" i="1"/>
  <c r="F21" i="1"/>
  <c r="D21" i="1"/>
  <c r="E21" i="1"/>
  <c r="C21" i="1"/>
  <c r="G21" i="1"/>
  <c r="I21" i="1"/>
  <c r="K21" i="1"/>
  <c r="M21" i="1"/>
  <c r="L21" i="1"/>
  <c r="N21" i="1"/>
  <c r="Q13" i="1" l="1"/>
  <c r="J22" i="1"/>
  <c r="H22" i="1"/>
  <c r="Q11" i="1"/>
  <c r="Q9" i="1"/>
  <c r="L22" i="1"/>
  <c r="Q16" i="1"/>
  <c r="D22" i="1"/>
  <c r="F22" i="1"/>
  <c r="Q12" i="1"/>
  <c r="N22" i="1"/>
  <c r="Q10" i="1"/>
  <c r="Q15" i="1"/>
  <c r="Q17" i="1"/>
  <c r="Q18" i="1"/>
  <c r="Q14" i="1"/>
  <c r="Q21" i="1" l="1"/>
</calcChain>
</file>

<file path=xl/sharedStrings.xml><?xml version="1.0" encoding="utf-8"?>
<sst xmlns="http://schemas.openxmlformats.org/spreadsheetml/2006/main" count="43" uniqueCount="28">
  <si>
    <t>Area</t>
  </si>
  <si>
    <t xml:space="preserve">         Light Rail</t>
  </si>
  <si>
    <t xml:space="preserve">   Total Purchases</t>
  </si>
  <si>
    <t>#</t>
  </si>
  <si>
    <t>$</t>
  </si>
  <si>
    <t>TOTAL</t>
  </si>
  <si>
    <t>Percent of Total</t>
  </si>
  <si>
    <t>New York--Newark, NY-NJ-CT</t>
  </si>
  <si>
    <t>Chicago, IL-IN</t>
  </si>
  <si>
    <t>Washington, DC-VA-MD</t>
  </si>
  <si>
    <t xml:space="preserve">NOTE:  Includes both Fixed Guideway Modernization and New Starts Funds.  </t>
  </si>
  <si>
    <t>Commuter</t>
  </si>
  <si>
    <t>Locomotive Diesel</t>
  </si>
  <si>
    <t>Rail Car Trailer</t>
  </si>
  <si>
    <t>Commuter Rail</t>
  </si>
  <si>
    <t>Self Prop. - Elec</t>
  </si>
  <si>
    <t xml:space="preserve">        Heavy Rail</t>
  </si>
  <si>
    <t>Obligations for Rolling Stock Purchases and Rehabilitation</t>
  </si>
  <si>
    <t>Los Angeles--Long Beach--Santa Ana, CA</t>
  </si>
  <si>
    <t>San Francisco--Oakland, CA</t>
  </si>
  <si>
    <t>Miami, FL</t>
  </si>
  <si>
    <t>Locomotive Elec</t>
  </si>
  <si>
    <t>FY 2012 URBANIZED AREA FORMULA OBLIGATIONS FOR RAIL ROLLING STOCK PURCHASES AND REHABILITATION</t>
  </si>
  <si>
    <t>Buffalo, NY</t>
  </si>
  <si>
    <t>NEW JERSEY GOV APP</t>
  </si>
  <si>
    <t>Seattle, WA</t>
  </si>
  <si>
    <t>Baltimore, MD</t>
  </si>
  <si>
    <t>Table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</si>
</sst>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7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9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/>
    <xf numFmtId="0" fontId="0" fillId="0" borderId="11" xfId="0" applyBorder="1"/>
    <xf numFmtId="37" fontId="0" fillId="0" borderId="0" xfId="0" applyNumberFormat="1" applyProtection="1"/>
    <xf numFmtId="164" fontId="3" fillId="0" borderId="0" xfId="0" applyNumberFormat="1" applyFont="1" applyProtection="1"/>
    <xf numFmtId="0" fontId="0" fillId="2" borderId="1" xfId="0" applyFill="1" applyBorder="1"/>
    <xf numFmtId="37" fontId="0" fillId="2" borderId="3" xfId="0" applyNumberFormat="1" applyFill="1" applyBorder="1" applyProtection="1"/>
    <xf numFmtId="37" fontId="0" fillId="2" borderId="12" xfId="0" applyNumberFormat="1" applyFill="1" applyBorder="1" applyProtection="1"/>
    <xf numFmtId="0" fontId="0" fillId="2" borderId="3" xfId="0" applyFill="1" applyBorder="1"/>
    <xf numFmtId="0" fontId="3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37" fontId="0" fillId="2" borderId="0" xfId="0" applyNumberFormat="1" applyFill="1" applyProtection="1"/>
    <xf numFmtId="5" fontId="0" fillId="2" borderId="8" xfId="0" applyNumberFormat="1" applyFill="1" applyBorder="1" applyProtection="1"/>
    <xf numFmtId="5" fontId="0" fillId="2" borderId="0" xfId="0" applyNumberFormat="1" applyFill="1" applyProtection="1"/>
    <xf numFmtId="164" fontId="3" fillId="2" borderId="0" xfId="0" applyNumberFormat="1" applyFont="1" applyFill="1" applyProtection="1"/>
    <xf numFmtId="5" fontId="0" fillId="2" borderId="7" xfId="0" applyNumberFormat="1" applyFill="1" applyBorder="1" applyProtection="1"/>
    <xf numFmtId="0" fontId="3" fillId="2" borderId="5" xfId="0" applyFont="1" applyFill="1" applyBorder="1"/>
    <xf numFmtId="164" fontId="4" fillId="2" borderId="0" xfId="0" applyNumberFormat="1" applyFont="1" applyFill="1" applyProtection="1"/>
    <xf numFmtId="164" fontId="3" fillId="2" borderId="8" xfId="0" applyNumberFormat="1" applyFont="1" applyFill="1" applyBorder="1" applyProtection="1"/>
    <xf numFmtId="164" fontId="3" fillId="2" borderId="7" xfId="0" applyNumberFormat="1" applyFont="1" applyFill="1" applyBorder="1" applyProtection="1"/>
    <xf numFmtId="0" fontId="0" fillId="2" borderId="9" xfId="0" applyFill="1" applyBorder="1"/>
    <xf numFmtId="37" fontId="0" fillId="2" borderId="10" xfId="0" applyNumberFormat="1" applyFill="1" applyBorder="1" applyProtection="1"/>
    <xf numFmtId="37" fontId="0" fillId="2" borderId="13" xfId="0" applyNumberFormat="1" applyFill="1" applyBorder="1" applyProtection="1"/>
    <xf numFmtId="0" fontId="0" fillId="2" borderId="10" xfId="0" applyFill="1" applyBorder="1"/>
    <xf numFmtId="0" fontId="3" fillId="2" borderId="10" xfId="0" applyFont="1" applyFill="1" applyBorder="1"/>
    <xf numFmtId="0" fontId="0" fillId="2" borderId="11" xfId="0" applyFill="1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5" fillId="0" borderId="0" xfId="0" applyFont="1"/>
    <xf numFmtId="164" fontId="3" fillId="0" borderId="0" xfId="0" applyNumberFormat="1" applyFont="1" applyBorder="1" applyProtection="1"/>
    <xf numFmtId="0" fontId="6" fillId="0" borderId="5" xfId="0" applyFont="1" applyBorder="1"/>
    <xf numFmtId="37" fontId="6" fillId="0" borderId="6" xfId="0" applyNumberFormat="1" applyFont="1" applyBorder="1" applyProtection="1"/>
    <xf numFmtId="37" fontId="6" fillId="0" borderId="8" xfId="0" applyNumberFormat="1" applyFont="1" applyBorder="1" applyProtection="1"/>
    <xf numFmtId="37" fontId="6" fillId="0" borderId="0" xfId="0" applyNumberFormat="1" applyFont="1" applyProtection="1"/>
    <xf numFmtId="0" fontId="6" fillId="0" borderId="0" xfId="0" applyFont="1"/>
    <xf numFmtId="5" fontId="6" fillId="0" borderId="0" xfId="0" applyNumberFormat="1" applyFont="1" applyProtection="1"/>
    <xf numFmtId="5" fontId="6" fillId="0" borderId="7" xfId="0" applyNumberFormat="1" applyFont="1" applyBorder="1" applyProtection="1"/>
    <xf numFmtId="37" fontId="6" fillId="0" borderId="0" xfId="0" applyNumberFormat="1" applyFont="1" applyBorder="1" applyProtection="1"/>
    <xf numFmtId="0" fontId="6" fillId="0" borderId="0" xfId="0" applyFont="1" applyBorder="1"/>
    <xf numFmtId="3" fontId="6" fillId="0" borderId="0" xfId="0" applyNumberFormat="1" applyFont="1" applyBorder="1" applyProtection="1"/>
    <xf numFmtId="0" fontId="6" fillId="0" borderId="6" xfId="0" applyFont="1" applyBorder="1"/>
    <xf numFmtId="0" fontId="0" fillId="0" borderId="15" xfId="0" applyBorder="1"/>
    <xf numFmtId="0" fontId="0" fillId="0" borderId="12" xfId="0" applyBorder="1"/>
    <xf numFmtId="0" fontId="0" fillId="0" borderId="16" xfId="0" applyBorder="1"/>
    <xf numFmtId="0" fontId="6" fillId="0" borderId="16" xfId="0" applyFont="1" applyBorder="1"/>
    <xf numFmtId="0" fontId="6" fillId="0" borderId="17" xfId="0" applyFont="1" applyBorder="1"/>
    <xf numFmtId="37" fontId="6" fillId="0" borderId="18" xfId="0" applyNumberFormat="1" applyFont="1" applyBorder="1" applyProtection="1"/>
    <xf numFmtId="37" fontId="6" fillId="0" borderId="19" xfId="0" applyNumberFormat="1" applyFont="1" applyBorder="1" applyProtection="1"/>
    <xf numFmtId="37" fontId="6" fillId="0" borderId="20" xfId="0" applyNumberFormat="1" applyFont="1" applyBorder="1" applyProtection="1"/>
    <xf numFmtId="0" fontId="6" fillId="0" borderId="20" xfId="0" applyFont="1" applyBorder="1"/>
    <xf numFmtId="5" fontId="6" fillId="0" borderId="20" xfId="0" applyNumberFormat="1" applyFont="1" applyBorder="1" applyProtection="1"/>
    <xf numFmtId="164" fontId="3" fillId="0" borderId="20" xfId="0" applyNumberFormat="1" applyFont="1" applyBorder="1" applyProtection="1"/>
    <xf numFmtId="5" fontId="6" fillId="0" borderId="21" xfId="0" applyNumberFormat="1" applyFont="1" applyBorder="1" applyProtection="1"/>
    <xf numFmtId="37" fontId="6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6" xfId="0" applyFont="1" applyBorder="1" applyAlignment="1"/>
    <xf numFmtId="0" fontId="0" fillId="0" borderId="8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38100</xdr:rowOff>
        </xdr:from>
        <xdr:to>
          <xdr:col>15</xdr:col>
          <xdr:colOff>981075</xdr:colOff>
          <xdr:row>57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B1:U31"/>
  <sheetViews>
    <sheetView tabSelected="1" defaultGridColor="0" topLeftCell="B1" colorId="22" zoomScale="70" zoomScaleNormal="70" workbookViewId="0">
      <pane xSplit="1" ySplit="8" topLeftCell="C9" activePane="bottomRight" state="frozenSplit"/>
      <selection activeCell="B1" sqref="B1"/>
      <selection pane="topRight" activeCell="C1" sqref="C1"/>
      <selection pane="bottomLeft" activeCell="B9" sqref="B9"/>
      <selection pane="bottomRight" activeCell="Y45" sqref="Y45"/>
    </sheetView>
  </sheetViews>
  <sheetFormatPr defaultColWidth="11.44140625" defaultRowHeight="15" x14ac:dyDescent="0.2"/>
  <cols>
    <col min="1" max="1" width="8.77734375" customWidth="1"/>
    <col min="2" max="2" width="34.77734375" customWidth="1"/>
    <col min="3" max="3" width="6.109375" customWidth="1"/>
    <col min="4" max="4" width="12.44140625" bestFit="1" customWidth="1"/>
    <col min="5" max="5" width="4.77734375" customWidth="1"/>
    <col min="6" max="6" width="11.77734375" bestFit="1" customWidth="1"/>
    <col min="7" max="7" width="4.77734375" customWidth="1"/>
    <col min="8" max="8" width="11.88671875" customWidth="1"/>
    <col min="9" max="9" width="4.77734375" customWidth="1"/>
    <col min="10" max="10" width="12.44140625" bestFit="1" customWidth="1"/>
    <col min="11" max="11" width="4.77734375" customWidth="1"/>
    <col min="12" max="12" width="11.6640625" customWidth="1"/>
    <col min="13" max="13" width="4.77734375" customWidth="1"/>
    <col min="14" max="14" width="11.33203125" customWidth="1"/>
    <col min="15" max="15" width="6.33203125" customWidth="1"/>
    <col min="16" max="16" width="12.77734375" customWidth="1"/>
    <col min="17" max="17" width="7.77734375" customWidth="1"/>
    <col min="18" max="18" width="1.77734375" customWidth="1"/>
    <col min="19" max="24" width="10.77734375" customWidth="1"/>
  </cols>
  <sheetData>
    <row r="1" spans="2:21" ht="18" x14ac:dyDescent="0.25">
      <c r="B1" s="70" t="s">
        <v>27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1"/>
      <c r="T1" s="1"/>
      <c r="U1" s="1"/>
    </row>
    <row r="2" spans="2:21" ht="18" x14ac:dyDescent="0.25">
      <c r="B2" s="70" t="s">
        <v>22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1"/>
      <c r="T2" s="1"/>
      <c r="U2" s="1"/>
    </row>
    <row r="3" spans="2:21" ht="10.5" customHeight="1" thickBot="1" x14ac:dyDescent="0.25"/>
    <row r="4" spans="2:21" x14ac:dyDescent="0.2">
      <c r="B4" s="2"/>
      <c r="C4" s="3"/>
      <c r="D4" s="4"/>
      <c r="E4" s="57"/>
      <c r="F4" s="58"/>
      <c r="G4" s="4"/>
      <c r="H4" s="4"/>
      <c r="I4" s="57"/>
      <c r="J4" s="58"/>
      <c r="K4" s="4"/>
      <c r="L4" s="4"/>
      <c r="M4" s="4"/>
      <c r="N4" s="4"/>
      <c r="O4" s="4"/>
      <c r="P4" s="4"/>
      <c r="Q4" s="5"/>
      <c r="R4" s="6"/>
    </row>
    <row r="5" spans="2:21" ht="15.75" x14ac:dyDescent="0.25">
      <c r="B5" s="7"/>
      <c r="C5" s="8"/>
      <c r="D5" s="1"/>
      <c r="E5" s="59"/>
      <c r="F5" s="11"/>
      <c r="G5" s="50" t="s">
        <v>11</v>
      </c>
      <c r="I5" s="60" t="s">
        <v>11</v>
      </c>
      <c r="J5" s="11"/>
      <c r="K5" s="50" t="s">
        <v>14</v>
      </c>
      <c r="M5" t="s">
        <v>11</v>
      </c>
      <c r="Q5" s="71" t="s">
        <v>6</v>
      </c>
      <c r="R5" s="10"/>
      <c r="S5" s="1"/>
    </row>
    <row r="6" spans="2:21" x14ac:dyDescent="0.2">
      <c r="B6" s="7" t="s">
        <v>0</v>
      </c>
      <c r="C6" s="56" t="s">
        <v>16</v>
      </c>
      <c r="D6" s="11"/>
      <c r="E6" t="s">
        <v>1</v>
      </c>
      <c r="F6" s="11"/>
      <c r="G6" s="50" t="s">
        <v>12</v>
      </c>
      <c r="H6" s="11"/>
      <c r="I6" s="50" t="s">
        <v>13</v>
      </c>
      <c r="J6" s="11"/>
      <c r="K6" s="50" t="s">
        <v>15</v>
      </c>
      <c r="L6" s="43"/>
      <c r="M6" s="73" t="s">
        <v>21</v>
      </c>
      <c r="N6" s="74"/>
      <c r="O6" t="s">
        <v>2</v>
      </c>
      <c r="Q6" s="72"/>
      <c r="R6" s="10"/>
    </row>
    <row r="7" spans="2:21" ht="15.75" thickBot="1" x14ac:dyDescent="0.25">
      <c r="B7" s="12"/>
      <c r="C7" s="39" t="s">
        <v>3</v>
      </c>
      <c r="D7" s="40" t="s">
        <v>4</v>
      </c>
      <c r="E7" s="41" t="s">
        <v>3</v>
      </c>
      <c r="F7" s="40" t="s">
        <v>4</v>
      </c>
      <c r="G7" s="41" t="s">
        <v>3</v>
      </c>
      <c r="H7" s="40" t="s">
        <v>4</v>
      </c>
      <c r="I7" s="41" t="s">
        <v>3</v>
      </c>
      <c r="J7" s="40" t="s">
        <v>4</v>
      </c>
      <c r="K7" s="41" t="s">
        <v>3</v>
      </c>
      <c r="L7" s="40" t="s">
        <v>4</v>
      </c>
      <c r="M7" s="41" t="s">
        <v>3</v>
      </c>
      <c r="N7" s="40" t="s">
        <v>4</v>
      </c>
      <c r="O7" s="41" t="s">
        <v>3</v>
      </c>
      <c r="P7" s="41" t="s">
        <v>4</v>
      </c>
      <c r="Q7" s="13"/>
      <c r="R7" s="14"/>
    </row>
    <row r="8" spans="2:21" x14ac:dyDescent="0.2">
      <c r="B8" s="7"/>
      <c r="C8" s="8"/>
      <c r="D8" s="11"/>
      <c r="F8" s="11"/>
      <c r="H8" s="11"/>
      <c r="J8" s="11"/>
      <c r="L8" s="11"/>
      <c r="N8" s="11"/>
      <c r="Q8" s="9"/>
      <c r="R8" s="10"/>
    </row>
    <row r="9" spans="2:21" s="50" customFormat="1" ht="24.95" customHeight="1" x14ac:dyDescent="0.2">
      <c r="B9" s="46" t="s">
        <v>26</v>
      </c>
      <c r="C9" s="47">
        <v>0</v>
      </c>
      <c r="D9" s="48">
        <v>0</v>
      </c>
      <c r="E9" s="49">
        <v>0</v>
      </c>
      <c r="F9" s="48">
        <v>0</v>
      </c>
      <c r="G9" s="49">
        <v>0</v>
      </c>
      <c r="H9" s="48">
        <v>0</v>
      </c>
      <c r="I9" s="49">
        <v>0</v>
      </c>
      <c r="J9" s="48">
        <v>0</v>
      </c>
      <c r="K9" s="49">
        <v>2</v>
      </c>
      <c r="L9" s="48">
        <v>10549000</v>
      </c>
      <c r="M9" s="49">
        <v>0</v>
      </c>
      <c r="N9" s="48">
        <v>0</v>
      </c>
      <c r="O9" s="69">
        <f>M9+K9+I9+G9+E9+C9</f>
        <v>2</v>
      </c>
      <c r="P9" s="51">
        <f t="shared" ref="P9:P10" si="0">N9+L9+J9+H9+F9+D9</f>
        <v>10549000</v>
      </c>
      <c r="Q9" s="16">
        <f t="shared" ref="Q9:Q18" si="1">(P9/$P$21)*100</f>
        <v>2.6131874498463525</v>
      </c>
      <c r="R9" s="52"/>
    </row>
    <row r="10" spans="2:21" s="50" customFormat="1" ht="24.95" customHeight="1" x14ac:dyDescent="0.2">
      <c r="B10" s="46" t="s">
        <v>23</v>
      </c>
      <c r="C10" s="47">
        <v>0</v>
      </c>
      <c r="D10" s="48">
        <v>0</v>
      </c>
      <c r="E10" s="49">
        <v>1</v>
      </c>
      <c r="F10" s="48">
        <v>60000</v>
      </c>
      <c r="G10" s="49">
        <v>0</v>
      </c>
      <c r="H10" s="48">
        <v>0</v>
      </c>
      <c r="I10" s="49">
        <v>0</v>
      </c>
      <c r="J10" s="48">
        <v>0</v>
      </c>
      <c r="K10" s="49">
        <v>0</v>
      </c>
      <c r="L10" s="48">
        <v>0</v>
      </c>
      <c r="M10" s="49">
        <v>0</v>
      </c>
      <c r="N10" s="48">
        <v>0</v>
      </c>
      <c r="O10" s="50">
        <f t="shared" ref="O10:O18" si="2">M10+K10+I10+G10+E10+C10</f>
        <v>1</v>
      </c>
      <c r="P10" s="51">
        <f t="shared" si="0"/>
        <v>60000</v>
      </c>
      <c r="Q10" s="16">
        <f t="shared" si="1"/>
        <v>1.4863138400870331E-2</v>
      </c>
      <c r="R10" s="52"/>
    </row>
    <row r="11" spans="2:21" s="50" customFormat="1" ht="24.95" customHeight="1" x14ac:dyDescent="0.2">
      <c r="B11" s="46" t="s">
        <v>8</v>
      </c>
      <c r="C11" s="47">
        <v>0</v>
      </c>
      <c r="D11" s="48">
        <v>0</v>
      </c>
      <c r="E11" s="53">
        <v>0</v>
      </c>
      <c r="F11" s="48">
        <v>0</v>
      </c>
      <c r="G11" s="53">
        <v>20</v>
      </c>
      <c r="H11" s="48">
        <v>25141688</v>
      </c>
      <c r="I11" s="53">
        <v>40</v>
      </c>
      <c r="J11" s="48">
        <v>16488460</v>
      </c>
      <c r="K11" s="53">
        <v>165</v>
      </c>
      <c r="L11" s="48">
        <v>499726</v>
      </c>
      <c r="M11" s="53">
        <v>0</v>
      </c>
      <c r="N11" s="48">
        <v>0</v>
      </c>
      <c r="O11" s="50">
        <f t="shared" si="2"/>
        <v>225</v>
      </c>
      <c r="P11" s="51">
        <f>N11+L11+J11+H11+F11+D11</f>
        <v>42129874</v>
      </c>
      <c r="Q11" s="16">
        <f t="shared" si="1"/>
        <v>10.436369134553809</v>
      </c>
      <c r="R11" s="52"/>
    </row>
    <row r="12" spans="2:21" s="50" customFormat="1" ht="24.95" customHeight="1" x14ac:dyDescent="0.2">
      <c r="B12" s="46" t="s">
        <v>18</v>
      </c>
      <c r="C12" s="47">
        <v>0</v>
      </c>
      <c r="D12" s="48">
        <v>0</v>
      </c>
      <c r="E12" s="53">
        <v>0</v>
      </c>
      <c r="F12" s="48">
        <v>0</v>
      </c>
      <c r="G12" s="53">
        <v>0</v>
      </c>
      <c r="H12" s="48">
        <v>0</v>
      </c>
      <c r="I12" s="53">
        <v>0</v>
      </c>
      <c r="J12" s="48">
        <v>0</v>
      </c>
      <c r="K12" s="53">
        <v>0</v>
      </c>
      <c r="L12" s="48">
        <v>0</v>
      </c>
      <c r="M12" s="53">
        <v>0</v>
      </c>
      <c r="N12" s="48">
        <v>0</v>
      </c>
      <c r="O12" s="50">
        <f t="shared" si="2"/>
        <v>0</v>
      </c>
      <c r="P12" s="51">
        <f t="shared" ref="P12:P18" si="3">N12+L12+J12+H12+F12+D12</f>
        <v>0</v>
      </c>
      <c r="Q12" s="16">
        <f t="shared" si="1"/>
        <v>0</v>
      </c>
      <c r="R12" s="52"/>
    </row>
    <row r="13" spans="2:21" s="50" customFormat="1" ht="24.95" customHeight="1" x14ac:dyDescent="0.2">
      <c r="B13" s="46" t="s">
        <v>20</v>
      </c>
      <c r="C13" s="47">
        <v>0</v>
      </c>
      <c r="D13" s="48">
        <v>0</v>
      </c>
      <c r="E13" s="53">
        <v>0</v>
      </c>
      <c r="F13" s="48">
        <v>0</v>
      </c>
      <c r="G13" s="53">
        <v>2</v>
      </c>
      <c r="H13" s="48">
        <v>8958600</v>
      </c>
      <c r="I13" s="53">
        <v>0</v>
      </c>
      <c r="J13" s="48">
        <v>0</v>
      </c>
      <c r="K13" s="53">
        <v>0</v>
      </c>
      <c r="L13" s="48">
        <v>0</v>
      </c>
      <c r="M13" s="53">
        <v>0</v>
      </c>
      <c r="N13" s="48">
        <v>0</v>
      </c>
      <c r="O13" s="50">
        <f t="shared" si="2"/>
        <v>2</v>
      </c>
      <c r="P13" s="51">
        <f t="shared" si="3"/>
        <v>8958600</v>
      </c>
      <c r="Q13" s="16">
        <f t="shared" si="1"/>
        <v>2.2192151946339491</v>
      </c>
      <c r="R13" s="52"/>
    </row>
    <row r="14" spans="2:21" s="50" customFormat="1" ht="24.95" customHeight="1" x14ac:dyDescent="0.2">
      <c r="B14" s="46" t="s">
        <v>24</v>
      </c>
      <c r="C14" s="47">
        <v>0</v>
      </c>
      <c r="D14" s="48">
        <v>0</v>
      </c>
      <c r="E14" s="53">
        <v>1</v>
      </c>
      <c r="F14" s="48">
        <v>26901509</v>
      </c>
      <c r="G14" s="53">
        <v>1</v>
      </c>
      <c r="H14" s="48">
        <v>526175</v>
      </c>
      <c r="I14" s="53">
        <v>201</v>
      </c>
      <c r="J14" s="48">
        <v>136970596</v>
      </c>
      <c r="K14" s="53">
        <v>0</v>
      </c>
      <c r="L14" s="48">
        <v>0</v>
      </c>
      <c r="M14" s="53">
        <v>2</v>
      </c>
      <c r="N14" s="48">
        <v>63581095</v>
      </c>
      <c r="O14" s="50">
        <f t="shared" si="2"/>
        <v>205</v>
      </c>
      <c r="P14" s="51">
        <f t="shared" si="3"/>
        <v>227979375</v>
      </c>
      <c r="Q14" s="16">
        <f t="shared" si="1"/>
        <v>56.474816719481957</v>
      </c>
      <c r="R14" s="52"/>
    </row>
    <row r="15" spans="2:21" s="50" customFormat="1" ht="24.95" customHeight="1" x14ac:dyDescent="0.2">
      <c r="B15" s="61" t="s">
        <v>7</v>
      </c>
      <c r="C15" s="62">
        <v>300</v>
      </c>
      <c r="D15" s="63">
        <v>91550503</v>
      </c>
      <c r="E15" s="64">
        <v>0</v>
      </c>
      <c r="F15" s="63">
        <v>0</v>
      </c>
      <c r="G15" s="64">
        <v>0</v>
      </c>
      <c r="H15" s="63">
        <v>0</v>
      </c>
      <c r="I15" s="64">
        <v>0</v>
      </c>
      <c r="J15" s="63">
        <v>0</v>
      </c>
      <c r="K15" s="64">
        <v>0</v>
      </c>
      <c r="L15" s="63">
        <v>0</v>
      </c>
      <c r="M15" s="64">
        <v>0</v>
      </c>
      <c r="N15" s="63">
        <v>0</v>
      </c>
      <c r="O15" s="65">
        <f t="shared" si="2"/>
        <v>300</v>
      </c>
      <c r="P15" s="66">
        <f t="shared" si="3"/>
        <v>91550503</v>
      </c>
      <c r="Q15" s="67">
        <f t="shared" si="1"/>
        <v>22.678796612638241</v>
      </c>
      <c r="R15" s="68"/>
    </row>
    <row r="16" spans="2:21" s="50" customFormat="1" ht="24.95" customHeight="1" x14ac:dyDescent="0.2">
      <c r="B16" s="46" t="s">
        <v>19</v>
      </c>
      <c r="C16" s="47">
        <v>0</v>
      </c>
      <c r="D16" s="48">
        <v>0</v>
      </c>
      <c r="E16" s="53">
        <v>14</v>
      </c>
      <c r="F16" s="48">
        <v>5120704</v>
      </c>
      <c r="G16" s="53">
        <v>0</v>
      </c>
      <c r="H16" s="48">
        <v>0</v>
      </c>
      <c r="I16" s="53">
        <v>0</v>
      </c>
      <c r="J16" s="48">
        <v>0</v>
      </c>
      <c r="K16" s="53">
        <v>0</v>
      </c>
      <c r="L16" s="48">
        <v>0</v>
      </c>
      <c r="M16" s="53">
        <v>0</v>
      </c>
      <c r="N16" s="48">
        <v>0</v>
      </c>
      <c r="O16" s="50">
        <f t="shared" si="2"/>
        <v>14</v>
      </c>
      <c r="P16" s="51">
        <f t="shared" si="3"/>
        <v>5120704</v>
      </c>
      <c r="Q16" s="16">
        <f t="shared" si="1"/>
        <v>1.2684955376981717</v>
      </c>
      <c r="R16" s="52"/>
    </row>
    <row r="17" spans="2:18" s="50" customFormat="1" ht="24.95" customHeight="1" x14ac:dyDescent="0.2">
      <c r="B17" s="61" t="s">
        <v>25</v>
      </c>
      <c r="C17" s="62">
        <v>0</v>
      </c>
      <c r="D17" s="63">
        <v>0</v>
      </c>
      <c r="E17" s="64">
        <v>0</v>
      </c>
      <c r="F17" s="63">
        <v>0</v>
      </c>
      <c r="G17" s="64">
        <v>2</v>
      </c>
      <c r="H17" s="63">
        <v>755993</v>
      </c>
      <c r="I17" s="64">
        <v>0</v>
      </c>
      <c r="J17" s="63">
        <v>0</v>
      </c>
      <c r="K17" s="64">
        <v>0</v>
      </c>
      <c r="L17" s="63">
        <v>0</v>
      </c>
      <c r="M17" s="64">
        <v>0</v>
      </c>
      <c r="N17" s="63">
        <v>0</v>
      </c>
      <c r="O17" s="65">
        <f t="shared" si="2"/>
        <v>2</v>
      </c>
      <c r="P17" s="66">
        <f t="shared" si="3"/>
        <v>755993</v>
      </c>
      <c r="Q17" s="67">
        <f t="shared" si="1"/>
        <v>0.18727380981815275</v>
      </c>
      <c r="R17" s="68"/>
    </row>
    <row r="18" spans="2:18" s="50" customFormat="1" ht="24.95" customHeight="1" x14ac:dyDescent="0.2">
      <c r="B18" s="46" t="s">
        <v>9</v>
      </c>
      <c r="C18" s="47">
        <v>0</v>
      </c>
      <c r="D18" s="48">
        <v>0</v>
      </c>
      <c r="E18" s="53">
        <v>0</v>
      </c>
      <c r="F18" s="48">
        <v>0</v>
      </c>
      <c r="G18" s="53">
        <v>1</v>
      </c>
      <c r="H18" s="48">
        <v>3000000</v>
      </c>
      <c r="I18" s="53">
        <v>64</v>
      </c>
      <c r="J18" s="48">
        <v>13579200</v>
      </c>
      <c r="K18" s="53">
        <v>0</v>
      </c>
      <c r="L18" s="48">
        <v>0</v>
      </c>
      <c r="M18" s="53">
        <v>0</v>
      </c>
      <c r="N18" s="48">
        <v>0</v>
      </c>
      <c r="O18" s="50">
        <f t="shared" si="2"/>
        <v>65</v>
      </c>
      <c r="P18" s="51">
        <f t="shared" si="3"/>
        <v>16579200</v>
      </c>
      <c r="Q18" s="16">
        <f t="shared" si="1"/>
        <v>4.10698240292849</v>
      </c>
      <c r="R18" s="52"/>
    </row>
    <row r="19" spans="2:18" s="50" customFormat="1" ht="19.5" customHeight="1" thickBot="1" x14ac:dyDescent="0.25">
      <c r="B19" s="46"/>
      <c r="C19" s="47"/>
      <c r="D19" s="48"/>
      <c r="E19" s="53"/>
      <c r="F19" s="48"/>
      <c r="G19" s="53"/>
      <c r="H19" s="48"/>
      <c r="I19" s="53"/>
      <c r="J19" s="48"/>
      <c r="K19" s="53"/>
      <c r="L19" s="48"/>
      <c r="M19" s="53"/>
      <c r="N19" s="48"/>
      <c r="O19" s="54"/>
      <c r="P19" s="55"/>
      <c r="Q19" s="45"/>
      <c r="R19" s="52"/>
    </row>
    <row r="20" spans="2:18" x14ac:dyDescent="0.2">
      <c r="B20" s="17"/>
      <c r="C20" s="18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20"/>
      <c r="P20" s="20"/>
      <c r="Q20" s="21"/>
      <c r="R20" s="22"/>
    </row>
    <row r="21" spans="2:18" x14ac:dyDescent="0.2">
      <c r="B21" s="23" t="s">
        <v>5</v>
      </c>
      <c r="C21" s="24">
        <f t="shared" ref="C21:N21" si="4">SUM(C8:C20)</f>
        <v>300</v>
      </c>
      <c r="D21" s="25">
        <f t="shared" si="4"/>
        <v>91550503</v>
      </c>
      <c r="E21" s="24">
        <f t="shared" si="4"/>
        <v>16</v>
      </c>
      <c r="F21" s="25">
        <f t="shared" si="4"/>
        <v>32082213</v>
      </c>
      <c r="G21" s="24">
        <f t="shared" si="4"/>
        <v>26</v>
      </c>
      <c r="H21" s="25">
        <f t="shared" si="4"/>
        <v>38382456</v>
      </c>
      <c r="I21" s="24">
        <f t="shared" si="4"/>
        <v>305</v>
      </c>
      <c r="J21" s="25">
        <f t="shared" si="4"/>
        <v>167038256</v>
      </c>
      <c r="K21" s="24">
        <f t="shared" si="4"/>
        <v>167</v>
      </c>
      <c r="L21" s="25">
        <f t="shared" si="4"/>
        <v>11048726</v>
      </c>
      <c r="M21" s="24">
        <f t="shared" si="4"/>
        <v>2</v>
      </c>
      <c r="N21" s="25">
        <f t="shared" si="4"/>
        <v>63581095</v>
      </c>
      <c r="O21" s="24">
        <f>M21+K21+I21+G21+E21+C21</f>
        <v>816</v>
      </c>
      <c r="P21" s="26">
        <f>N21+L21+J21+H21+F21+D21</f>
        <v>403683249</v>
      </c>
      <c r="Q21" s="27">
        <f>SUM(Q8:Q20)</f>
        <v>99.999999999999986</v>
      </c>
      <c r="R21" s="28"/>
    </row>
    <row r="22" spans="2:18" x14ac:dyDescent="0.2">
      <c r="B22" s="29" t="s">
        <v>6</v>
      </c>
      <c r="C22" s="30"/>
      <c r="D22" s="31">
        <f>(D21/$P$21)*100</f>
        <v>22.678796612638241</v>
      </c>
      <c r="E22" s="30"/>
      <c r="F22" s="31">
        <f>(F21/$P$21)*100</f>
        <v>7.9473728670866901</v>
      </c>
      <c r="G22" s="30"/>
      <c r="H22" s="31">
        <f>(H21/$P$21)*100</f>
        <v>9.5080625948885977</v>
      </c>
      <c r="I22" s="30"/>
      <c r="J22" s="31">
        <f>(J21/$P$21)*100</f>
        <v>41.37854528613348</v>
      </c>
      <c r="K22" s="30"/>
      <c r="L22" s="31">
        <f>(L21/$P$21)*100</f>
        <v>2.7369790615215743</v>
      </c>
      <c r="M22" s="30"/>
      <c r="N22" s="31">
        <f>(N21/$P$21)*100</f>
        <v>15.75024357773141</v>
      </c>
      <c r="O22" s="30"/>
      <c r="P22" s="27">
        <f>N22+L22+J22+H22+F22+D22</f>
        <v>99.999999999999986</v>
      </c>
      <c r="Q22" s="27"/>
      <c r="R22" s="32"/>
    </row>
    <row r="23" spans="2:18" ht="15.75" thickBot="1" x14ac:dyDescent="0.25">
      <c r="B23" s="33"/>
      <c r="C23" s="34"/>
      <c r="D23" s="35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6"/>
      <c r="P23" s="36"/>
      <c r="Q23" s="37"/>
      <c r="R23" s="38"/>
    </row>
    <row r="24" spans="2:18" x14ac:dyDescent="0.2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2:18" ht="15.75" x14ac:dyDescent="0.25">
      <c r="B25" s="44" t="s">
        <v>10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2:18" ht="15.75" x14ac:dyDescent="0.25">
      <c r="B26" s="4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2:18" ht="15.75" x14ac:dyDescent="0.25">
      <c r="B27" s="4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2:18" ht="15.75" x14ac:dyDescent="0.25">
      <c r="B28" s="1"/>
      <c r="C28" s="15"/>
      <c r="E28" s="1" t="s">
        <v>17</v>
      </c>
      <c r="F28" s="15"/>
      <c r="G28" s="15"/>
      <c r="H28" s="15"/>
      <c r="I28" s="15"/>
      <c r="J28" s="15"/>
      <c r="K28" s="15"/>
      <c r="L28" s="15"/>
      <c r="M28" s="15"/>
      <c r="N28" s="15"/>
    </row>
    <row r="29" spans="2:18" ht="15.75" x14ac:dyDescent="0.25">
      <c r="B29" s="1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2:18" ht="15.75" x14ac:dyDescent="0.25">
      <c r="B30" s="1"/>
    </row>
    <row r="31" spans="2:18" ht="15.75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</sheetData>
  <mergeCells count="4">
    <mergeCell ref="B1:R1"/>
    <mergeCell ref="B2:R2"/>
    <mergeCell ref="Q5:Q6"/>
    <mergeCell ref="M6:N6"/>
  </mergeCells>
  <phoneticPr fontId="0" type="noConversion"/>
  <printOptions horizontalCentered="1" verticalCentered="1"/>
  <pageMargins left="0.25" right="0.25" top="0.5" bottom="0.25" header="0.5" footer="0.5"/>
  <pageSetup scale="55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Graph.Chart.8" shapeId="1025" r:id="rId4">
          <objectPr defaultSize="0" r:id="rId5">
            <anchor moveWithCells="1">
              <from>
                <xdr:col>4</xdr:col>
                <xdr:colOff>0</xdr:colOff>
                <xdr:row>29</xdr:row>
                <xdr:rowOff>38100</xdr:rowOff>
              </from>
              <to>
                <xdr:col>15</xdr:col>
                <xdr:colOff>981075</xdr:colOff>
                <xdr:row>57</xdr:row>
                <xdr:rowOff>180975</xdr:rowOff>
              </to>
            </anchor>
          </objectPr>
        </oleObject>
      </mc:Choice>
      <mc:Fallback>
        <oleObject progId="MSGraph.Char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T-21</vt:lpstr>
      <vt:lpstr>'T-21'!Print_Area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2011-05-25T20:59:07Z</cp:lastPrinted>
  <dcterms:created xsi:type="dcterms:W3CDTF">1999-02-04T16:44:54Z</dcterms:created>
  <dcterms:modified xsi:type="dcterms:W3CDTF">2015-10-01T18:55:49Z</dcterms:modified>
</cp:coreProperties>
</file>