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5685" windowWidth="19200" windowHeight="6495"/>
  </bookViews>
  <sheets>
    <sheet name="T-22" sheetId="1" r:id="rId1"/>
  </sheets>
  <definedNames>
    <definedName name="_xlnm.Print_Area" localSheetId="0">'T-22'!$A$1:$V$71</definedName>
  </definedNames>
  <calcPr calcId="145621"/>
</workbook>
</file>

<file path=xl/calcChain.xml><?xml version="1.0" encoding="utf-8"?>
<calcChain xmlns="http://schemas.openxmlformats.org/spreadsheetml/2006/main">
  <c r="Q36" i="1" l="1"/>
  <c r="T36" i="1"/>
  <c r="S36" i="1"/>
  <c r="U14" i="1"/>
  <c r="T14" i="1"/>
  <c r="S14" i="1"/>
  <c r="T27" i="1"/>
  <c r="T28" i="1"/>
  <c r="T29" i="1"/>
  <c r="T30" i="1"/>
  <c r="T31" i="1"/>
  <c r="T32" i="1"/>
  <c r="T33" i="1"/>
  <c r="S27" i="1"/>
  <c r="S28" i="1"/>
  <c r="S29" i="1"/>
  <c r="S30" i="1"/>
  <c r="S31" i="1"/>
  <c r="S32" i="1"/>
  <c r="S33" i="1"/>
  <c r="T17" i="1"/>
  <c r="T18" i="1"/>
  <c r="T19" i="1"/>
  <c r="T20" i="1"/>
  <c r="T21" i="1"/>
  <c r="T22" i="1"/>
  <c r="T23" i="1"/>
  <c r="T24" i="1"/>
  <c r="T25" i="1"/>
  <c r="T26" i="1"/>
  <c r="S17" i="1"/>
  <c r="S18" i="1"/>
  <c r="S19" i="1"/>
  <c r="S20" i="1"/>
  <c r="S21" i="1"/>
  <c r="S22" i="1"/>
  <c r="S23" i="1"/>
  <c r="S24" i="1"/>
  <c r="S25" i="1"/>
  <c r="S26" i="1"/>
  <c r="M36" i="1"/>
  <c r="N36" i="1"/>
  <c r="S15" i="1"/>
  <c r="T15" i="1"/>
  <c r="J36" i="1"/>
  <c r="H36" i="1"/>
  <c r="F36" i="1"/>
  <c r="D36" i="1"/>
  <c r="S10" i="1"/>
  <c r="S11" i="1"/>
  <c r="S12" i="1"/>
  <c r="S13" i="1"/>
  <c r="S16" i="1"/>
  <c r="T10" i="1"/>
  <c r="T11" i="1"/>
  <c r="T12" i="1"/>
  <c r="T13" i="1"/>
  <c r="T16" i="1"/>
  <c r="T9" i="1"/>
  <c r="E36" i="1"/>
  <c r="C36" i="1"/>
  <c r="G36" i="1"/>
  <c r="I36" i="1"/>
  <c r="K36" i="1"/>
  <c r="O36" i="1"/>
  <c r="L36" i="1"/>
  <c r="P36" i="1"/>
  <c r="R36" i="1"/>
  <c r="S9" i="1"/>
  <c r="U30" i="1" l="1"/>
  <c r="U9" i="1"/>
  <c r="H37" i="1"/>
  <c r="U13" i="1" l="1"/>
  <c r="L37" i="1"/>
  <c r="U20" i="1"/>
  <c r="U10" i="1"/>
  <c r="J37" i="1"/>
  <c r="U16" i="1"/>
  <c r="N37" i="1"/>
  <c r="U24" i="1"/>
  <c r="U25" i="1"/>
  <c r="U27" i="1"/>
  <c r="U29" i="1"/>
  <c r="U31" i="1"/>
  <c r="U33" i="1"/>
  <c r="U28" i="1"/>
  <c r="U32" i="1"/>
  <c r="U19" i="1"/>
  <c r="U23" i="1"/>
  <c r="D37" i="1"/>
  <c r="U12" i="1"/>
  <c r="F37" i="1"/>
  <c r="U15" i="1"/>
  <c r="R37" i="1"/>
  <c r="P37" i="1"/>
  <c r="U11" i="1"/>
  <c r="U18" i="1"/>
  <c r="U22" i="1"/>
  <c r="U26" i="1"/>
  <c r="U17" i="1"/>
  <c r="U21" i="1"/>
  <c r="T37" i="1" l="1"/>
  <c r="U36" i="1"/>
</calcChain>
</file>

<file path=xl/sharedStrings.xml><?xml version="1.0" encoding="utf-8"?>
<sst xmlns="http://schemas.openxmlformats.org/spreadsheetml/2006/main" count="64" uniqueCount="45">
  <si>
    <t>Area</t>
  </si>
  <si>
    <t xml:space="preserve">         Light Rail</t>
  </si>
  <si>
    <t xml:space="preserve">   Total Purchases</t>
  </si>
  <si>
    <t>#</t>
  </si>
  <si>
    <t>$</t>
  </si>
  <si>
    <t>TOTAL</t>
  </si>
  <si>
    <t>Percent of Total</t>
  </si>
  <si>
    <t>New York--Newark, NY-NJ-CT</t>
  </si>
  <si>
    <t>Table 22</t>
  </si>
  <si>
    <t>Chicago, IL-IN</t>
  </si>
  <si>
    <t>Washington, DC-VA-MD</t>
  </si>
  <si>
    <t xml:space="preserve">NOTE:  Includes both Fixed Guideway Modernization and New Starts Funds.  </t>
  </si>
  <si>
    <t>Commuter</t>
  </si>
  <si>
    <t>Locomotive Diesel</t>
  </si>
  <si>
    <t>Rail Car Trailer</t>
  </si>
  <si>
    <t>Commuter Rail</t>
  </si>
  <si>
    <t>Self Prop. - Elec</t>
  </si>
  <si>
    <t xml:space="preserve">        Heavy Rail</t>
  </si>
  <si>
    <t>Obligations for Rolling Stock Purchases and Rehabilitation</t>
  </si>
  <si>
    <t>Locomotive Used</t>
  </si>
  <si>
    <t>Anchorage, AK</t>
  </si>
  <si>
    <t>Boston, MA--NH--RI</t>
  </si>
  <si>
    <t>Los Angeles--Long Beach--Santa Ana, CA</t>
  </si>
  <si>
    <t>Philadelphia, PA-NJ-DE-MD</t>
  </si>
  <si>
    <t>Pittsburgh, PA</t>
  </si>
  <si>
    <t>Riverside--San Bernardino, CA</t>
  </si>
  <si>
    <t>Salt Lake City, UT</t>
  </si>
  <si>
    <t>San Francisco--Oakland, CA</t>
  </si>
  <si>
    <t>San Jose, CA</t>
  </si>
  <si>
    <t>Thousand Oaks, CA</t>
  </si>
  <si>
    <t>Virginia Beach, VA</t>
  </si>
  <si>
    <t>Baltimore, MD</t>
  </si>
  <si>
    <t>Buffalo, NY</t>
  </si>
  <si>
    <t>Miami, FL</t>
  </si>
  <si>
    <t>Michigan City, IN-MI</t>
  </si>
  <si>
    <t>Minneapolis--St. Paul, MN</t>
  </si>
  <si>
    <t>Mission Viejo, CA</t>
  </si>
  <si>
    <t>San Diego, CA</t>
  </si>
  <si>
    <t>Seattle, WA</t>
  </si>
  <si>
    <t>Stockton, CA</t>
  </si>
  <si>
    <t>Tucson, AZ</t>
  </si>
  <si>
    <t>Locomotive Elec</t>
  </si>
  <si>
    <t>Other</t>
  </si>
  <si>
    <t>FY 2011 URBANIZED AREA FORMULA OBLIGATIONS FOR RAIL ROLLING STOCK PURCHASES AND REHABILITATION</t>
  </si>
  <si>
    <t>Chattanooga, TN-GA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</si>
</sst>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2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37" fontId="0" fillId="0" borderId="0" xfId="0" applyNumberFormat="1" applyProtection="1"/>
    <xf numFmtId="164" fontId="3" fillId="0" borderId="0" xfId="0" applyNumberFormat="1" applyFont="1" applyProtection="1"/>
    <xf numFmtId="0" fontId="0" fillId="2" borderId="1" xfId="0" applyFill="1" applyBorder="1"/>
    <xf numFmtId="37" fontId="0" fillId="2" borderId="3" xfId="0" applyNumberFormat="1" applyFill="1" applyBorder="1" applyProtection="1"/>
    <xf numFmtId="37" fontId="0" fillId="2" borderId="12" xfId="0" applyNumberFormat="1" applyFill="1" applyBorder="1" applyProtection="1"/>
    <xf numFmtId="0" fontId="0" fillId="2" borderId="3" xfId="0" applyFill="1" applyBorder="1"/>
    <xf numFmtId="0" fontId="3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37" fontId="0" fillId="2" borderId="0" xfId="0" applyNumberFormat="1" applyFill="1" applyProtection="1"/>
    <xf numFmtId="5" fontId="0" fillId="2" borderId="8" xfId="0" applyNumberFormat="1" applyFill="1" applyBorder="1" applyProtection="1"/>
    <xf numFmtId="5" fontId="0" fillId="2" borderId="0" xfId="0" applyNumberFormat="1" applyFill="1" applyProtection="1"/>
    <xf numFmtId="164" fontId="3" fillId="2" borderId="0" xfId="0" applyNumberFormat="1" applyFont="1" applyFill="1" applyProtection="1"/>
    <xf numFmtId="5" fontId="0" fillId="2" borderId="7" xfId="0" applyNumberFormat="1" applyFill="1" applyBorder="1" applyProtection="1"/>
    <xf numFmtId="0" fontId="3" fillId="2" borderId="5" xfId="0" applyFont="1" applyFill="1" applyBorder="1"/>
    <xf numFmtId="164" fontId="4" fillId="2" borderId="0" xfId="0" applyNumberFormat="1" applyFont="1" applyFill="1" applyProtection="1"/>
    <xf numFmtId="164" fontId="3" fillId="2" borderId="8" xfId="0" applyNumberFormat="1" applyFont="1" applyFill="1" applyBorder="1" applyProtection="1"/>
    <xf numFmtId="164" fontId="3" fillId="2" borderId="7" xfId="0" applyNumberFormat="1" applyFont="1" applyFill="1" applyBorder="1" applyProtection="1"/>
    <xf numFmtId="0" fontId="0" fillId="2" borderId="9" xfId="0" applyFill="1" applyBorder="1"/>
    <xf numFmtId="37" fontId="0" fillId="2" borderId="10" xfId="0" applyNumberFormat="1" applyFill="1" applyBorder="1" applyProtection="1"/>
    <xf numFmtId="37" fontId="0" fillId="2" borderId="13" xfId="0" applyNumberFormat="1" applyFill="1" applyBorder="1" applyProtection="1"/>
    <xf numFmtId="0" fontId="0" fillId="2" borderId="10" xfId="0" applyFill="1" applyBorder="1"/>
    <xf numFmtId="0" fontId="3" fillId="2" borderId="10" xfId="0" applyFont="1" applyFill="1" applyBorder="1"/>
    <xf numFmtId="0" fontId="0" fillId="2" borderId="11" xfId="0" applyFill="1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5" fillId="0" borderId="0" xfId="0" applyFont="1"/>
    <xf numFmtId="164" fontId="3" fillId="0" borderId="0" xfId="0" applyNumberFormat="1" applyFont="1" applyBorder="1" applyProtection="1"/>
    <xf numFmtId="0" fontId="6" fillId="0" borderId="5" xfId="0" applyFont="1" applyBorder="1"/>
    <xf numFmtId="37" fontId="6" fillId="0" borderId="6" xfId="0" applyNumberFormat="1" applyFont="1" applyBorder="1" applyProtection="1"/>
    <xf numFmtId="37" fontId="6" fillId="0" borderId="8" xfId="0" applyNumberFormat="1" applyFont="1" applyBorder="1" applyProtection="1"/>
    <xf numFmtId="37" fontId="6" fillId="0" borderId="0" xfId="0" applyNumberFormat="1" applyFont="1" applyProtection="1"/>
    <xf numFmtId="0" fontId="6" fillId="0" borderId="0" xfId="0" applyFont="1"/>
    <xf numFmtId="5" fontId="6" fillId="0" borderId="0" xfId="0" applyNumberFormat="1" applyFont="1" applyProtection="1"/>
    <xf numFmtId="5" fontId="6" fillId="0" borderId="7" xfId="0" applyNumberFormat="1" applyFont="1" applyBorder="1" applyProtection="1"/>
    <xf numFmtId="0" fontId="6" fillId="0" borderId="15" xfId="0" applyFont="1" applyBorder="1"/>
    <xf numFmtId="37" fontId="6" fillId="0" borderId="16" xfId="0" applyNumberFormat="1" applyFont="1" applyBorder="1" applyProtection="1"/>
    <xf numFmtId="37" fontId="6" fillId="0" borderId="17" xfId="0" applyNumberFormat="1" applyFont="1" applyBorder="1" applyProtection="1"/>
    <xf numFmtId="37" fontId="6" fillId="0" borderId="18" xfId="0" applyNumberFormat="1" applyFont="1" applyBorder="1" applyProtection="1"/>
    <xf numFmtId="5" fontId="6" fillId="0" borderId="19" xfId="0" applyNumberFormat="1" applyFont="1" applyBorder="1" applyProtection="1"/>
    <xf numFmtId="37" fontId="6" fillId="0" borderId="0" xfId="0" applyNumberFormat="1" applyFont="1" applyBorder="1" applyProtection="1"/>
    <xf numFmtId="0" fontId="6" fillId="0" borderId="0" xfId="0" applyFont="1" applyBorder="1"/>
    <xf numFmtId="3" fontId="6" fillId="0" borderId="0" xfId="0" applyNumberFormat="1" applyFont="1" applyBorder="1" applyProtection="1"/>
    <xf numFmtId="0" fontId="6" fillId="0" borderId="6" xfId="0" applyFont="1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6" fillId="0" borderId="21" xfId="0" applyFont="1" applyBorder="1"/>
    <xf numFmtId="0" fontId="6" fillId="0" borderId="22" xfId="0" applyFont="1" applyBorder="1"/>
    <xf numFmtId="5" fontId="6" fillId="0" borderId="18" xfId="0" applyNumberFormat="1" applyFont="1" applyBorder="1" applyProtection="1"/>
    <xf numFmtId="164" fontId="3" fillId="0" borderId="18" xfId="0" applyNumberFormat="1" applyFont="1" applyBorder="1" applyProtection="1"/>
    <xf numFmtId="0" fontId="6" fillId="0" borderId="23" xfId="0" applyFont="1" applyBorder="1"/>
    <xf numFmtId="37" fontId="6" fillId="0" borderId="24" xfId="0" applyNumberFormat="1" applyFont="1" applyBorder="1" applyProtection="1"/>
    <xf numFmtId="37" fontId="6" fillId="0" borderId="25" xfId="0" applyNumberFormat="1" applyFont="1" applyBorder="1" applyProtection="1"/>
    <xf numFmtId="37" fontId="6" fillId="0" borderId="26" xfId="0" applyNumberFormat="1" applyFont="1" applyBorder="1" applyProtection="1"/>
    <xf numFmtId="0" fontId="6" fillId="0" borderId="26" xfId="0" applyFont="1" applyBorder="1"/>
    <xf numFmtId="5" fontId="6" fillId="0" borderId="26" xfId="0" applyNumberFormat="1" applyFont="1" applyBorder="1" applyProtection="1"/>
    <xf numFmtId="164" fontId="3" fillId="0" borderId="26" xfId="0" applyNumberFormat="1" applyFont="1" applyBorder="1" applyProtection="1"/>
    <xf numFmtId="5" fontId="6" fillId="0" borderId="27" xfId="0" applyNumberFormat="1" applyFont="1" applyBorder="1" applyProtection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1" xfId="0" applyFont="1" applyBorder="1" applyAlignment="1"/>
    <xf numFmtId="0" fontId="0" fillId="0" borderId="8" xfId="0" applyBorder="1" applyAlignment="1"/>
    <xf numFmtId="0" fontId="6" fillId="0" borderId="21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38100</xdr:rowOff>
        </xdr:from>
        <xdr:to>
          <xdr:col>16</xdr:col>
          <xdr:colOff>180975</xdr:colOff>
          <xdr:row>72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Y46"/>
  <sheetViews>
    <sheetView tabSelected="1" defaultGridColor="0" topLeftCell="B1" colorId="22" zoomScale="70" zoomScaleNormal="70" workbookViewId="0">
      <pane xSplit="1" ySplit="8" topLeftCell="E27" activePane="bottomRight" state="frozenSplit"/>
      <selection activeCell="B1" sqref="B1"/>
      <selection pane="topRight" activeCell="C1" sqref="C1"/>
      <selection pane="bottomLeft" activeCell="B9" sqref="B9"/>
      <selection pane="bottomRight" activeCell="W32" sqref="W32"/>
    </sheetView>
  </sheetViews>
  <sheetFormatPr defaultColWidth="11.44140625" defaultRowHeight="15" x14ac:dyDescent="0.2"/>
  <cols>
    <col min="1" max="1" width="8.77734375" customWidth="1"/>
    <col min="2" max="2" width="34.77734375" customWidth="1"/>
    <col min="3" max="3" width="6.109375" customWidth="1"/>
    <col min="4" max="4" width="11.44140625" bestFit="1" customWidth="1"/>
    <col min="5" max="5" width="4.77734375" customWidth="1"/>
    <col min="6" max="6" width="11.77734375" bestFit="1" customWidth="1"/>
    <col min="7" max="7" width="4.77734375" customWidth="1"/>
    <col min="8" max="8" width="11.88671875" customWidth="1"/>
    <col min="9" max="9" width="4.77734375" customWidth="1"/>
    <col min="10" max="10" width="12.44140625" bestFit="1" customWidth="1"/>
    <col min="11" max="11" width="4.77734375" customWidth="1"/>
    <col min="12" max="12" width="11.6640625" customWidth="1"/>
    <col min="13" max="13" width="4.77734375" customWidth="1"/>
    <col min="14" max="14" width="10.88671875" customWidth="1"/>
    <col min="15" max="15" width="4.77734375" customWidth="1"/>
    <col min="16" max="16" width="11.33203125" customWidth="1"/>
    <col min="17" max="17" width="4.77734375" customWidth="1"/>
    <col min="18" max="18" width="10.77734375" customWidth="1"/>
    <col min="19" max="19" width="6.33203125" customWidth="1"/>
    <col min="20" max="20" width="12.77734375" customWidth="1"/>
    <col min="21" max="21" width="7.77734375" customWidth="1"/>
    <col min="22" max="22" width="1.77734375" customWidth="1"/>
    <col min="23" max="28" width="10.77734375" customWidth="1"/>
  </cols>
  <sheetData>
    <row r="1" spans="2:25" ht="18" x14ac:dyDescent="0.25">
      <c r="B1" s="77" t="s">
        <v>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1"/>
      <c r="X1" s="1"/>
      <c r="Y1" s="1"/>
    </row>
    <row r="2" spans="2:25" ht="18" x14ac:dyDescent="0.25">
      <c r="B2" s="77" t="s">
        <v>43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1"/>
      <c r="X2" s="1"/>
      <c r="Y2" s="1"/>
    </row>
    <row r="3" spans="2:25" ht="10.5" customHeight="1" thickBot="1" x14ac:dyDescent="0.25"/>
    <row r="4" spans="2:25" x14ac:dyDescent="0.2">
      <c r="B4" s="2"/>
      <c r="C4" s="3"/>
      <c r="D4" s="4"/>
      <c r="E4" s="62"/>
      <c r="F4" s="63"/>
      <c r="G4" s="4"/>
      <c r="H4" s="4"/>
      <c r="I4" s="62"/>
      <c r="J4" s="63"/>
      <c r="K4" s="4"/>
      <c r="L4" s="4"/>
      <c r="M4" s="62"/>
      <c r="N4" s="63"/>
      <c r="O4" s="4"/>
      <c r="P4" s="4"/>
      <c r="Q4" s="62"/>
      <c r="R4" s="63"/>
      <c r="S4" s="4"/>
      <c r="T4" s="4"/>
      <c r="U4" s="5"/>
      <c r="V4" s="6"/>
    </row>
    <row r="5" spans="2:25" ht="15.75" x14ac:dyDescent="0.25">
      <c r="B5" s="7"/>
      <c r="C5" s="8"/>
      <c r="D5" s="1"/>
      <c r="E5" s="64"/>
      <c r="F5" s="11"/>
      <c r="G5" s="50" t="s">
        <v>12</v>
      </c>
      <c r="I5" s="65" t="s">
        <v>12</v>
      </c>
      <c r="J5" s="11"/>
      <c r="K5" s="50" t="s">
        <v>15</v>
      </c>
      <c r="M5" s="65" t="s">
        <v>12</v>
      </c>
      <c r="N5" s="11"/>
      <c r="O5" t="s">
        <v>12</v>
      </c>
      <c r="Q5" s="64"/>
      <c r="R5" s="11"/>
      <c r="U5" s="78" t="s">
        <v>6</v>
      </c>
      <c r="V5" s="10"/>
      <c r="W5" s="1"/>
    </row>
    <row r="6" spans="2:25" x14ac:dyDescent="0.2">
      <c r="B6" s="7" t="s">
        <v>0</v>
      </c>
      <c r="C6" s="61" t="s">
        <v>17</v>
      </c>
      <c r="D6" s="11"/>
      <c r="E6" t="s">
        <v>1</v>
      </c>
      <c r="F6" s="11"/>
      <c r="G6" s="50" t="s">
        <v>13</v>
      </c>
      <c r="H6" s="11"/>
      <c r="I6" s="50" t="s">
        <v>14</v>
      </c>
      <c r="J6" s="11"/>
      <c r="K6" s="50" t="s">
        <v>16</v>
      </c>
      <c r="L6" s="43"/>
      <c r="M6" s="65" t="s">
        <v>19</v>
      </c>
      <c r="N6" s="11"/>
      <c r="O6" s="80" t="s">
        <v>41</v>
      </c>
      <c r="P6" s="81"/>
      <c r="Q6" s="82" t="s">
        <v>42</v>
      </c>
      <c r="R6" s="83"/>
      <c r="S6" t="s">
        <v>2</v>
      </c>
      <c r="U6" s="79"/>
      <c r="V6" s="10"/>
    </row>
    <row r="7" spans="2:25" ht="15.75" thickBot="1" x14ac:dyDescent="0.25">
      <c r="B7" s="12"/>
      <c r="C7" s="39" t="s">
        <v>3</v>
      </c>
      <c r="D7" s="40" t="s">
        <v>4</v>
      </c>
      <c r="E7" s="41" t="s">
        <v>3</v>
      </c>
      <c r="F7" s="40" t="s">
        <v>4</v>
      </c>
      <c r="G7" s="41" t="s">
        <v>3</v>
      </c>
      <c r="H7" s="40" t="s">
        <v>4</v>
      </c>
      <c r="I7" s="41" t="s">
        <v>3</v>
      </c>
      <c r="J7" s="40" t="s">
        <v>4</v>
      </c>
      <c r="K7" s="41" t="s">
        <v>3</v>
      </c>
      <c r="L7" s="40" t="s">
        <v>4</v>
      </c>
      <c r="M7" s="41" t="s">
        <v>3</v>
      </c>
      <c r="N7" s="40" t="s">
        <v>4</v>
      </c>
      <c r="O7" s="41" t="s">
        <v>3</v>
      </c>
      <c r="P7" s="40" t="s">
        <v>4</v>
      </c>
      <c r="Q7" s="41"/>
      <c r="R7" s="40" t="s">
        <v>4</v>
      </c>
      <c r="S7" s="41" t="s">
        <v>3</v>
      </c>
      <c r="T7" s="41" t="s">
        <v>4</v>
      </c>
      <c r="U7" s="13"/>
      <c r="V7" s="14"/>
    </row>
    <row r="8" spans="2:25" x14ac:dyDescent="0.2">
      <c r="B8" s="7"/>
      <c r="C8" s="8"/>
      <c r="D8" s="11"/>
      <c r="F8" s="11"/>
      <c r="H8" s="11"/>
      <c r="J8" s="11"/>
      <c r="L8" s="11"/>
      <c r="N8" s="11"/>
      <c r="P8" s="11"/>
      <c r="R8" s="11"/>
      <c r="U8" s="9"/>
      <c r="V8" s="10"/>
    </row>
    <row r="9" spans="2:25" s="50" customFormat="1" ht="24.95" customHeight="1" x14ac:dyDescent="0.2">
      <c r="B9" s="46" t="s">
        <v>20</v>
      </c>
      <c r="C9" s="47">
        <v>1</v>
      </c>
      <c r="D9" s="48">
        <v>448300</v>
      </c>
      <c r="E9" s="49">
        <v>0</v>
      </c>
      <c r="F9" s="48">
        <v>0</v>
      </c>
      <c r="G9" s="49">
        <v>0</v>
      </c>
      <c r="H9" s="48">
        <v>0</v>
      </c>
      <c r="I9" s="49">
        <v>0</v>
      </c>
      <c r="J9" s="48">
        <v>0</v>
      </c>
      <c r="K9" s="49">
        <v>0</v>
      </c>
      <c r="L9" s="48">
        <v>0</v>
      </c>
      <c r="M9" s="49">
        <v>0</v>
      </c>
      <c r="N9" s="48">
        <v>0</v>
      </c>
      <c r="O9" s="49">
        <v>0</v>
      </c>
      <c r="P9" s="48">
        <v>0</v>
      </c>
      <c r="Q9" s="49">
        <v>0</v>
      </c>
      <c r="R9" s="48">
        <v>0</v>
      </c>
      <c r="S9" s="50">
        <f t="shared" ref="S9:T25" si="0">Q9+O9+M9+K9+I9+G9+E9+C9</f>
        <v>1</v>
      </c>
      <c r="T9" s="51">
        <f t="shared" si="0"/>
        <v>448300</v>
      </c>
      <c r="U9" s="16">
        <f>(T9/$T$36)*100</f>
        <v>0.13067060662495603</v>
      </c>
      <c r="V9" s="52"/>
    </row>
    <row r="10" spans="2:25" s="50" customFormat="1" ht="24.95" customHeight="1" x14ac:dyDescent="0.2">
      <c r="B10" s="46" t="s">
        <v>31</v>
      </c>
      <c r="C10" s="47">
        <v>0</v>
      </c>
      <c r="D10" s="48">
        <v>0</v>
      </c>
      <c r="E10" s="49">
        <v>0</v>
      </c>
      <c r="F10" s="48">
        <v>0</v>
      </c>
      <c r="G10" s="49">
        <v>2</v>
      </c>
      <c r="H10" s="48">
        <v>6142000</v>
      </c>
      <c r="I10" s="49">
        <v>0</v>
      </c>
      <c r="J10" s="48">
        <v>0</v>
      </c>
      <c r="K10" s="49">
        <v>0</v>
      </c>
      <c r="L10" s="48">
        <v>0</v>
      </c>
      <c r="M10" s="49">
        <v>0</v>
      </c>
      <c r="N10" s="48">
        <v>0</v>
      </c>
      <c r="O10" s="49">
        <v>0</v>
      </c>
      <c r="P10" s="48">
        <v>0</v>
      </c>
      <c r="Q10" s="49">
        <v>0</v>
      </c>
      <c r="R10" s="48">
        <v>0</v>
      </c>
      <c r="S10" s="50">
        <f t="shared" si="0"/>
        <v>2</v>
      </c>
      <c r="T10" s="51">
        <f t="shared" si="0"/>
        <v>6142000</v>
      </c>
      <c r="U10" s="16">
        <f>(T10/$T$36)*100</f>
        <v>1.7902718400412223</v>
      </c>
      <c r="V10" s="52"/>
    </row>
    <row r="11" spans="2:25" s="50" customFormat="1" ht="24.95" customHeight="1" x14ac:dyDescent="0.2">
      <c r="B11" s="46" t="s">
        <v>21</v>
      </c>
      <c r="C11" s="47">
        <v>0</v>
      </c>
      <c r="D11" s="48">
        <v>0</v>
      </c>
      <c r="E11" s="49">
        <v>0</v>
      </c>
      <c r="F11" s="48">
        <v>0</v>
      </c>
      <c r="G11" s="49">
        <v>20</v>
      </c>
      <c r="H11" s="48">
        <v>10291538</v>
      </c>
      <c r="I11" s="49">
        <v>75</v>
      </c>
      <c r="J11" s="48">
        <v>20081000</v>
      </c>
      <c r="K11" s="49">
        <v>0</v>
      </c>
      <c r="L11" s="48">
        <v>0</v>
      </c>
      <c r="M11" s="49">
        <v>0</v>
      </c>
      <c r="N11" s="48">
        <v>0</v>
      </c>
      <c r="O11" s="49">
        <v>0</v>
      </c>
      <c r="P11" s="48">
        <v>0</v>
      </c>
      <c r="Q11" s="49">
        <v>0</v>
      </c>
      <c r="R11" s="48">
        <v>0</v>
      </c>
      <c r="S11" s="50">
        <f t="shared" si="0"/>
        <v>95</v>
      </c>
      <c r="T11" s="51">
        <f t="shared" si="0"/>
        <v>30372538</v>
      </c>
      <c r="U11" s="16">
        <f>(T11/$T$36)*100</f>
        <v>8.8529956841390334</v>
      </c>
      <c r="V11" s="52"/>
    </row>
    <row r="12" spans="2:25" s="50" customFormat="1" ht="24.95" customHeight="1" x14ac:dyDescent="0.2">
      <c r="B12" s="53" t="s">
        <v>32</v>
      </c>
      <c r="C12" s="54">
        <v>0</v>
      </c>
      <c r="D12" s="55">
        <v>0</v>
      </c>
      <c r="E12" s="56">
        <v>1</v>
      </c>
      <c r="F12" s="55">
        <v>60000</v>
      </c>
      <c r="G12" s="56">
        <v>0</v>
      </c>
      <c r="H12" s="55">
        <v>0</v>
      </c>
      <c r="I12" s="56">
        <v>0</v>
      </c>
      <c r="J12" s="55">
        <v>0</v>
      </c>
      <c r="K12" s="56">
        <v>0</v>
      </c>
      <c r="L12" s="55">
        <v>0</v>
      </c>
      <c r="M12" s="56">
        <v>0</v>
      </c>
      <c r="N12" s="55">
        <v>0</v>
      </c>
      <c r="O12" s="56">
        <v>0</v>
      </c>
      <c r="P12" s="55">
        <v>0</v>
      </c>
      <c r="Q12" s="56">
        <v>0</v>
      </c>
      <c r="R12" s="55">
        <v>0</v>
      </c>
      <c r="S12" s="66">
        <f t="shared" si="0"/>
        <v>1</v>
      </c>
      <c r="T12" s="67">
        <f t="shared" si="0"/>
        <v>60000</v>
      </c>
      <c r="U12" s="68">
        <f>(T12/$T$36)*100</f>
        <v>1.7488816411995008E-2</v>
      </c>
      <c r="V12" s="57"/>
    </row>
    <row r="13" spans="2:25" s="50" customFormat="1" ht="24.95" customHeight="1" x14ac:dyDescent="0.2">
      <c r="B13" s="46" t="s">
        <v>9</v>
      </c>
      <c r="C13" s="47">
        <v>1</v>
      </c>
      <c r="D13" s="48">
        <v>-18593662</v>
      </c>
      <c r="E13" s="58">
        <v>0</v>
      </c>
      <c r="F13" s="48">
        <v>0</v>
      </c>
      <c r="G13" s="58">
        <v>4</v>
      </c>
      <c r="H13" s="48">
        <v>4200000</v>
      </c>
      <c r="I13" s="58">
        <v>1</v>
      </c>
      <c r="J13" s="48">
        <v>17900000</v>
      </c>
      <c r="K13" s="58">
        <v>13</v>
      </c>
      <c r="L13" s="48">
        <v>2550000</v>
      </c>
      <c r="M13" s="58">
        <v>0</v>
      </c>
      <c r="N13" s="48">
        <v>0</v>
      </c>
      <c r="O13" s="58">
        <v>0</v>
      </c>
      <c r="P13" s="48">
        <v>0</v>
      </c>
      <c r="Q13" s="58">
        <v>0</v>
      </c>
      <c r="R13" s="48">
        <v>0</v>
      </c>
      <c r="S13" s="50">
        <f t="shared" si="0"/>
        <v>19</v>
      </c>
      <c r="T13" s="51">
        <f t="shared" si="0"/>
        <v>6056338</v>
      </c>
      <c r="U13" s="16">
        <f>(T13/$T$36)*100</f>
        <v>1.7653030568498169</v>
      </c>
      <c r="V13" s="52"/>
    </row>
    <row r="14" spans="2:25" s="50" customFormat="1" ht="24.95" customHeight="1" x14ac:dyDescent="0.2">
      <c r="B14" s="46" t="s">
        <v>44</v>
      </c>
      <c r="C14" s="47">
        <v>0</v>
      </c>
      <c r="D14" s="48">
        <v>0</v>
      </c>
      <c r="E14" s="58">
        <v>0</v>
      </c>
      <c r="F14" s="48">
        <v>0</v>
      </c>
      <c r="G14" s="58">
        <v>0</v>
      </c>
      <c r="H14" s="48">
        <v>0</v>
      </c>
      <c r="I14" s="58">
        <v>0</v>
      </c>
      <c r="J14" s="48">
        <v>0</v>
      </c>
      <c r="K14" s="58">
        <v>0</v>
      </c>
      <c r="L14" s="48">
        <v>0</v>
      </c>
      <c r="M14" s="58">
        <v>0</v>
      </c>
      <c r="N14" s="48">
        <v>0</v>
      </c>
      <c r="O14" s="58">
        <v>0</v>
      </c>
      <c r="P14" s="48">
        <v>0</v>
      </c>
      <c r="Q14" s="58">
        <v>4</v>
      </c>
      <c r="R14" s="48">
        <v>3200</v>
      </c>
      <c r="S14" s="50">
        <f t="shared" si="0"/>
        <v>4</v>
      </c>
      <c r="T14" s="51">
        <f t="shared" si="0"/>
        <v>3200</v>
      </c>
      <c r="U14" s="16">
        <f>(T14/$T$36)*100</f>
        <v>9.3273687530640037E-4</v>
      </c>
      <c r="V14" s="52"/>
    </row>
    <row r="15" spans="2:25" s="50" customFormat="1" ht="24.95" customHeight="1" x14ac:dyDescent="0.2">
      <c r="B15" s="46" t="s">
        <v>22</v>
      </c>
      <c r="C15" s="47">
        <v>0</v>
      </c>
      <c r="D15" s="48">
        <v>0</v>
      </c>
      <c r="E15" s="58">
        <v>0</v>
      </c>
      <c r="F15" s="48">
        <v>0</v>
      </c>
      <c r="G15" s="58">
        <v>0</v>
      </c>
      <c r="H15" s="48">
        <v>0</v>
      </c>
      <c r="I15" s="58">
        <v>6</v>
      </c>
      <c r="J15" s="48">
        <v>1900000</v>
      </c>
      <c r="K15" s="58">
        <v>0</v>
      </c>
      <c r="L15" s="48">
        <v>0</v>
      </c>
      <c r="M15" s="58">
        <v>0</v>
      </c>
      <c r="N15" s="48">
        <v>0</v>
      </c>
      <c r="O15" s="58">
        <v>0</v>
      </c>
      <c r="P15" s="48">
        <v>0</v>
      </c>
      <c r="Q15" s="58">
        <v>0</v>
      </c>
      <c r="R15" s="48">
        <v>0</v>
      </c>
      <c r="S15" s="50">
        <f t="shared" si="0"/>
        <v>6</v>
      </c>
      <c r="T15" s="51">
        <f t="shared" si="0"/>
        <v>1900000</v>
      </c>
      <c r="U15" s="16">
        <f>(T15/$T$36)*100</f>
        <v>0.55381251971317524</v>
      </c>
      <c r="V15" s="52"/>
    </row>
    <row r="16" spans="2:25" s="50" customFormat="1" ht="24.95" customHeight="1" x14ac:dyDescent="0.2">
      <c r="B16" s="46" t="s">
        <v>33</v>
      </c>
      <c r="C16" s="47">
        <v>0</v>
      </c>
      <c r="D16" s="48">
        <v>0</v>
      </c>
      <c r="E16" s="58">
        <v>0</v>
      </c>
      <c r="F16" s="48">
        <v>0</v>
      </c>
      <c r="G16" s="58">
        <v>0</v>
      </c>
      <c r="H16" s="48">
        <v>0</v>
      </c>
      <c r="I16" s="58">
        <v>1</v>
      </c>
      <c r="J16" s="48">
        <v>1122000</v>
      </c>
      <c r="K16" s="58">
        <v>0</v>
      </c>
      <c r="L16" s="48">
        <v>0</v>
      </c>
      <c r="M16" s="58">
        <v>0</v>
      </c>
      <c r="N16" s="48">
        <v>0</v>
      </c>
      <c r="O16" s="58">
        <v>0</v>
      </c>
      <c r="P16" s="48">
        <v>0</v>
      </c>
      <c r="Q16" s="58">
        <v>0</v>
      </c>
      <c r="R16" s="48">
        <v>0</v>
      </c>
      <c r="S16" s="50">
        <f t="shared" si="0"/>
        <v>1</v>
      </c>
      <c r="T16" s="51">
        <f t="shared" si="0"/>
        <v>1122000</v>
      </c>
      <c r="U16" s="16">
        <f>(T16/$T$36)*100</f>
        <v>0.32704086690430667</v>
      </c>
      <c r="V16" s="52"/>
    </row>
    <row r="17" spans="2:22" s="50" customFormat="1" ht="24.95" customHeight="1" x14ac:dyDescent="0.2">
      <c r="B17" s="46" t="s">
        <v>34</v>
      </c>
      <c r="C17" s="47">
        <v>0</v>
      </c>
      <c r="D17" s="48">
        <v>0</v>
      </c>
      <c r="E17" s="58">
        <v>0</v>
      </c>
      <c r="F17" s="48">
        <v>0</v>
      </c>
      <c r="G17" s="58">
        <v>0</v>
      </c>
      <c r="H17" s="48">
        <v>0</v>
      </c>
      <c r="I17" s="58">
        <v>0</v>
      </c>
      <c r="J17" s="48">
        <v>0</v>
      </c>
      <c r="K17" s="58">
        <v>2</v>
      </c>
      <c r="L17" s="48">
        <v>265000</v>
      </c>
      <c r="M17" s="58">
        <v>0</v>
      </c>
      <c r="N17" s="48">
        <v>0</v>
      </c>
      <c r="O17" s="58">
        <v>0</v>
      </c>
      <c r="P17" s="48">
        <v>0</v>
      </c>
      <c r="Q17" s="58">
        <v>0</v>
      </c>
      <c r="R17" s="48">
        <v>0</v>
      </c>
      <c r="S17" s="50">
        <f t="shared" si="0"/>
        <v>2</v>
      </c>
      <c r="T17" s="51">
        <f t="shared" si="0"/>
        <v>265000</v>
      </c>
      <c r="U17" s="16">
        <f>(T17/$T$36)*100</f>
        <v>7.7242272486311284E-2</v>
      </c>
      <c r="V17" s="52"/>
    </row>
    <row r="18" spans="2:22" s="50" customFormat="1" ht="24.95" customHeight="1" x14ac:dyDescent="0.2">
      <c r="B18" s="69" t="s">
        <v>35</v>
      </c>
      <c r="C18" s="70">
        <v>0</v>
      </c>
      <c r="D18" s="71">
        <v>0</v>
      </c>
      <c r="E18" s="72">
        <v>4</v>
      </c>
      <c r="F18" s="71">
        <v>10250600</v>
      </c>
      <c r="G18" s="72">
        <v>0</v>
      </c>
      <c r="H18" s="71">
        <v>0</v>
      </c>
      <c r="I18" s="72">
        <v>0</v>
      </c>
      <c r="J18" s="71">
        <v>0</v>
      </c>
      <c r="K18" s="72">
        <v>0</v>
      </c>
      <c r="L18" s="71">
        <v>0</v>
      </c>
      <c r="M18" s="72">
        <v>0</v>
      </c>
      <c r="N18" s="71">
        <v>0</v>
      </c>
      <c r="O18" s="72">
        <v>0</v>
      </c>
      <c r="P18" s="71">
        <v>0</v>
      </c>
      <c r="Q18" s="72">
        <v>0</v>
      </c>
      <c r="R18" s="71">
        <v>0</v>
      </c>
      <c r="S18" s="73">
        <f t="shared" si="0"/>
        <v>4</v>
      </c>
      <c r="T18" s="74">
        <f t="shared" si="0"/>
        <v>10250600</v>
      </c>
      <c r="U18" s="75">
        <f>(T18/$T$36)*100</f>
        <v>2.9878476918799337</v>
      </c>
      <c r="V18" s="76"/>
    </row>
    <row r="19" spans="2:22" s="50" customFormat="1" ht="24.95" customHeight="1" x14ac:dyDescent="0.2">
      <c r="B19" s="46" t="s">
        <v>36</v>
      </c>
      <c r="C19" s="47">
        <v>0</v>
      </c>
      <c r="D19" s="48">
        <v>0</v>
      </c>
      <c r="E19" s="58">
        <v>0</v>
      </c>
      <c r="F19" s="48">
        <v>0</v>
      </c>
      <c r="G19" s="58">
        <v>1</v>
      </c>
      <c r="H19" s="48">
        <v>223956</v>
      </c>
      <c r="I19" s="58">
        <v>0</v>
      </c>
      <c r="J19" s="48">
        <v>0</v>
      </c>
      <c r="K19" s="58">
        <v>0</v>
      </c>
      <c r="L19" s="48">
        <v>0</v>
      </c>
      <c r="M19" s="58">
        <v>0</v>
      </c>
      <c r="N19" s="48">
        <v>0</v>
      </c>
      <c r="O19" s="58">
        <v>0</v>
      </c>
      <c r="P19" s="48">
        <v>0</v>
      </c>
      <c r="Q19" s="58">
        <v>0</v>
      </c>
      <c r="R19" s="48">
        <v>0</v>
      </c>
      <c r="S19" s="50">
        <f t="shared" si="0"/>
        <v>1</v>
      </c>
      <c r="T19" s="51">
        <f t="shared" si="0"/>
        <v>223956</v>
      </c>
      <c r="U19" s="16">
        <f>(T19/$T$36)*100</f>
        <v>6.5278756139412572E-2</v>
      </c>
      <c r="V19" s="52"/>
    </row>
    <row r="20" spans="2:22" s="50" customFormat="1" ht="24.95" customHeight="1" x14ac:dyDescent="0.2">
      <c r="B20" s="46" t="s">
        <v>7</v>
      </c>
      <c r="C20" s="47">
        <v>290</v>
      </c>
      <c r="D20" s="48">
        <v>83659690</v>
      </c>
      <c r="E20" s="58">
        <v>56</v>
      </c>
      <c r="F20" s="48">
        <v>13818553</v>
      </c>
      <c r="G20" s="58">
        <v>66</v>
      </c>
      <c r="H20" s="48">
        <v>1793380</v>
      </c>
      <c r="I20" s="58">
        <v>101</v>
      </c>
      <c r="J20" s="48">
        <v>142668116</v>
      </c>
      <c r="K20" s="58">
        <v>0</v>
      </c>
      <c r="L20" s="48">
        <v>0</v>
      </c>
      <c r="M20" s="58">
        <v>0</v>
      </c>
      <c r="N20" s="48">
        <v>0</v>
      </c>
      <c r="O20" s="58">
        <v>100</v>
      </c>
      <c r="P20" s="48">
        <v>21618647</v>
      </c>
      <c r="Q20" s="58">
        <v>0</v>
      </c>
      <c r="R20" s="48">
        <v>0</v>
      </c>
      <c r="S20" s="50">
        <f t="shared" si="0"/>
        <v>613</v>
      </c>
      <c r="T20" s="51">
        <f t="shared" si="0"/>
        <v>263558386</v>
      </c>
      <c r="U20" s="16">
        <f>(T20/$T$36)*100</f>
        <v>76.822070443261921</v>
      </c>
      <c r="V20" s="52"/>
    </row>
    <row r="21" spans="2:22" s="50" customFormat="1" ht="24.95" customHeight="1" x14ac:dyDescent="0.2">
      <c r="B21" s="46" t="s">
        <v>23</v>
      </c>
      <c r="C21" s="47">
        <v>2</v>
      </c>
      <c r="D21" s="48">
        <v>2400000</v>
      </c>
      <c r="E21" s="58">
        <v>0</v>
      </c>
      <c r="F21" s="48">
        <v>0</v>
      </c>
      <c r="G21" s="58">
        <v>0</v>
      </c>
      <c r="H21" s="48">
        <v>0</v>
      </c>
      <c r="I21" s="58">
        <v>0</v>
      </c>
      <c r="J21" s="48">
        <v>0</v>
      </c>
      <c r="K21" s="58">
        <v>0</v>
      </c>
      <c r="L21" s="48">
        <v>0</v>
      </c>
      <c r="M21" s="58">
        <v>0</v>
      </c>
      <c r="N21" s="48">
        <v>0</v>
      </c>
      <c r="O21" s="58">
        <v>0</v>
      </c>
      <c r="P21" s="48">
        <v>0</v>
      </c>
      <c r="Q21" s="58">
        <v>0</v>
      </c>
      <c r="R21" s="48">
        <v>0</v>
      </c>
      <c r="S21" s="50">
        <f t="shared" si="0"/>
        <v>2</v>
      </c>
      <c r="T21" s="51">
        <f t="shared" si="0"/>
        <v>2400000</v>
      </c>
      <c r="U21" s="16">
        <f>(T21/$T$36)*100</f>
        <v>0.69955265647980025</v>
      </c>
      <c r="V21" s="52"/>
    </row>
    <row r="22" spans="2:22" s="50" customFormat="1" ht="24.95" customHeight="1" x14ac:dyDescent="0.2">
      <c r="B22" s="69" t="s">
        <v>24</v>
      </c>
      <c r="C22" s="70">
        <v>0</v>
      </c>
      <c r="D22" s="71">
        <v>0</v>
      </c>
      <c r="E22" s="72">
        <v>0</v>
      </c>
      <c r="F22" s="71">
        <v>0</v>
      </c>
      <c r="G22" s="72">
        <v>0</v>
      </c>
      <c r="H22" s="71">
        <v>0</v>
      </c>
      <c r="I22" s="72">
        <v>0</v>
      </c>
      <c r="J22" s="71">
        <v>0</v>
      </c>
      <c r="K22" s="72">
        <v>0</v>
      </c>
      <c r="L22" s="71">
        <v>0</v>
      </c>
      <c r="M22" s="72">
        <v>0</v>
      </c>
      <c r="N22" s="71">
        <v>0</v>
      </c>
      <c r="O22" s="72">
        <v>0</v>
      </c>
      <c r="P22" s="71">
        <v>0</v>
      </c>
      <c r="Q22" s="72">
        <v>0</v>
      </c>
      <c r="R22" s="71">
        <v>0</v>
      </c>
      <c r="S22" s="73">
        <f t="shared" si="0"/>
        <v>0</v>
      </c>
      <c r="T22" s="74">
        <f t="shared" si="0"/>
        <v>0</v>
      </c>
      <c r="U22" s="75">
        <f>(T22/$T$36)*100</f>
        <v>0</v>
      </c>
      <c r="V22" s="76"/>
    </row>
    <row r="23" spans="2:22" s="50" customFormat="1" ht="24.95" customHeight="1" x14ac:dyDescent="0.2">
      <c r="B23" s="46" t="s">
        <v>25</v>
      </c>
      <c r="C23" s="47">
        <v>0</v>
      </c>
      <c r="D23" s="48">
        <v>0</v>
      </c>
      <c r="E23" s="58">
        <v>0</v>
      </c>
      <c r="F23" s="48">
        <v>0</v>
      </c>
      <c r="G23" s="58">
        <v>1</v>
      </c>
      <c r="H23" s="48">
        <v>27111</v>
      </c>
      <c r="I23" s="58">
        <v>0</v>
      </c>
      <c r="J23" s="48">
        <v>0</v>
      </c>
      <c r="K23" s="58">
        <v>0</v>
      </c>
      <c r="L23" s="48">
        <v>0</v>
      </c>
      <c r="M23" s="58">
        <v>0</v>
      </c>
      <c r="N23" s="48">
        <v>0</v>
      </c>
      <c r="O23" s="58">
        <v>0</v>
      </c>
      <c r="P23" s="48">
        <v>0</v>
      </c>
      <c r="Q23" s="58">
        <v>0</v>
      </c>
      <c r="R23" s="48">
        <v>0</v>
      </c>
      <c r="S23" s="50">
        <f t="shared" si="0"/>
        <v>1</v>
      </c>
      <c r="T23" s="51">
        <f t="shared" si="0"/>
        <v>27111</v>
      </c>
      <c r="U23" s="16">
        <f>(T23/$T$36)*100</f>
        <v>7.9023216957599448E-3</v>
      </c>
      <c r="V23" s="52"/>
    </row>
    <row r="24" spans="2:22" s="50" customFormat="1" ht="24.95" customHeight="1" x14ac:dyDescent="0.2">
      <c r="B24" s="46" t="s">
        <v>26</v>
      </c>
      <c r="C24" s="47">
        <v>0</v>
      </c>
      <c r="D24" s="48">
        <v>0</v>
      </c>
      <c r="E24" s="58">
        <v>4</v>
      </c>
      <c r="F24" s="48">
        <v>500000</v>
      </c>
      <c r="G24" s="58">
        <v>0</v>
      </c>
      <c r="H24" s="48">
        <v>0</v>
      </c>
      <c r="I24" s="58">
        <v>0</v>
      </c>
      <c r="J24" s="48">
        <v>0</v>
      </c>
      <c r="K24" s="58">
        <v>0</v>
      </c>
      <c r="L24" s="48">
        <v>0</v>
      </c>
      <c r="M24" s="58">
        <v>0</v>
      </c>
      <c r="N24" s="48">
        <v>0</v>
      </c>
      <c r="O24" s="58">
        <v>0</v>
      </c>
      <c r="P24" s="48">
        <v>0</v>
      </c>
      <c r="Q24" s="58">
        <v>0</v>
      </c>
      <c r="R24" s="48">
        <v>0</v>
      </c>
      <c r="S24" s="50">
        <f t="shared" si="0"/>
        <v>4</v>
      </c>
      <c r="T24" s="51">
        <f t="shared" si="0"/>
        <v>500000</v>
      </c>
      <c r="U24" s="16">
        <f>(T24/$T$36)*100</f>
        <v>0.14574013676662506</v>
      </c>
      <c r="V24" s="52"/>
    </row>
    <row r="25" spans="2:22" s="50" customFormat="1" ht="24.95" customHeight="1" x14ac:dyDescent="0.2">
      <c r="B25" s="46" t="s">
        <v>37</v>
      </c>
      <c r="C25" s="47">
        <v>0</v>
      </c>
      <c r="D25" s="48">
        <v>0</v>
      </c>
      <c r="E25" s="58">
        <v>70</v>
      </c>
      <c r="F25" s="48">
        <v>3808000</v>
      </c>
      <c r="G25" s="58">
        <v>3</v>
      </c>
      <c r="H25" s="48">
        <v>371139</v>
      </c>
      <c r="I25" s="58">
        <v>0</v>
      </c>
      <c r="J25" s="48">
        <v>0</v>
      </c>
      <c r="K25" s="58">
        <v>0</v>
      </c>
      <c r="L25" s="48">
        <v>0</v>
      </c>
      <c r="M25" s="58">
        <v>0</v>
      </c>
      <c r="N25" s="48">
        <v>0</v>
      </c>
      <c r="O25" s="58">
        <v>0</v>
      </c>
      <c r="P25" s="48">
        <v>0</v>
      </c>
      <c r="Q25" s="58">
        <v>0</v>
      </c>
      <c r="R25" s="48">
        <v>0</v>
      </c>
      <c r="S25" s="50">
        <f t="shared" si="0"/>
        <v>73</v>
      </c>
      <c r="T25" s="51">
        <f t="shared" si="0"/>
        <v>4179139</v>
      </c>
      <c r="U25" s="16">
        <f>(T25/$T$36)*100</f>
        <v>1.2181365788534733</v>
      </c>
      <c r="V25" s="52"/>
    </row>
    <row r="26" spans="2:22" s="50" customFormat="1" ht="24.95" customHeight="1" x14ac:dyDescent="0.2">
      <c r="B26" s="46" t="s">
        <v>27</v>
      </c>
      <c r="C26" s="47">
        <v>0</v>
      </c>
      <c r="D26" s="48">
        <v>0</v>
      </c>
      <c r="E26" s="58">
        <v>0</v>
      </c>
      <c r="F26" s="48">
        <v>0</v>
      </c>
      <c r="G26" s="58">
        <v>3</v>
      </c>
      <c r="H26" s="48">
        <v>763107</v>
      </c>
      <c r="I26" s="58">
        <v>93</v>
      </c>
      <c r="J26" s="48">
        <v>465150</v>
      </c>
      <c r="K26" s="58">
        <v>0</v>
      </c>
      <c r="L26" s="48">
        <v>0</v>
      </c>
      <c r="M26" s="58">
        <v>0</v>
      </c>
      <c r="N26" s="48">
        <v>0</v>
      </c>
      <c r="O26" s="58">
        <v>0</v>
      </c>
      <c r="P26" s="48">
        <v>0</v>
      </c>
      <c r="Q26" s="58">
        <v>0</v>
      </c>
      <c r="R26" s="48">
        <v>0</v>
      </c>
      <c r="S26" s="50">
        <f t="shared" ref="S26:T33" si="1">Q26+O26+M26+K26+I26+G26+E26+C26</f>
        <v>96</v>
      </c>
      <c r="T26" s="51">
        <f t="shared" si="1"/>
        <v>1228257</v>
      </c>
      <c r="U26" s="16">
        <f>(T26/$T$36)*100</f>
        <v>0.35801268632912919</v>
      </c>
      <c r="V26" s="52"/>
    </row>
    <row r="27" spans="2:22" s="50" customFormat="1" ht="24.95" customHeight="1" x14ac:dyDescent="0.2">
      <c r="B27" s="46" t="s">
        <v>28</v>
      </c>
      <c r="C27" s="47">
        <v>0</v>
      </c>
      <c r="D27" s="48">
        <v>0</v>
      </c>
      <c r="E27" s="58">
        <v>0</v>
      </c>
      <c r="F27" s="48">
        <v>0</v>
      </c>
      <c r="G27" s="58">
        <v>0</v>
      </c>
      <c r="H27" s="48">
        <v>0</v>
      </c>
      <c r="I27" s="58">
        <v>93</v>
      </c>
      <c r="J27" s="48">
        <v>664268</v>
      </c>
      <c r="K27" s="58">
        <v>0</v>
      </c>
      <c r="L27" s="48">
        <v>0</v>
      </c>
      <c r="M27" s="58">
        <v>0</v>
      </c>
      <c r="N27" s="48">
        <v>0</v>
      </c>
      <c r="O27" s="58">
        <v>0</v>
      </c>
      <c r="P27" s="48">
        <v>0</v>
      </c>
      <c r="Q27" s="58">
        <v>0</v>
      </c>
      <c r="R27" s="48">
        <v>0</v>
      </c>
      <c r="S27" s="50">
        <f t="shared" si="1"/>
        <v>93</v>
      </c>
      <c r="T27" s="51">
        <f t="shared" si="1"/>
        <v>664268</v>
      </c>
      <c r="U27" s="16">
        <f>(T27/$T$36)*100</f>
        <v>0.193621018339385</v>
      </c>
      <c r="V27" s="52"/>
    </row>
    <row r="28" spans="2:22" s="50" customFormat="1" ht="24.95" customHeight="1" x14ac:dyDescent="0.2">
      <c r="B28" s="46" t="s">
        <v>38</v>
      </c>
      <c r="C28" s="47">
        <v>0</v>
      </c>
      <c r="D28" s="48">
        <v>0</v>
      </c>
      <c r="E28" s="58">
        <v>0</v>
      </c>
      <c r="F28" s="48">
        <v>0</v>
      </c>
      <c r="G28" s="58">
        <v>0</v>
      </c>
      <c r="H28" s="48">
        <v>0</v>
      </c>
      <c r="I28" s="58">
        <v>0</v>
      </c>
      <c r="J28" s="48">
        <v>0</v>
      </c>
      <c r="K28" s="58">
        <v>0</v>
      </c>
      <c r="L28" s="48">
        <v>0</v>
      </c>
      <c r="M28" s="58">
        <v>0</v>
      </c>
      <c r="N28" s="48">
        <v>0</v>
      </c>
      <c r="O28" s="58">
        <v>0</v>
      </c>
      <c r="P28" s="48">
        <v>0</v>
      </c>
      <c r="Q28" s="58">
        <v>0</v>
      </c>
      <c r="R28" s="48">
        <v>0</v>
      </c>
      <c r="S28" s="50">
        <f t="shared" si="1"/>
        <v>0</v>
      </c>
      <c r="T28" s="51">
        <f t="shared" si="1"/>
        <v>0</v>
      </c>
      <c r="U28" s="16">
        <f>(T28/$T$36)*100</f>
        <v>0</v>
      </c>
      <c r="V28" s="52"/>
    </row>
    <row r="29" spans="2:22" s="50" customFormat="1" ht="24.95" customHeight="1" x14ac:dyDescent="0.2">
      <c r="B29" s="46" t="s">
        <v>39</v>
      </c>
      <c r="C29" s="47">
        <v>0</v>
      </c>
      <c r="D29" s="48">
        <v>0</v>
      </c>
      <c r="E29" s="58">
        <v>0</v>
      </c>
      <c r="F29" s="48">
        <v>0</v>
      </c>
      <c r="G29" s="58">
        <v>0</v>
      </c>
      <c r="H29" s="48">
        <v>0</v>
      </c>
      <c r="I29" s="58">
        <v>31</v>
      </c>
      <c r="J29" s="48">
        <v>2291361</v>
      </c>
      <c r="K29" s="58">
        <v>0</v>
      </c>
      <c r="L29" s="48">
        <v>0</v>
      </c>
      <c r="M29" s="58">
        <v>0</v>
      </c>
      <c r="N29" s="48">
        <v>0</v>
      </c>
      <c r="O29" s="58">
        <v>0</v>
      </c>
      <c r="P29" s="48">
        <v>0</v>
      </c>
      <c r="Q29" s="58">
        <v>0</v>
      </c>
      <c r="R29" s="48">
        <v>0</v>
      </c>
      <c r="S29" s="50">
        <f t="shared" si="1"/>
        <v>31</v>
      </c>
      <c r="T29" s="51">
        <f t="shared" si="1"/>
        <v>2291361</v>
      </c>
      <c r="U29" s="16">
        <f>(T29/$T$36)*100</f>
        <v>0.66788653104342155</v>
      </c>
      <c r="V29" s="52"/>
    </row>
    <row r="30" spans="2:22" s="50" customFormat="1" ht="24.95" customHeight="1" x14ac:dyDescent="0.2">
      <c r="B30" s="46" t="s">
        <v>29</v>
      </c>
      <c r="C30" s="47">
        <v>0</v>
      </c>
      <c r="D30" s="48">
        <v>0</v>
      </c>
      <c r="E30" s="58">
        <v>0</v>
      </c>
      <c r="F30" s="48">
        <v>0</v>
      </c>
      <c r="G30" s="58">
        <v>1</v>
      </c>
      <c r="H30" s="48">
        <v>249950</v>
      </c>
      <c r="I30" s="58">
        <v>1</v>
      </c>
      <c r="J30" s="48">
        <v>29009</v>
      </c>
      <c r="K30" s="58">
        <v>0</v>
      </c>
      <c r="L30" s="48">
        <v>0</v>
      </c>
      <c r="M30" s="58">
        <v>0</v>
      </c>
      <c r="N30" s="48">
        <v>0</v>
      </c>
      <c r="O30" s="58">
        <v>0</v>
      </c>
      <c r="P30" s="48">
        <v>0</v>
      </c>
      <c r="Q30" s="58">
        <v>0</v>
      </c>
      <c r="R30" s="48">
        <v>0</v>
      </c>
      <c r="S30" s="50">
        <f t="shared" si="1"/>
        <v>2</v>
      </c>
      <c r="T30" s="51">
        <f t="shared" si="1"/>
        <v>278959</v>
      </c>
      <c r="U30" s="16">
        <f>(T30/$T$36)*100</f>
        <v>8.1311045624561928E-2</v>
      </c>
      <c r="V30" s="52"/>
    </row>
    <row r="31" spans="2:22" s="50" customFormat="1" ht="24.95" customHeight="1" x14ac:dyDescent="0.2">
      <c r="B31" s="46" t="s">
        <v>40</v>
      </c>
      <c r="C31" s="47">
        <v>0</v>
      </c>
      <c r="D31" s="48">
        <v>0</v>
      </c>
      <c r="E31" s="58">
        <v>8</v>
      </c>
      <c r="F31" s="48">
        <v>0</v>
      </c>
      <c r="G31" s="58">
        <v>0</v>
      </c>
      <c r="H31" s="48">
        <v>0</v>
      </c>
      <c r="I31" s="58">
        <v>0</v>
      </c>
      <c r="J31" s="48">
        <v>0</v>
      </c>
      <c r="K31" s="58">
        <v>0</v>
      </c>
      <c r="L31" s="48">
        <v>0</v>
      </c>
      <c r="M31" s="58">
        <v>0</v>
      </c>
      <c r="N31" s="48">
        <v>0</v>
      </c>
      <c r="O31" s="58">
        <v>0</v>
      </c>
      <c r="P31" s="48">
        <v>0</v>
      </c>
      <c r="Q31" s="58">
        <v>0</v>
      </c>
      <c r="R31" s="48">
        <v>0</v>
      </c>
      <c r="S31" s="50">
        <f t="shared" si="1"/>
        <v>8</v>
      </c>
      <c r="T31" s="51">
        <f t="shared" si="1"/>
        <v>0</v>
      </c>
      <c r="U31" s="16">
        <f>(T31/$T$36)*100</f>
        <v>0</v>
      </c>
      <c r="V31" s="52"/>
    </row>
    <row r="32" spans="2:22" s="50" customFormat="1" ht="24.95" customHeight="1" x14ac:dyDescent="0.2">
      <c r="B32" s="46" t="s">
        <v>30</v>
      </c>
      <c r="C32" s="47">
        <v>0</v>
      </c>
      <c r="D32" s="48">
        <v>0</v>
      </c>
      <c r="E32" s="58">
        <v>0</v>
      </c>
      <c r="F32" s="48">
        <v>0</v>
      </c>
      <c r="G32" s="58">
        <v>0</v>
      </c>
      <c r="H32" s="48">
        <v>0</v>
      </c>
      <c r="I32" s="58">
        <v>0</v>
      </c>
      <c r="J32" s="48">
        <v>0</v>
      </c>
      <c r="K32" s="58">
        <v>0</v>
      </c>
      <c r="L32" s="48">
        <v>0</v>
      </c>
      <c r="M32" s="58">
        <v>0</v>
      </c>
      <c r="N32" s="48">
        <v>0</v>
      </c>
      <c r="O32" s="58">
        <v>0</v>
      </c>
      <c r="P32" s="48">
        <v>0</v>
      </c>
      <c r="Q32" s="58">
        <v>0</v>
      </c>
      <c r="R32" s="48">
        <v>0</v>
      </c>
      <c r="S32" s="50">
        <f t="shared" si="1"/>
        <v>0</v>
      </c>
      <c r="T32" s="51">
        <f t="shared" si="1"/>
        <v>0</v>
      </c>
      <c r="U32" s="16">
        <f>(T32/$T$36)*100</f>
        <v>0</v>
      </c>
      <c r="V32" s="52"/>
    </row>
    <row r="33" spans="2:22" s="50" customFormat="1" ht="24.95" customHeight="1" x14ac:dyDescent="0.2">
      <c r="B33" s="46" t="s">
        <v>10</v>
      </c>
      <c r="C33" s="47">
        <v>187</v>
      </c>
      <c r="D33" s="48">
        <v>11104977</v>
      </c>
      <c r="E33" s="58">
        <v>0</v>
      </c>
      <c r="F33" s="48">
        <v>0</v>
      </c>
      <c r="G33" s="58">
        <v>0</v>
      </c>
      <c r="H33" s="48">
        <v>0</v>
      </c>
      <c r="I33" s="58">
        <v>0</v>
      </c>
      <c r="J33" s="48">
        <v>0</v>
      </c>
      <c r="K33" s="58">
        <v>0</v>
      </c>
      <c r="L33" s="48">
        <v>0</v>
      </c>
      <c r="M33" s="58">
        <v>0</v>
      </c>
      <c r="N33" s="48">
        <v>0</v>
      </c>
      <c r="O33" s="58">
        <v>0</v>
      </c>
      <c r="P33" s="48">
        <v>0</v>
      </c>
      <c r="Q33" s="58">
        <v>0</v>
      </c>
      <c r="R33" s="48">
        <v>0</v>
      </c>
      <c r="S33" s="50">
        <f t="shared" si="1"/>
        <v>187</v>
      </c>
      <c r="T33" s="51">
        <f t="shared" si="1"/>
        <v>11104977</v>
      </c>
      <c r="U33" s="16">
        <f>(T33/$T$36)*100</f>
        <v>3.2368817335404518</v>
      </c>
      <c r="V33" s="52"/>
    </row>
    <row r="34" spans="2:22" s="50" customFormat="1" ht="19.5" customHeight="1" thickBot="1" x14ac:dyDescent="0.25">
      <c r="B34" s="46"/>
      <c r="C34" s="47"/>
      <c r="D34" s="48"/>
      <c r="E34" s="58"/>
      <c r="F34" s="48"/>
      <c r="G34" s="58"/>
      <c r="H34" s="48"/>
      <c r="I34" s="58"/>
      <c r="J34" s="48"/>
      <c r="K34" s="58"/>
      <c r="L34" s="48"/>
      <c r="M34" s="58"/>
      <c r="N34" s="48"/>
      <c r="O34" s="58"/>
      <c r="P34" s="48"/>
      <c r="Q34" s="58"/>
      <c r="R34" s="48"/>
      <c r="S34" s="59"/>
      <c r="T34" s="60"/>
      <c r="U34" s="45"/>
      <c r="V34" s="52"/>
    </row>
    <row r="35" spans="2:22" x14ac:dyDescent="0.2">
      <c r="B35" s="17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20"/>
      <c r="T35" s="20"/>
      <c r="U35" s="21"/>
      <c r="V35" s="22"/>
    </row>
    <row r="36" spans="2:22" x14ac:dyDescent="0.2">
      <c r="B36" s="23" t="s">
        <v>5</v>
      </c>
      <c r="C36" s="24">
        <f t="shared" ref="C36:Q36" si="2">SUM(C8:C35)</f>
        <v>481</v>
      </c>
      <c r="D36" s="25">
        <f t="shared" si="2"/>
        <v>79019305</v>
      </c>
      <c r="E36" s="24">
        <f t="shared" si="2"/>
        <v>143</v>
      </c>
      <c r="F36" s="25">
        <f t="shared" si="2"/>
        <v>28437153</v>
      </c>
      <c r="G36" s="24">
        <f t="shared" si="2"/>
        <v>101</v>
      </c>
      <c r="H36" s="25">
        <f t="shared" si="2"/>
        <v>24062181</v>
      </c>
      <c r="I36" s="24">
        <f t="shared" si="2"/>
        <v>402</v>
      </c>
      <c r="J36" s="25">
        <f t="shared" si="2"/>
        <v>187120904</v>
      </c>
      <c r="K36" s="24">
        <f t="shared" si="2"/>
        <v>15</v>
      </c>
      <c r="L36" s="25">
        <f t="shared" si="2"/>
        <v>2815000</v>
      </c>
      <c r="M36" s="24">
        <f t="shared" si="2"/>
        <v>0</v>
      </c>
      <c r="N36" s="25">
        <f t="shared" si="2"/>
        <v>0</v>
      </c>
      <c r="O36" s="24">
        <f t="shared" si="2"/>
        <v>100</v>
      </c>
      <c r="P36" s="25">
        <f t="shared" si="2"/>
        <v>21618647</v>
      </c>
      <c r="Q36" s="24">
        <f t="shared" si="2"/>
        <v>4</v>
      </c>
      <c r="R36" s="25">
        <f>SUM(R8:R35)</f>
        <v>3200</v>
      </c>
      <c r="S36" s="24">
        <f>SUM(S9:S35)</f>
        <v>1246</v>
      </c>
      <c r="T36" s="26">
        <f>R36+P36+N36+L36+J36+H36+F36+D36</f>
        <v>343076390</v>
      </c>
      <c r="U36" s="27">
        <f>SUM(U8:U35)</f>
        <v>100</v>
      </c>
      <c r="V36" s="28"/>
    </row>
    <row r="37" spans="2:22" x14ac:dyDescent="0.2">
      <c r="B37" s="29" t="s">
        <v>6</v>
      </c>
      <c r="C37" s="30"/>
      <c r="D37" s="31">
        <f>(D36/$T$36)*100</f>
        <v>23.032568635807319</v>
      </c>
      <c r="E37" s="30"/>
      <c r="F37" s="31">
        <f>(F36/$T$36)*100</f>
        <v>8.2888691349468839</v>
      </c>
      <c r="G37" s="30"/>
      <c r="H37" s="31">
        <f>(H36/$T$36)*100</f>
        <v>7.013651099686574</v>
      </c>
      <c r="I37" s="30"/>
      <c r="J37" s="31">
        <f>(J36/$T$36)*100</f>
        <v>54.54205228170904</v>
      </c>
      <c r="K37" s="30"/>
      <c r="L37" s="31">
        <f>(L36/$T$36)*100</f>
        <v>0.82051696999609924</v>
      </c>
      <c r="M37" s="30"/>
      <c r="N37" s="31">
        <f>(N36/$T$36)*100</f>
        <v>0</v>
      </c>
      <c r="O37" s="30"/>
      <c r="P37" s="31">
        <f>(P36/$T$36)*100</f>
        <v>6.3014091409787767</v>
      </c>
      <c r="Q37" s="30"/>
      <c r="R37" s="31">
        <f>(R36/$T$36)*100</f>
        <v>9.3273687530640037E-4</v>
      </c>
      <c r="S37" s="30"/>
      <c r="T37" s="27">
        <f>R37+P37+N37+L37+J37+H37+F37+D37</f>
        <v>100</v>
      </c>
      <c r="U37" s="27"/>
      <c r="V37" s="32"/>
    </row>
    <row r="38" spans="2:22" ht="15.75" thickBot="1" x14ac:dyDescent="0.25">
      <c r="B38" s="33"/>
      <c r="C38" s="34"/>
      <c r="D38" s="35"/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6"/>
      <c r="T38" s="36"/>
      <c r="U38" s="37"/>
      <c r="V38" s="38"/>
    </row>
    <row r="39" spans="2:22" x14ac:dyDescent="0.2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2:22" ht="15.75" x14ac:dyDescent="0.25">
      <c r="B40" s="44" t="s">
        <v>11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2:22" ht="15.75" x14ac:dyDescent="0.25">
      <c r="B41" s="4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2:22" ht="15.75" x14ac:dyDescent="0.25">
      <c r="B42" s="4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2:22" ht="15.75" x14ac:dyDescent="0.25">
      <c r="B43" s="1"/>
      <c r="C43" s="15"/>
      <c r="E43" s="1" t="s">
        <v>18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2:22" ht="15.75" x14ac:dyDescent="0.25">
      <c r="B44" s="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2:22" ht="15.75" x14ac:dyDescent="0.25">
      <c r="B45" s="1"/>
    </row>
    <row r="46" spans="2:22" ht="15.75" x14ac:dyDescent="0.25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</sheetData>
  <mergeCells count="5">
    <mergeCell ref="B1:V1"/>
    <mergeCell ref="B2:V2"/>
    <mergeCell ref="U5:U6"/>
    <mergeCell ref="O6:P6"/>
    <mergeCell ref="Q6:R6"/>
  </mergeCells>
  <phoneticPr fontId="0" type="noConversion"/>
  <printOptions horizontalCentered="1" verticalCentered="1"/>
  <pageMargins left="0.25" right="0.25" top="0.5" bottom="0.25" header="0.5" footer="0.5"/>
  <pageSetup scale="55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>
              <from>
                <xdr:col>4</xdr:col>
                <xdr:colOff>0</xdr:colOff>
                <xdr:row>44</xdr:row>
                <xdr:rowOff>38100</xdr:rowOff>
              </from>
              <to>
                <xdr:col>16</xdr:col>
                <xdr:colOff>180975</xdr:colOff>
                <xdr:row>72</xdr:row>
                <xdr:rowOff>180975</xdr:rowOff>
              </to>
            </anchor>
          </objectPr>
        </oleObject>
      </mc:Choice>
      <mc:Fallback>
        <oleObject progId="MSGraph.Char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T-22</vt:lpstr>
      <vt:lpstr>'T-22'!Print_Area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2011-05-25T20:59:07Z</cp:lastPrinted>
  <dcterms:created xsi:type="dcterms:W3CDTF">1999-02-04T16:44:54Z</dcterms:created>
  <dcterms:modified xsi:type="dcterms:W3CDTF">2012-08-01T14:08:41Z</dcterms:modified>
</cp:coreProperties>
</file>