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60" yWindow="-90" windowWidth="10245" windowHeight="12075"/>
  </bookViews>
  <sheets>
    <sheet name="t-26" sheetId="1" r:id="rId1"/>
  </sheets>
  <definedNames>
    <definedName name="_Key1" localSheetId="0" hidden="1">'t-26'!$B$10:$B$61</definedName>
    <definedName name="_Order1" localSheetId="0" hidden="1">255</definedName>
    <definedName name="_Sort" localSheetId="0" hidden="1">'t-26'!$B$10:$M$61</definedName>
    <definedName name="_xlnm.Print_Area" localSheetId="0">'t-26'!$A$1:$P$72</definedName>
    <definedName name="Print_Area_MI">'t-26'!$B$1:$P$74</definedName>
  </definedNames>
  <calcPr calcId="125725"/>
</workbook>
</file>

<file path=xl/calcChain.xml><?xml version="1.0" encoding="utf-8"?>
<calcChain xmlns="http://schemas.openxmlformats.org/spreadsheetml/2006/main">
  <c r="G10" i="1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M22" s="1"/>
  <c r="J22" s="1"/>
  <c r="G21"/>
  <c r="G20"/>
  <c r="M20" s="1"/>
  <c r="J20" s="1"/>
  <c r="G19"/>
  <c r="G18"/>
  <c r="G17"/>
  <c r="G16"/>
  <c r="G15"/>
  <c r="G14"/>
  <c r="G13"/>
  <c r="G12"/>
  <c r="G11"/>
  <c r="G9"/>
  <c r="E68"/>
  <c r="K68"/>
  <c r="I68"/>
  <c r="F68"/>
  <c r="D68"/>
  <c r="C68"/>
  <c r="M10"/>
  <c r="M64"/>
  <c r="J64" s="1"/>
  <c r="M63"/>
  <c r="M62"/>
  <c r="J62" s="1"/>
  <c r="M61"/>
  <c r="M60"/>
  <c r="J60" s="1"/>
  <c r="M59"/>
  <c r="M58"/>
  <c r="J58" s="1"/>
  <c r="M57"/>
  <c r="M56"/>
  <c r="J56" s="1"/>
  <c r="M55"/>
  <c r="M54"/>
  <c r="J54" s="1"/>
  <c r="M53"/>
  <c r="M52"/>
  <c r="J52" s="1"/>
  <c r="M51"/>
  <c r="M50"/>
  <c r="J50" s="1"/>
  <c r="M49"/>
  <c r="M48"/>
  <c r="M47"/>
  <c r="M46"/>
  <c r="M45"/>
  <c r="M44"/>
  <c r="J44" s="1"/>
  <c r="M43"/>
  <c r="M42"/>
  <c r="J42" s="1"/>
  <c r="M41"/>
  <c r="M40"/>
  <c r="J40" s="1"/>
  <c r="M39"/>
  <c r="M38"/>
  <c r="J38" s="1"/>
  <c r="M37"/>
  <c r="M36"/>
  <c r="J36" s="1"/>
  <c r="M35"/>
  <c r="M34"/>
  <c r="J34" s="1"/>
  <c r="M33"/>
  <c r="M32"/>
  <c r="J32" s="1"/>
  <c r="M31"/>
  <c r="M30"/>
  <c r="J30" s="1"/>
  <c r="M29"/>
  <c r="M28"/>
  <c r="J28" s="1"/>
  <c r="M27"/>
  <c r="M26"/>
  <c r="J26" s="1"/>
  <c r="M25"/>
  <c r="M24"/>
  <c r="J24" s="1"/>
  <c r="M23"/>
  <c r="M21"/>
  <c r="M19"/>
  <c r="M18"/>
  <c r="J18" s="1"/>
  <c r="M17"/>
  <c r="M16"/>
  <c r="J16" s="1"/>
  <c r="M15"/>
  <c r="M14"/>
  <c r="J14" s="1"/>
  <c r="M13"/>
  <c r="M12"/>
  <c r="J12" s="1"/>
  <c r="M11"/>
  <c r="M9"/>
  <c r="G68" l="1"/>
  <c r="O11"/>
  <c r="O13"/>
  <c r="O17"/>
  <c r="O9"/>
  <c r="O15"/>
  <c r="O19"/>
  <c r="O21"/>
  <c r="O23"/>
  <c r="O25"/>
  <c r="O27"/>
  <c r="O29"/>
  <c r="O31"/>
  <c r="O33"/>
  <c r="O35"/>
  <c r="O37"/>
  <c r="O39"/>
  <c r="O41"/>
  <c r="O43"/>
  <c r="O45"/>
  <c r="O47"/>
  <c r="O49"/>
  <c r="O51"/>
  <c r="O53"/>
  <c r="O55"/>
  <c r="O57"/>
  <c r="O59"/>
  <c r="O61"/>
  <c r="O63"/>
  <c r="M68"/>
  <c r="H68" s="1"/>
  <c r="H9"/>
  <c r="H13"/>
  <c r="H15"/>
  <c r="H17"/>
  <c r="H19"/>
  <c r="H23"/>
  <c r="H25"/>
  <c r="H27"/>
  <c r="H29"/>
  <c r="H31"/>
  <c r="H33"/>
  <c r="H35"/>
  <c r="H37"/>
  <c r="H39"/>
  <c r="H41"/>
  <c r="H43"/>
  <c r="H45"/>
  <c r="H47"/>
  <c r="H49"/>
  <c r="H51"/>
  <c r="H53"/>
  <c r="H55"/>
  <c r="H57"/>
  <c r="H59"/>
  <c r="H61"/>
  <c r="H63"/>
  <c r="J9"/>
  <c r="J13"/>
  <c r="J15"/>
  <c r="J17"/>
  <c r="J19"/>
  <c r="J23"/>
  <c r="J25"/>
  <c r="J27"/>
  <c r="J29"/>
  <c r="J31"/>
  <c r="J33"/>
  <c r="J35"/>
  <c r="J37"/>
  <c r="J39"/>
  <c r="J41"/>
  <c r="J43"/>
  <c r="J45"/>
  <c r="J47"/>
  <c r="J49"/>
  <c r="J51"/>
  <c r="J53"/>
  <c r="J55"/>
  <c r="J57"/>
  <c r="J59"/>
  <c r="J61"/>
  <c r="J63"/>
  <c r="L9"/>
  <c r="L12"/>
  <c r="L14"/>
  <c r="L16"/>
  <c r="L18"/>
  <c r="L20"/>
  <c r="L22"/>
  <c r="L24"/>
  <c r="L26"/>
  <c r="L28"/>
  <c r="L30"/>
  <c r="L32"/>
  <c r="L34"/>
  <c r="L36"/>
  <c r="L38"/>
  <c r="L40"/>
  <c r="L42"/>
  <c r="L44"/>
  <c r="L50"/>
  <c r="L52"/>
  <c r="L54"/>
  <c r="L56"/>
  <c r="L58"/>
  <c r="L60"/>
  <c r="L62"/>
  <c r="L64"/>
  <c r="O10"/>
  <c r="O12"/>
  <c r="O14"/>
  <c r="O16"/>
  <c r="O18"/>
  <c r="O20"/>
  <c r="O22"/>
  <c r="O24"/>
  <c r="O26"/>
  <c r="O28"/>
  <c r="O30"/>
  <c r="O32"/>
  <c r="O34"/>
  <c r="O36"/>
  <c r="O38"/>
  <c r="O40"/>
  <c r="O42"/>
  <c r="O44"/>
  <c r="O46"/>
  <c r="O48"/>
  <c r="O50"/>
  <c r="O52"/>
  <c r="O54"/>
  <c r="O56"/>
  <c r="O58"/>
  <c r="O60"/>
  <c r="O62"/>
  <c r="O64"/>
  <c r="H10"/>
  <c r="H12"/>
  <c r="H14"/>
  <c r="H16"/>
  <c r="H18"/>
  <c r="H20"/>
  <c r="H22"/>
  <c r="H24"/>
  <c r="H26"/>
  <c r="H28"/>
  <c r="H30"/>
  <c r="H32"/>
  <c r="H34"/>
  <c r="H36"/>
  <c r="H38"/>
  <c r="H40"/>
  <c r="H42"/>
  <c r="H44"/>
  <c r="H50"/>
  <c r="H52"/>
  <c r="H54"/>
  <c r="H56"/>
  <c r="H58"/>
  <c r="H60"/>
  <c r="H62"/>
  <c r="H64"/>
  <c r="J10"/>
  <c r="L13"/>
  <c r="L15"/>
  <c r="L17"/>
  <c r="L19"/>
  <c r="L23"/>
  <c r="L25"/>
  <c r="L27"/>
  <c r="L29"/>
  <c r="L31"/>
  <c r="L33"/>
  <c r="L35"/>
  <c r="L37"/>
  <c r="L39"/>
  <c r="L41"/>
  <c r="L43"/>
  <c r="L45"/>
  <c r="L47"/>
  <c r="L49"/>
  <c r="L51"/>
  <c r="L53"/>
  <c r="L55"/>
  <c r="L57"/>
  <c r="L59"/>
  <c r="L61"/>
  <c r="L63"/>
  <c r="L10"/>
  <c r="N15"/>
  <c r="N23"/>
  <c r="N31"/>
  <c r="N39"/>
  <c r="N47"/>
  <c r="N55"/>
  <c r="N63"/>
  <c r="N56" l="1"/>
  <c r="N40"/>
  <c r="N10"/>
  <c r="J68"/>
  <c r="L68"/>
  <c r="N24"/>
  <c r="N59"/>
  <c r="N51"/>
  <c r="N43"/>
  <c r="N35"/>
  <c r="N27"/>
  <c r="N19"/>
  <c r="N11"/>
  <c r="N64"/>
  <c r="N48"/>
  <c r="N32"/>
  <c r="N16"/>
  <c r="N61"/>
  <c r="N57"/>
  <c r="N53"/>
  <c r="N49"/>
  <c r="N45"/>
  <c r="N41"/>
  <c r="N37"/>
  <c r="N33"/>
  <c r="N29"/>
  <c r="N25"/>
  <c r="N21"/>
  <c r="N17"/>
  <c r="N13"/>
  <c r="N60"/>
  <c r="N52"/>
  <c r="N44"/>
  <c r="N36"/>
  <c r="N28"/>
  <c r="N20"/>
  <c r="N12"/>
  <c r="N62"/>
  <c r="N58"/>
  <c r="N54"/>
  <c r="N50"/>
  <c r="N46"/>
  <c r="N42"/>
  <c r="N38"/>
  <c r="N34"/>
  <c r="N30"/>
  <c r="N26"/>
  <c r="N22"/>
  <c r="N18"/>
  <c r="N14"/>
  <c r="N9"/>
  <c r="N68" l="1"/>
</calcChain>
</file>

<file path=xl/sharedStrings.xml><?xml version="1.0" encoding="utf-8"?>
<sst xmlns="http://schemas.openxmlformats.org/spreadsheetml/2006/main" count="89" uniqueCount="78">
  <si>
    <t xml:space="preserve"> </t>
  </si>
  <si>
    <t>BUS</t>
  </si>
  <si>
    <t>MAINTENANCE</t>
  </si>
  <si>
    <t>TOTAL</t>
  </si>
  <si>
    <t>FIXED GUIDEWAY</t>
  </si>
  <si>
    <t>% OF</t>
  </si>
  <si>
    <t>STATE</t>
  </si>
  <si>
    <t>PURCHASES</t>
  </si>
  <si>
    <t>Buses</t>
  </si>
  <si>
    <t>OTHER</t>
  </si>
  <si>
    <t>FACILITY</t>
  </si>
  <si>
    <t>%</t>
  </si>
  <si>
    <t>MOD</t>
  </si>
  <si>
    <t xml:space="preserve">TOTAL </t>
  </si>
  <si>
    <t xml:space="preserve">     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</si>
  <si>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</si>
  <si>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</si>
  <si>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</si>
  <si>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</si>
  <si>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</si>
  <si>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</si>
  <si>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</si>
  <si>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</si>
  <si>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</si>
  <si>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</si>
  <si>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</si>
  <si>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</si>
  <si>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</si>
  <si>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</si>
  <si>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</si>
  <si>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</si>
  <si>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</si>
  <si>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</si>
  <si>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</si>
  <si>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</si>
  <si>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</si>
  <si>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</si>
  <si>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</si>
  <si>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</si>
  <si>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</si>
  <si>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</si>
  <si>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</si>
  <si>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</si>
  <si>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</si>
  <si>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</si>
  <si>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</si>
  <si>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</si>
  <si>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</si>
  <si>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</si>
  <si>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</si>
  <si>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</si>
  <si>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</si>
  <si>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</si>
  <si>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</si>
  <si>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</si>
  <si>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</si>
  <si>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</si>
  <si>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</si>
  <si>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</si>
  <si>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</si>
  <si>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</si>
  <si>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</si>
  <si>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</si>
  <si>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</si>
  <si>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</si>
  <si>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 xml:space="preserve">                 Category percentages represent the percentage of funds obligated by category for each state.  Total percentages represent the state's share of the total obligations.</t>
  </si>
  <si>
    <t>NEW STARTS</t>
  </si>
  <si>
    <t>NOTE:    Table does not include Program Management Oversight (PMO) obligations.</t>
  </si>
  <si>
    <t>Puerto Rico</t>
  </si>
  <si>
    <t>TABLE 26</t>
  </si>
  <si>
    <t>Guam</t>
  </si>
  <si>
    <t xml:space="preserve">                 FY 2009 CAPITAL PROGRAM OBLIGATIONS BY STATE</t>
  </si>
  <si>
    <r>
      <rPr>
        <sz val="10"/>
        <rFont val="Arial"/>
        <family val="2"/>
      </rPr>
      <t>#</t>
    </r>
    <r>
      <rPr>
        <b/>
        <sz val="10"/>
        <rFont val="Arial"/>
        <family val="2"/>
      </rPr>
      <t xml:space="preserve"> of</t>
    </r>
  </si>
  <si>
    <t>American Samoa</t>
  </si>
  <si>
    <t>Louisiana</t>
  </si>
  <si>
    <t>Massachusetts</t>
  </si>
  <si>
    <t>Northern Mariana Islands</t>
  </si>
  <si>
    <t>Virgin Islands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</si>
</sst>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1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/>
    <xf numFmtId="0" fontId="4" fillId="0" borderId="0" xfId="0" applyFont="1" applyFill="1"/>
    <xf numFmtId="37" fontId="0" fillId="0" borderId="0" xfId="0" applyNumberFormat="1" applyProtection="1"/>
    <xf numFmtId="5" fontId="5" fillId="0" borderId="0" xfId="0" applyNumberFormat="1" applyFont="1" applyFill="1" applyProtection="1"/>
    <xf numFmtId="5" fontId="5" fillId="0" borderId="0" xfId="0" applyNumberFormat="1" applyFont="1" applyProtection="1"/>
    <xf numFmtId="164" fontId="4" fillId="0" borderId="1" xfId="0" applyNumberFormat="1" applyFont="1" applyBorder="1" applyProtection="1"/>
    <xf numFmtId="5" fontId="2" fillId="0" borderId="0" xfId="0" applyNumberFormat="1" applyFont="1" applyProtection="1"/>
    <xf numFmtId="164" fontId="3" fillId="0" borderId="0" xfId="0" applyNumberFormat="1" applyFont="1" applyProtection="1"/>
    <xf numFmtId="0" fontId="3" fillId="0" borderId="0" xfId="0" applyFont="1"/>
    <xf numFmtId="37" fontId="5" fillId="0" borderId="0" xfId="0" applyNumberFormat="1" applyFont="1" applyFill="1" applyProtection="1"/>
    <xf numFmtId="37" fontId="5" fillId="0" borderId="0" xfId="0" applyNumberFormat="1" applyFont="1" applyProtection="1"/>
    <xf numFmtId="37" fontId="2" fillId="0" borderId="0" xfId="0" applyNumberFormat="1" applyFont="1" applyProtection="1"/>
    <xf numFmtId="37" fontId="5" fillId="0" borderId="2" xfId="0" applyNumberFormat="1" applyFont="1" applyFill="1" applyBorder="1" applyProtection="1"/>
    <xf numFmtId="37" fontId="5" fillId="0" borderId="2" xfId="0" applyNumberFormat="1" applyFont="1" applyBorder="1" applyProtection="1"/>
    <xf numFmtId="164" fontId="4" fillId="0" borderId="3" xfId="0" applyNumberFormat="1" applyFont="1" applyBorder="1" applyProtection="1"/>
    <xf numFmtId="37" fontId="2" fillId="0" borderId="2" xfId="0" applyNumberFormat="1" applyFont="1" applyBorder="1" applyProtection="1"/>
    <xf numFmtId="164" fontId="3" fillId="0" borderId="2" xfId="0" applyNumberFormat="1" applyFont="1" applyBorder="1" applyProtection="1"/>
    <xf numFmtId="0" fontId="5" fillId="0" borderId="0" xfId="0" applyFont="1" applyFill="1"/>
    <xf numFmtId="37" fontId="5" fillId="0" borderId="1" xfId="0" applyNumberFormat="1" applyFont="1" applyBorder="1" applyProtection="1"/>
    <xf numFmtId="0" fontId="6" fillId="0" borderId="0" xfId="0" applyFont="1"/>
    <xf numFmtId="37" fontId="5" fillId="0" borderId="0" xfId="0" applyNumberFormat="1" applyFont="1" applyBorder="1" applyProtection="1"/>
    <xf numFmtId="37" fontId="5" fillId="0" borderId="0" xfId="0" applyNumberFormat="1" applyFont="1" applyFill="1" applyBorder="1" applyProtection="1"/>
    <xf numFmtId="0" fontId="7" fillId="0" borderId="1" xfId="0" applyFont="1" applyBorder="1"/>
    <xf numFmtId="0" fontId="7" fillId="0" borderId="3" xfId="0" applyFont="1" applyBorder="1"/>
    <xf numFmtId="0" fontId="0" fillId="0" borderId="4" xfId="0" applyBorder="1"/>
    <xf numFmtId="0" fontId="0" fillId="0" borderId="5" xfId="0" applyFill="1" applyBorder="1"/>
    <xf numFmtId="37" fontId="0" fillId="0" borderId="5" xfId="0" applyNumberFormat="1" applyBorder="1" applyProtection="1"/>
    <xf numFmtId="37" fontId="0" fillId="0" borderId="6" xfId="0" applyNumberFormat="1" applyBorder="1" applyProtection="1"/>
    <xf numFmtId="0" fontId="2" fillId="0" borderId="7" xfId="0" applyFont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Border="1" applyProtection="1"/>
    <xf numFmtId="164" fontId="3" fillId="0" borderId="1" xfId="0" applyNumberFormat="1" applyFont="1" applyBorder="1" applyProtection="1"/>
    <xf numFmtId="0" fontId="0" fillId="0" borderId="8" xfId="0" applyBorder="1"/>
    <xf numFmtId="0" fontId="0" fillId="0" borderId="9" xfId="0" applyFill="1" applyBorder="1"/>
    <xf numFmtId="37" fontId="0" fillId="0" borderId="9" xfId="0" applyNumberFormat="1" applyBorder="1" applyProtection="1"/>
    <xf numFmtId="37" fontId="0" fillId="0" borderId="10" xfId="0" applyNumberFormat="1" applyBorder="1" applyProtection="1"/>
    <xf numFmtId="5" fontId="0" fillId="0" borderId="0" xfId="0" applyNumberFormat="1"/>
    <xf numFmtId="164" fontId="3" fillId="0" borderId="0" xfId="0" applyNumberFormat="1" applyFont="1" applyBorder="1" applyProtection="1"/>
    <xf numFmtId="37" fontId="7" fillId="0" borderId="0" xfId="0" applyNumberFormat="1" applyFont="1" applyFill="1" applyProtection="1"/>
    <xf numFmtId="37" fontId="7" fillId="0" borderId="2" xfId="0" applyNumberFormat="1" applyFont="1" applyFill="1" applyBorder="1" applyProtection="1"/>
    <xf numFmtId="0" fontId="7" fillId="0" borderId="0" xfId="0" applyFont="1" applyFill="1"/>
    <xf numFmtId="0" fontId="7" fillId="0" borderId="5" xfId="0" applyFont="1" applyFill="1" applyBorder="1"/>
    <xf numFmtId="37" fontId="9" fillId="0" borderId="0" xfId="0" applyNumberFormat="1" applyFont="1" applyFill="1" applyBorder="1" applyProtection="1"/>
    <xf numFmtId="0" fontId="7" fillId="0" borderId="9" xfId="0" applyFont="1" applyFill="1" applyBorder="1"/>
    <xf numFmtId="0" fontId="10" fillId="0" borderId="0" xfId="0" applyFont="1"/>
    <xf numFmtId="0" fontId="7" fillId="0" borderId="11" xfId="0" applyFont="1" applyBorder="1"/>
    <xf numFmtId="37" fontId="5" fillId="0" borderId="12" xfId="0" applyNumberFormat="1" applyFont="1" applyFill="1" applyBorder="1" applyProtection="1"/>
    <xf numFmtId="37" fontId="7" fillId="0" borderId="12" xfId="0" applyNumberFormat="1" applyFont="1" applyFill="1" applyBorder="1" applyProtection="1"/>
    <xf numFmtId="37" fontId="5" fillId="0" borderId="12" xfId="0" applyNumberFormat="1" applyFont="1" applyBorder="1" applyProtection="1"/>
    <xf numFmtId="164" fontId="4" fillId="0" borderId="11" xfId="0" applyNumberFormat="1" applyFont="1" applyBorder="1" applyProtection="1"/>
    <xf numFmtId="164" fontId="3" fillId="0" borderId="12" xfId="0" applyNumberFormat="1" applyFont="1" applyBorder="1" applyProtection="1"/>
    <xf numFmtId="164" fontId="4" fillId="0" borderId="3" xfId="0" quotePrefix="1" applyNumberFormat="1" applyFont="1" applyBorder="1" applyAlignment="1" applyProtection="1">
      <alignment horizontal="center"/>
    </xf>
    <xf numFmtId="0" fontId="0" fillId="0" borderId="13" xfId="0" applyFill="1" applyBorder="1"/>
    <xf numFmtId="0" fontId="1" fillId="0" borderId="13" xfId="0" applyFont="1" applyFill="1" applyBorder="1"/>
    <xf numFmtId="0" fontId="0" fillId="0" borderId="14" xfId="0" applyFill="1" applyBorder="1"/>
    <xf numFmtId="0" fontId="2" fillId="0" borderId="15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4" fillId="0" borderId="18" xfId="0" applyFont="1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2" fillId="0" borderId="22" xfId="0" applyFont="1" applyFill="1" applyBorder="1" applyAlignment="1">
      <alignment horizontal="center"/>
    </xf>
    <xf numFmtId="0" fontId="0" fillId="0" borderId="23" xfId="0" applyFill="1" applyBorder="1"/>
    <xf numFmtId="0" fontId="0" fillId="0" borderId="22" xfId="0" applyFill="1" applyBorder="1"/>
    <xf numFmtId="5" fontId="5" fillId="0" borderId="22" xfId="0" applyNumberFormat="1" applyFont="1" applyFill="1" applyBorder="1" applyProtection="1"/>
    <xf numFmtId="37" fontId="5" fillId="0" borderId="22" xfId="0" applyNumberFormat="1" applyFont="1" applyFill="1" applyBorder="1" applyProtection="1"/>
    <xf numFmtId="0" fontId="0" fillId="0" borderId="24" xfId="0" applyFill="1" applyBorder="1"/>
    <xf numFmtId="37" fontId="7" fillId="0" borderId="0" xfId="0" applyNumberFormat="1" applyFont="1" applyFill="1" applyBorder="1" applyProtection="1"/>
    <xf numFmtId="164" fontId="4" fillId="0" borderId="3" xfId="0" quotePrefix="1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0" fontId="8" fillId="0" borderId="0" xfId="0" applyFont="1" applyFill="1" applyBorder="1" applyAlignment="1">
      <alignment horizontal="center"/>
    </xf>
    <xf numFmtId="164" fontId="0" fillId="0" borderId="0" xfId="0" applyNumberFormat="1"/>
    <xf numFmtId="37" fontId="2" fillId="0" borderId="22" xfId="0" applyNumberFormat="1" applyFont="1" applyBorder="1" applyProtection="1"/>
    <xf numFmtId="37" fontId="2" fillId="0" borderId="12" xfId="0" applyNumberFormat="1" applyFont="1" applyBorder="1" applyProtection="1"/>
    <xf numFmtId="0" fontId="0" fillId="0" borderId="14" xfId="0" applyBorder="1"/>
    <xf numFmtId="3" fontId="8" fillId="0" borderId="16" xfId="0" applyNumberFormat="1" applyFont="1" applyBorder="1" applyAlignment="1" applyProtection="1">
      <alignment horizontal="center"/>
    </xf>
    <xf numFmtId="3" fontId="8" fillId="0" borderId="25" xfId="0" applyNumberFormat="1" applyFont="1" applyBorder="1" applyAlignment="1" applyProtection="1">
      <alignment horizontal="center"/>
    </xf>
    <xf numFmtId="3" fontId="8" fillId="0" borderId="26" xfId="0" applyNumberFormat="1" applyFont="1" applyBorder="1" applyAlignment="1" applyProtection="1">
      <alignment horizontal="center"/>
    </xf>
    <xf numFmtId="3" fontId="8" fillId="0" borderId="27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Fill="1" applyBorder="1"/>
    <xf numFmtId="0" fontId="1" fillId="0" borderId="2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R76"/>
  <sheetViews>
    <sheetView tabSelected="1" defaultGridColor="0" topLeftCell="B1" colorId="22" zoomScale="75" zoomScaleNormal="7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M17" sqref="M17"/>
    </sheetView>
  </sheetViews>
  <sheetFormatPr defaultColWidth="11.44140625" defaultRowHeight="15"/>
  <cols>
    <col min="1" max="1" width="1.109375" customWidth="1"/>
    <col min="2" max="2" width="20.77734375" customWidth="1"/>
    <col min="3" max="3" width="15.77734375" customWidth="1"/>
    <col min="4" max="4" width="7.77734375" customWidth="1"/>
    <col min="5" max="6" width="14.77734375" customWidth="1"/>
    <col min="7" max="7" width="15.77734375" customWidth="1"/>
    <col min="8" max="8" width="5.77734375" customWidth="1"/>
    <col min="9" max="9" width="16.77734375" customWidth="1"/>
    <col min="10" max="10" width="6.33203125" customWidth="1"/>
    <col min="11" max="11" width="16.77734375" customWidth="1"/>
    <col min="12" max="12" width="5.77734375" customWidth="1"/>
    <col min="13" max="13" width="16.77734375" customWidth="1"/>
    <col min="14" max="14" width="11.44140625" customWidth="1"/>
    <col min="15" max="15" width="5.5546875" customWidth="1"/>
    <col min="16" max="16" width="1.88671875" customWidth="1"/>
    <col min="17" max="17" width="11.44140625" customWidth="1"/>
    <col min="18" max="18" width="15" customWidth="1"/>
  </cols>
  <sheetData>
    <row r="1" spans="1:16" ht="18">
      <c r="B1" s="90" t="s">
        <v>69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6" ht="18">
      <c r="B2" s="90" t="s">
        <v>71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6" ht="18.75" thickBot="1">
      <c r="B3" s="47"/>
      <c r="G3" s="1"/>
      <c r="H3" s="1"/>
      <c r="I3" s="1"/>
      <c r="J3" s="1"/>
      <c r="K3" s="1"/>
      <c r="L3" s="1"/>
    </row>
    <row r="4" spans="1:16" ht="9" customHeight="1">
      <c r="B4" s="77"/>
      <c r="C4" s="71"/>
      <c r="D4" s="55"/>
      <c r="E4" s="55"/>
      <c r="F4" s="55"/>
      <c r="G4" s="56"/>
      <c r="H4" s="56"/>
      <c r="I4" s="91"/>
      <c r="J4" s="92"/>
      <c r="K4" s="91"/>
      <c r="L4" s="92"/>
      <c r="M4" s="55" t="s">
        <v>0</v>
      </c>
      <c r="N4" s="55"/>
      <c r="O4" s="57"/>
    </row>
    <row r="5" spans="1:16" ht="15.75">
      <c r="B5" s="58"/>
      <c r="C5" s="72" t="s">
        <v>1</v>
      </c>
      <c r="D5" s="81" t="s">
        <v>72</v>
      </c>
      <c r="E5" s="59" t="s">
        <v>1</v>
      </c>
      <c r="F5" s="59" t="s">
        <v>2</v>
      </c>
      <c r="G5" s="59" t="s">
        <v>3</v>
      </c>
      <c r="H5" s="61"/>
      <c r="I5" s="59" t="s">
        <v>4</v>
      </c>
      <c r="J5" s="61"/>
      <c r="K5" s="62"/>
      <c r="L5" s="61"/>
      <c r="M5" s="62" t="s">
        <v>0</v>
      </c>
      <c r="N5" s="59" t="s">
        <v>5</v>
      </c>
      <c r="O5" s="63"/>
    </row>
    <row r="6" spans="1:16" ht="15.75">
      <c r="B6" s="64" t="s">
        <v>6</v>
      </c>
      <c r="C6" s="72" t="s">
        <v>7</v>
      </c>
      <c r="D6" s="60" t="s">
        <v>8</v>
      </c>
      <c r="E6" s="59" t="s">
        <v>9</v>
      </c>
      <c r="F6" s="59" t="s">
        <v>10</v>
      </c>
      <c r="G6" s="59" t="s">
        <v>1</v>
      </c>
      <c r="H6" s="65" t="s">
        <v>11</v>
      </c>
      <c r="I6" s="59" t="s">
        <v>12</v>
      </c>
      <c r="J6" s="65" t="s">
        <v>11</v>
      </c>
      <c r="K6" s="59" t="s">
        <v>66</v>
      </c>
      <c r="L6" s="65" t="s">
        <v>11</v>
      </c>
      <c r="M6" s="59" t="s">
        <v>13</v>
      </c>
      <c r="N6" s="59" t="s">
        <v>3</v>
      </c>
      <c r="O6" s="63" t="s">
        <v>64</v>
      </c>
    </row>
    <row r="7" spans="1:16" ht="9" customHeight="1" thickBot="1">
      <c r="B7" s="66"/>
      <c r="C7" s="73"/>
      <c r="D7" s="68"/>
      <c r="E7" s="67"/>
      <c r="F7" s="67"/>
      <c r="G7" s="67"/>
      <c r="H7" s="69"/>
      <c r="I7" s="67"/>
      <c r="J7" s="69"/>
      <c r="K7" s="67"/>
      <c r="L7" s="69"/>
      <c r="M7" s="67"/>
      <c r="N7" s="67"/>
      <c r="O7" s="70"/>
    </row>
    <row r="8" spans="1:16">
      <c r="B8" s="2"/>
      <c r="C8" s="74"/>
      <c r="D8" s="4"/>
      <c r="E8" s="3"/>
      <c r="F8" s="3"/>
      <c r="H8" s="2"/>
      <c r="J8" s="2"/>
      <c r="L8" s="2"/>
      <c r="O8" s="85"/>
    </row>
    <row r="9" spans="1:16" ht="15.75">
      <c r="B9" s="25" t="s">
        <v>15</v>
      </c>
      <c r="C9" s="75">
        <v>237166</v>
      </c>
      <c r="D9" s="41">
        <v>4</v>
      </c>
      <c r="E9" s="6">
        <v>20526648</v>
      </c>
      <c r="F9" s="6">
        <v>76520</v>
      </c>
      <c r="G9" s="7">
        <f>F9+E9+C9</f>
        <v>20840334</v>
      </c>
      <c r="H9" s="8">
        <f t="shared" ref="H9:H64" si="0">(G9/$M9)*100</f>
        <v>104.54932787999935</v>
      </c>
      <c r="I9" s="7">
        <v>0</v>
      </c>
      <c r="J9" s="8">
        <f t="shared" ref="J9:J64" si="1">(I9/$M9)*100</f>
        <v>0</v>
      </c>
      <c r="K9" s="7">
        <v>-906840</v>
      </c>
      <c r="L9" s="8">
        <f t="shared" ref="L9:L64" si="2">(K9/$M9)*100</f>
        <v>-4.5493278799993622</v>
      </c>
      <c r="M9" s="9">
        <f>K9+I9+G9</f>
        <v>19933494</v>
      </c>
      <c r="N9" s="10">
        <f>(M9/$M$68)*100</f>
        <v>0.67284793399410114</v>
      </c>
      <c r="O9" s="86">
        <f>RANK(M9,M$9:M$64,0)</f>
        <v>24</v>
      </c>
    </row>
    <row r="10" spans="1:16" ht="15.75">
      <c r="A10" s="11"/>
      <c r="B10" s="25" t="s">
        <v>16</v>
      </c>
      <c r="C10" s="76">
        <v>2829972</v>
      </c>
      <c r="D10" s="41">
        <v>6</v>
      </c>
      <c r="E10" s="12">
        <v>7913706</v>
      </c>
      <c r="F10" s="12">
        <v>8626225</v>
      </c>
      <c r="G10" s="13">
        <f>F10+E10+C10</f>
        <v>19369903</v>
      </c>
      <c r="H10" s="8">
        <f t="shared" si="0"/>
        <v>40.379013031083616</v>
      </c>
      <c r="I10" s="13">
        <v>20844161</v>
      </c>
      <c r="J10" s="8">
        <f t="shared" si="1"/>
        <v>43.452290320762309</v>
      </c>
      <c r="K10" s="13">
        <v>7756160</v>
      </c>
      <c r="L10" s="8">
        <f>(K10/$M10)*100</f>
        <v>16.168696648154071</v>
      </c>
      <c r="M10" s="14">
        <f>K10+I10+G10</f>
        <v>47970224</v>
      </c>
      <c r="N10" s="10">
        <f>(M10/$M$68)*100</f>
        <v>1.6192176901668238</v>
      </c>
      <c r="O10" s="86">
        <f t="shared" ref="O10:O64" si="3">RANK(M10,M$9:M$64,0)</f>
        <v>16</v>
      </c>
      <c r="P10" s="5"/>
    </row>
    <row r="11" spans="1:16" ht="15.75">
      <c r="A11" s="11"/>
      <c r="B11" s="25" t="s">
        <v>73</v>
      </c>
      <c r="C11" s="12">
        <v>0</v>
      </c>
      <c r="D11" s="41">
        <v>0</v>
      </c>
      <c r="E11" s="12">
        <v>0</v>
      </c>
      <c r="F11" s="12">
        <v>0</v>
      </c>
      <c r="G11" s="13">
        <f t="shared" ref="G11:G64" si="4">F11+E11+C11</f>
        <v>0</v>
      </c>
      <c r="H11" s="8">
        <v>0</v>
      </c>
      <c r="I11" s="13">
        <v>0</v>
      </c>
      <c r="J11" s="8">
        <v>0</v>
      </c>
      <c r="K11" s="13">
        <v>0</v>
      </c>
      <c r="L11" s="8">
        <v>0</v>
      </c>
      <c r="M11" s="14">
        <f t="shared" ref="M11:M64" si="5">K11+I11+G11</f>
        <v>0</v>
      </c>
      <c r="N11" s="10">
        <f t="shared" ref="N11:N64" si="6">(M11/$M$68)*100</f>
        <v>0</v>
      </c>
      <c r="O11" s="86">
        <f t="shared" si="3"/>
        <v>54</v>
      </c>
      <c r="P11" s="5"/>
    </row>
    <row r="12" spans="1:16" ht="15.75">
      <c r="A12" s="11"/>
      <c r="B12" s="25" t="s">
        <v>17</v>
      </c>
      <c r="C12" s="12">
        <v>0</v>
      </c>
      <c r="D12" s="41">
        <v>0</v>
      </c>
      <c r="E12" s="12">
        <v>0</v>
      </c>
      <c r="F12" s="12">
        <v>3980000</v>
      </c>
      <c r="G12" s="13">
        <f t="shared" si="4"/>
        <v>3980000</v>
      </c>
      <c r="H12" s="8">
        <f t="shared" si="0"/>
        <v>4.1097870758555173</v>
      </c>
      <c r="I12" s="13">
        <v>0</v>
      </c>
      <c r="J12" s="8">
        <f t="shared" si="1"/>
        <v>0</v>
      </c>
      <c r="K12" s="13">
        <v>92862000</v>
      </c>
      <c r="L12" s="8">
        <f t="shared" si="2"/>
        <v>95.890212924144478</v>
      </c>
      <c r="M12" s="14">
        <f t="shared" si="5"/>
        <v>96842000</v>
      </c>
      <c r="N12" s="10">
        <f t="shared" si="6"/>
        <v>3.2688669444431939</v>
      </c>
      <c r="O12" s="86">
        <f t="shared" si="3"/>
        <v>12</v>
      </c>
      <c r="P12" s="5"/>
    </row>
    <row r="13" spans="1:16" ht="15.75">
      <c r="A13" s="11"/>
      <c r="B13" s="26" t="s">
        <v>18</v>
      </c>
      <c r="C13" s="15">
        <v>1300000</v>
      </c>
      <c r="D13" s="42">
        <v>4</v>
      </c>
      <c r="E13" s="15">
        <v>57600</v>
      </c>
      <c r="F13" s="15">
        <v>521429</v>
      </c>
      <c r="G13" s="16">
        <f t="shared" si="4"/>
        <v>1879029</v>
      </c>
      <c r="H13" s="17">
        <f t="shared" si="0"/>
        <v>100</v>
      </c>
      <c r="I13" s="16">
        <v>0</v>
      </c>
      <c r="J13" s="17">
        <f t="shared" si="1"/>
        <v>0</v>
      </c>
      <c r="K13" s="16">
        <v>0</v>
      </c>
      <c r="L13" s="17">
        <f t="shared" si="2"/>
        <v>0</v>
      </c>
      <c r="M13" s="18">
        <f t="shared" si="5"/>
        <v>1879029</v>
      </c>
      <c r="N13" s="19">
        <f t="shared" si="6"/>
        <v>6.342594933758236E-2</v>
      </c>
      <c r="O13" s="87">
        <f t="shared" si="3"/>
        <v>45</v>
      </c>
      <c r="P13" s="5"/>
    </row>
    <row r="14" spans="1:16" ht="15.75">
      <c r="A14" s="11"/>
      <c r="B14" s="25" t="s">
        <v>19</v>
      </c>
      <c r="C14" s="12">
        <v>8448625</v>
      </c>
      <c r="D14" s="41">
        <v>20</v>
      </c>
      <c r="E14" s="12">
        <v>65392405</v>
      </c>
      <c r="F14" s="12">
        <v>3948834</v>
      </c>
      <c r="G14" s="13">
        <f t="shared" si="4"/>
        <v>77789864</v>
      </c>
      <c r="H14" s="8">
        <f t="shared" si="0"/>
        <v>19.827491448898268</v>
      </c>
      <c r="I14" s="13">
        <v>221409499</v>
      </c>
      <c r="J14" s="8">
        <f t="shared" si="1"/>
        <v>56.434022665566687</v>
      </c>
      <c r="K14" s="13">
        <v>93134000</v>
      </c>
      <c r="L14" s="8">
        <f t="shared" si="2"/>
        <v>23.738485885535052</v>
      </c>
      <c r="M14" s="14">
        <f t="shared" si="5"/>
        <v>392333363</v>
      </c>
      <c r="N14" s="10">
        <f t="shared" si="6"/>
        <v>13.243071823309435</v>
      </c>
      <c r="O14" s="86">
        <f t="shared" si="3"/>
        <v>2</v>
      </c>
      <c r="P14" s="5"/>
    </row>
    <row r="15" spans="1:16" ht="15.75">
      <c r="A15" s="11"/>
      <c r="B15" s="25" t="s">
        <v>20</v>
      </c>
      <c r="C15" s="12">
        <v>5032605</v>
      </c>
      <c r="D15" s="41">
        <v>29</v>
      </c>
      <c r="E15" s="12">
        <v>3471976</v>
      </c>
      <c r="F15" s="12">
        <v>4132277</v>
      </c>
      <c r="G15" s="13">
        <f t="shared" si="4"/>
        <v>12636858</v>
      </c>
      <c r="H15" s="8">
        <f t="shared" si="0"/>
        <v>12.882315054587091</v>
      </c>
      <c r="I15" s="13">
        <v>187582</v>
      </c>
      <c r="J15" s="8">
        <f t="shared" si="1"/>
        <v>0.19122557383880992</v>
      </c>
      <c r="K15" s="13">
        <v>85270180</v>
      </c>
      <c r="L15" s="8">
        <f t="shared" si="2"/>
        <v>86.926459371574097</v>
      </c>
      <c r="M15" s="14">
        <f t="shared" si="5"/>
        <v>98094620</v>
      </c>
      <c r="N15" s="10">
        <f t="shared" si="6"/>
        <v>3.3111486828619427</v>
      </c>
      <c r="O15" s="86">
        <f t="shared" si="3"/>
        <v>11</v>
      </c>
      <c r="P15" s="5"/>
    </row>
    <row r="16" spans="1:16" ht="15.75">
      <c r="A16" s="11"/>
      <c r="B16" s="25" t="s">
        <v>21</v>
      </c>
      <c r="C16" s="12">
        <v>0</v>
      </c>
      <c r="D16" s="41">
        <v>0</v>
      </c>
      <c r="E16" s="12">
        <v>5673980</v>
      </c>
      <c r="F16" s="12">
        <v>4821860</v>
      </c>
      <c r="G16" s="13">
        <f t="shared" si="4"/>
        <v>10495840</v>
      </c>
      <c r="H16" s="8">
        <f t="shared" si="0"/>
        <v>94.675162545011077</v>
      </c>
      <c r="I16" s="13">
        <v>100320</v>
      </c>
      <c r="J16" s="8">
        <f t="shared" si="1"/>
        <v>0.90491207054561718</v>
      </c>
      <c r="K16" s="13">
        <v>490000</v>
      </c>
      <c r="L16" s="8">
        <f t="shared" si="2"/>
        <v>4.4199253844433057</v>
      </c>
      <c r="M16" s="14">
        <f t="shared" si="5"/>
        <v>11086160</v>
      </c>
      <c r="N16" s="10">
        <f t="shared" si="6"/>
        <v>0.37420935095111996</v>
      </c>
      <c r="O16" s="86">
        <f t="shared" si="3"/>
        <v>29</v>
      </c>
      <c r="P16" s="5"/>
    </row>
    <row r="17" spans="1:16" ht="15.75">
      <c r="A17" s="11"/>
      <c r="B17" s="25" t="s">
        <v>22</v>
      </c>
      <c r="C17" s="12">
        <v>0</v>
      </c>
      <c r="D17" s="41">
        <v>0</v>
      </c>
      <c r="E17" s="12">
        <v>0</v>
      </c>
      <c r="F17" s="12">
        <v>0</v>
      </c>
      <c r="G17" s="13">
        <f t="shared" si="4"/>
        <v>0</v>
      </c>
      <c r="H17" s="8">
        <f t="shared" si="0"/>
        <v>0</v>
      </c>
      <c r="I17" s="13">
        <v>1645984</v>
      </c>
      <c r="J17" s="8">
        <f t="shared" si="1"/>
        <v>100</v>
      </c>
      <c r="K17" s="13">
        <v>0</v>
      </c>
      <c r="L17" s="8">
        <f t="shared" si="2"/>
        <v>0</v>
      </c>
      <c r="M17" s="14">
        <f t="shared" si="5"/>
        <v>1645984</v>
      </c>
      <c r="N17" s="10">
        <f t="shared" si="6"/>
        <v>5.5559599024001829E-2</v>
      </c>
      <c r="O17" s="86">
        <f t="shared" si="3"/>
        <v>47</v>
      </c>
      <c r="P17" s="5"/>
    </row>
    <row r="18" spans="1:16" ht="15.75">
      <c r="A18" s="11"/>
      <c r="B18" s="26" t="s">
        <v>23</v>
      </c>
      <c r="C18" s="15">
        <v>0</v>
      </c>
      <c r="D18" s="42">
        <v>0</v>
      </c>
      <c r="E18" s="15">
        <v>360000</v>
      </c>
      <c r="F18" s="15">
        <v>0</v>
      </c>
      <c r="G18" s="16">
        <f t="shared" si="4"/>
        <v>360000</v>
      </c>
      <c r="H18" s="17">
        <f t="shared" si="0"/>
        <v>1.0370754472387866</v>
      </c>
      <c r="I18" s="16">
        <v>0</v>
      </c>
      <c r="J18" s="17">
        <f t="shared" si="1"/>
        <v>0</v>
      </c>
      <c r="K18" s="16">
        <v>34353000</v>
      </c>
      <c r="L18" s="17">
        <f t="shared" si="2"/>
        <v>98.962924552761208</v>
      </c>
      <c r="M18" s="18">
        <f t="shared" si="5"/>
        <v>34713000</v>
      </c>
      <c r="N18" s="19">
        <f t="shared" si="6"/>
        <v>1.1717248532915119</v>
      </c>
      <c r="O18" s="87">
        <f t="shared" si="3"/>
        <v>19</v>
      </c>
      <c r="P18" s="5"/>
    </row>
    <row r="19" spans="1:16" ht="15.75">
      <c r="A19" s="11"/>
      <c r="B19" s="25" t="s">
        <v>24</v>
      </c>
      <c r="C19" s="12">
        <v>11073026</v>
      </c>
      <c r="D19" s="41">
        <v>29</v>
      </c>
      <c r="E19" s="12">
        <v>9311519</v>
      </c>
      <c r="F19" s="12">
        <v>12169824</v>
      </c>
      <c r="G19" s="13">
        <f t="shared" si="4"/>
        <v>32554369</v>
      </c>
      <c r="H19" s="8">
        <f t="shared" si="0"/>
        <v>50.177529861603666</v>
      </c>
      <c r="I19" s="13">
        <v>30500492</v>
      </c>
      <c r="J19" s="8">
        <f t="shared" si="1"/>
        <v>47.011795809146342</v>
      </c>
      <c r="K19" s="13">
        <v>1823520</v>
      </c>
      <c r="L19" s="8">
        <f t="shared" si="2"/>
        <v>2.8106743292499856</v>
      </c>
      <c r="M19" s="14">
        <f t="shared" si="5"/>
        <v>64878381</v>
      </c>
      <c r="N19" s="10">
        <f t="shared" si="6"/>
        <v>2.1899464597993781</v>
      </c>
      <c r="O19" s="86">
        <f t="shared" si="3"/>
        <v>15</v>
      </c>
      <c r="P19" s="5"/>
    </row>
    <row r="20" spans="1:16" ht="15.75">
      <c r="A20" s="11"/>
      <c r="B20" s="25" t="s">
        <v>25</v>
      </c>
      <c r="C20" s="12">
        <v>19156264</v>
      </c>
      <c r="D20" s="41">
        <v>54</v>
      </c>
      <c r="E20" s="12">
        <v>40731604</v>
      </c>
      <c r="F20" s="24">
        <v>10608487</v>
      </c>
      <c r="G20" s="13">
        <f t="shared" si="4"/>
        <v>70496355</v>
      </c>
      <c r="H20" s="8">
        <f t="shared" si="0"/>
        <v>66.329843867563682</v>
      </c>
      <c r="I20" s="23">
        <v>35785148</v>
      </c>
      <c r="J20" s="8">
        <f t="shared" si="1"/>
        <v>33.670156132436333</v>
      </c>
      <c r="K20" s="13">
        <v>0</v>
      </c>
      <c r="L20" s="8">
        <f t="shared" si="2"/>
        <v>0</v>
      </c>
      <c r="M20" s="14">
        <f t="shared" si="5"/>
        <v>106281503</v>
      </c>
      <c r="N20" s="10">
        <f t="shared" si="6"/>
        <v>3.5874939794969141</v>
      </c>
      <c r="O20" s="86">
        <f t="shared" si="3"/>
        <v>8</v>
      </c>
      <c r="P20" s="5"/>
    </row>
    <row r="21" spans="1:16" ht="15.75">
      <c r="A21" s="11"/>
      <c r="B21" s="25" t="s">
        <v>70</v>
      </c>
      <c r="C21" s="12">
        <v>0</v>
      </c>
      <c r="D21" s="41">
        <v>0</v>
      </c>
      <c r="E21" s="12">
        <v>0</v>
      </c>
      <c r="F21" s="24">
        <v>0</v>
      </c>
      <c r="G21" s="13">
        <f t="shared" si="4"/>
        <v>0</v>
      </c>
      <c r="H21" s="8">
        <v>0</v>
      </c>
      <c r="I21" s="23">
        <v>0</v>
      </c>
      <c r="J21" s="8">
        <v>0</v>
      </c>
      <c r="K21" s="13">
        <v>0</v>
      </c>
      <c r="L21" s="8">
        <v>0</v>
      </c>
      <c r="M21" s="14">
        <f t="shared" si="5"/>
        <v>0</v>
      </c>
      <c r="N21" s="10">
        <f t="shared" si="6"/>
        <v>0</v>
      </c>
      <c r="O21" s="86">
        <f t="shared" si="3"/>
        <v>54</v>
      </c>
      <c r="P21" s="5"/>
    </row>
    <row r="22" spans="1:16" ht="15.75">
      <c r="A22" s="11"/>
      <c r="B22" s="25" t="s">
        <v>26</v>
      </c>
      <c r="C22" s="12">
        <v>1767400</v>
      </c>
      <c r="D22" s="41">
        <v>10</v>
      </c>
      <c r="E22" s="12">
        <v>243400</v>
      </c>
      <c r="F22" s="12">
        <v>10000</v>
      </c>
      <c r="G22" s="13">
        <f t="shared" si="4"/>
        <v>2020800</v>
      </c>
      <c r="H22" s="8">
        <f t="shared" si="0"/>
        <v>24.60417569680175</v>
      </c>
      <c r="I22" s="13">
        <v>0</v>
      </c>
      <c r="J22" s="8">
        <f t="shared" si="1"/>
        <v>0</v>
      </c>
      <c r="K22" s="13">
        <v>6192440</v>
      </c>
      <c r="L22" s="8">
        <f t="shared" si="2"/>
        <v>75.395824303198253</v>
      </c>
      <c r="M22" s="14">
        <f t="shared" si="5"/>
        <v>8213240</v>
      </c>
      <c r="N22" s="10">
        <f t="shared" si="6"/>
        <v>0.27723496770800493</v>
      </c>
      <c r="O22" s="86">
        <f t="shared" si="3"/>
        <v>33</v>
      </c>
      <c r="P22" s="5"/>
    </row>
    <row r="23" spans="1:16" ht="15.75">
      <c r="A23" s="11"/>
      <c r="B23" s="26" t="s">
        <v>27</v>
      </c>
      <c r="C23" s="15">
        <v>0</v>
      </c>
      <c r="D23" s="42">
        <v>0</v>
      </c>
      <c r="E23" s="15">
        <v>6679045</v>
      </c>
      <c r="F23" s="15">
        <v>799000</v>
      </c>
      <c r="G23" s="16">
        <f t="shared" si="4"/>
        <v>7478045</v>
      </c>
      <c r="H23" s="17">
        <f t="shared" si="0"/>
        <v>100</v>
      </c>
      <c r="I23" s="16">
        <v>0</v>
      </c>
      <c r="J23" s="17">
        <f t="shared" si="1"/>
        <v>0</v>
      </c>
      <c r="K23" s="16">
        <v>0</v>
      </c>
      <c r="L23" s="17">
        <f t="shared" si="2"/>
        <v>0</v>
      </c>
      <c r="M23" s="18">
        <f t="shared" si="5"/>
        <v>7478045</v>
      </c>
      <c r="N23" s="19">
        <f t="shared" si="6"/>
        <v>0.25241872441253488</v>
      </c>
      <c r="O23" s="87">
        <f t="shared" si="3"/>
        <v>36</v>
      </c>
      <c r="P23" s="5"/>
    </row>
    <row r="24" spans="1:16" ht="15.75">
      <c r="A24" s="11"/>
      <c r="B24" s="25" t="s">
        <v>28</v>
      </c>
      <c r="C24" s="12">
        <v>2539428</v>
      </c>
      <c r="D24" s="41">
        <v>20</v>
      </c>
      <c r="E24" s="12">
        <v>5485676</v>
      </c>
      <c r="F24" s="12">
        <v>442962</v>
      </c>
      <c r="G24" s="13">
        <f t="shared" si="4"/>
        <v>8468066</v>
      </c>
      <c r="H24" s="8">
        <f t="shared" si="0"/>
        <v>4.0426626483511479</v>
      </c>
      <c r="I24" s="13">
        <v>170608274</v>
      </c>
      <c r="J24" s="8">
        <f t="shared" si="1"/>
        <v>81.448549975810096</v>
      </c>
      <c r="K24" s="13">
        <v>30391200</v>
      </c>
      <c r="L24" s="8">
        <f t="shared" si="2"/>
        <v>14.508787375838757</v>
      </c>
      <c r="M24" s="14">
        <f t="shared" si="5"/>
        <v>209467540</v>
      </c>
      <c r="N24" s="10">
        <f t="shared" si="6"/>
        <v>7.0705016154130691</v>
      </c>
      <c r="O24" s="86">
        <f t="shared" si="3"/>
        <v>3</v>
      </c>
      <c r="P24" s="5"/>
    </row>
    <row r="25" spans="1:16" ht="15.75">
      <c r="A25" s="11"/>
      <c r="B25" s="25" t="s">
        <v>29</v>
      </c>
      <c r="C25" s="12">
        <v>3463780</v>
      </c>
      <c r="D25" s="41">
        <v>15</v>
      </c>
      <c r="E25" s="12">
        <v>12625693</v>
      </c>
      <c r="F25" s="12">
        <v>0</v>
      </c>
      <c r="G25" s="13">
        <f t="shared" si="4"/>
        <v>16089473</v>
      </c>
      <c r="H25" s="8">
        <f t="shared" si="0"/>
        <v>48.606054150307529</v>
      </c>
      <c r="I25" s="13">
        <v>17012315</v>
      </c>
      <c r="J25" s="8">
        <f t="shared" si="1"/>
        <v>51.393945849692471</v>
      </c>
      <c r="K25" s="13">
        <v>0</v>
      </c>
      <c r="L25" s="8">
        <f t="shared" si="2"/>
        <v>0</v>
      </c>
      <c r="M25" s="14">
        <f t="shared" si="5"/>
        <v>33101788</v>
      </c>
      <c r="N25" s="10">
        <f t="shared" si="6"/>
        <v>1.1173389706446208</v>
      </c>
      <c r="O25" s="86">
        <f t="shared" si="3"/>
        <v>20</v>
      </c>
      <c r="P25" s="5"/>
    </row>
    <row r="26" spans="1:16" ht="15.75">
      <c r="A26" s="11"/>
      <c r="B26" s="25" t="s">
        <v>30</v>
      </c>
      <c r="C26" s="12">
        <v>6915000</v>
      </c>
      <c r="D26" s="41">
        <v>35</v>
      </c>
      <c r="E26" s="12">
        <v>225750</v>
      </c>
      <c r="F26" s="12">
        <v>890000</v>
      </c>
      <c r="G26" s="13">
        <f t="shared" si="4"/>
        <v>8030750</v>
      </c>
      <c r="H26" s="8">
        <f t="shared" si="0"/>
        <v>100</v>
      </c>
      <c r="I26" s="13">
        <v>0</v>
      </c>
      <c r="J26" s="8">
        <f t="shared" si="1"/>
        <v>0</v>
      </c>
      <c r="K26" s="13">
        <v>0</v>
      </c>
      <c r="L26" s="8">
        <f t="shared" si="2"/>
        <v>0</v>
      </c>
      <c r="M26" s="14">
        <f t="shared" si="5"/>
        <v>8030750</v>
      </c>
      <c r="N26" s="10">
        <f t="shared" si="6"/>
        <v>0.27107508327055596</v>
      </c>
      <c r="O26" s="86">
        <f t="shared" si="3"/>
        <v>34</v>
      </c>
      <c r="P26" s="5"/>
    </row>
    <row r="27" spans="1:16" ht="15.75">
      <c r="A27" s="11"/>
      <c r="B27" s="25" t="s">
        <v>31</v>
      </c>
      <c r="C27" s="12">
        <v>451440</v>
      </c>
      <c r="D27" s="41">
        <v>1</v>
      </c>
      <c r="E27" s="12">
        <v>3291000</v>
      </c>
      <c r="F27" s="12">
        <v>0</v>
      </c>
      <c r="G27" s="13">
        <f t="shared" si="4"/>
        <v>3742440</v>
      </c>
      <c r="H27" s="8">
        <f t="shared" si="0"/>
        <v>100</v>
      </c>
      <c r="I27" s="13">
        <v>0</v>
      </c>
      <c r="J27" s="8">
        <f t="shared" si="1"/>
        <v>0</v>
      </c>
      <c r="K27" s="13">
        <v>0</v>
      </c>
      <c r="L27" s="8">
        <f t="shared" si="2"/>
        <v>0</v>
      </c>
      <c r="M27" s="14">
        <f t="shared" si="5"/>
        <v>3742440</v>
      </c>
      <c r="N27" s="10">
        <f t="shared" si="6"/>
        <v>0.12632471869191039</v>
      </c>
      <c r="O27" s="86">
        <f t="shared" si="3"/>
        <v>40</v>
      </c>
      <c r="P27" s="5"/>
    </row>
    <row r="28" spans="1:16" ht="15.75">
      <c r="A28" s="11"/>
      <c r="B28" s="26" t="s">
        <v>32</v>
      </c>
      <c r="C28" s="15">
        <v>8257530</v>
      </c>
      <c r="D28" s="42">
        <v>123</v>
      </c>
      <c r="E28" s="15">
        <v>297400</v>
      </c>
      <c r="F28" s="15">
        <v>4811481</v>
      </c>
      <c r="G28" s="16">
        <f t="shared" si="4"/>
        <v>13366411</v>
      </c>
      <c r="H28" s="17">
        <f t="shared" si="0"/>
        <v>100</v>
      </c>
      <c r="I28" s="16">
        <v>0</v>
      </c>
      <c r="J28" s="17">
        <f t="shared" si="1"/>
        <v>0</v>
      </c>
      <c r="K28" s="16">
        <v>0</v>
      </c>
      <c r="L28" s="17">
        <f t="shared" si="2"/>
        <v>0</v>
      </c>
      <c r="M28" s="18">
        <f t="shared" si="5"/>
        <v>13366411</v>
      </c>
      <c r="N28" s="19">
        <f t="shared" si="6"/>
        <v>0.45117840486299227</v>
      </c>
      <c r="O28" s="87">
        <f t="shared" si="3"/>
        <v>27</v>
      </c>
      <c r="P28" s="5"/>
    </row>
    <row r="29" spans="1:16" ht="15.75">
      <c r="A29" s="11"/>
      <c r="B29" s="25" t="s">
        <v>74</v>
      </c>
      <c r="C29" s="12">
        <v>203148</v>
      </c>
      <c r="D29" s="41">
        <v>1</v>
      </c>
      <c r="E29" s="12">
        <v>2680064</v>
      </c>
      <c r="F29" s="12">
        <v>0</v>
      </c>
      <c r="G29" s="13">
        <f t="shared" si="4"/>
        <v>2883212</v>
      </c>
      <c r="H29" s="8">
        <f t="shared" si="0"/>
        <v>43.891479863771352</v>
      </c>
      <c r="I29" s="13">
        <v>3685744</v>
      </c>
      <c r="J29" s="8">
        <f t="shared" si="1"/>
        <v>56.108520136228648</v>
      </c>
      <c r="K29" s="13">
        <v>0</v>
      </c>
      <c r="L29" s="8">
        <f t="shared" si="2"/>
        <v>0</v>
      </c>
      <c r="M29" s="14">
        <f t="shared" si="5"/>
        <v>6568956</v>
      </c>
      <c r="N29" s="10">
        <f t="shared" si="6"/>
        <v>0.2217327515737158</v>
      </c>
      <c r="O29" s="86">
        <f t="shared" si="3"/>
        <v>39</v>
      </c>
      <c r="P29" s="5"/>
    </row>
    <row r="30" spans="1:16" ht="15.75">
      <c r="A30" s="11"/>
      <c r="B30" s="25" t="s">
        <v>33</v>
      </c>
      <c r="C30" s="12">
        <v>760716</v>
      </c>
      <c r="D30" s="41">
        <v>10</v>
      </c>
      <c r="E30" s="12">
        <v>650000</v>
      </c>
      <c r="F30" s="12">
        <v>0</v>
      </c>
      <c r="G30" s="13">
        <f t="shared" si="4"/>
        <v>1410716</v>
      </c>
      <c r="H30" s="8">
        <f t="shared" si="0"/>
        <v>100</v>
      </c>
      <c r="I30" s="13">
        <v>0</v>
      </c>
      <c r="J30" s="8">
        <f t="shared" si="1"/>
        <v>0</v>
      </c>
      <c r="K30" s="13">
        <v>0</v>
      </c>
      <c r="L30" s="8">
        <f t="shared" si="2"/>
        <v>0</v>
      </c>
      <c r="M30" s="14">
        <f t="shared" si="5"/>
        <v>1410716</v>
      </c>
      <c r="N30" s="10">
        <f t="shared" si="6"/>
        <v>4.761821214346177E-2</v>
      </c>
      <c r="O30" s="86">
        <f t="shared" si="3"/>
        <v>48</v>
      </c>
      <c r="P30" s="5"/>
    </row>
    <row r="31" spans="1:16" ht="15.75">
      <c r="A31" s="11"/>
      <c r="B31" s="25" t="s">
        <v>34</v>
      </c>
      <c r="C31" s="12">
        <v>1884958</v>
      </c>
      <c r="D31" s="41">
        <v>20</v>
      </c>
      <c r="E31" s="12">
        <v>1376491</v>
      </c>
      <c r="F31" s="12">
        <v>2052516</v>
      </c>
      <c r="G31" s="13">
        <f t="shared" si="4"/>
        <v>5313965</v>
      </c>
      <c r="H31" s="8">
        <f t="shared" si="0"/>
        <v>17.667633583101146</v>
      </c>
      <c r="I31" s="13">
        <v>24763436</v>
      </c>
      <c r="J31" s="8">
        <f t="shared" si="1"/>
        <v>82.33236641689885</v>
      </c>
      <c r="K31" s="13">
        <v>0</v>
      </c>
      <c r="L31" s="8">
        <f t="shared" si="2"/>
        <v>0</v>
      </c>
      <c r="M31" s="14">
        <f t="shared" si="5"/>
        <v>30077401</v>
      </c>
      <c r="N31" s="10">
        <f t="shared" si="6"/>
        <v>1.015251873192031</v>
      </c>
      <c r="O31" s="86">
        <f t="shared" si="3"/>
        <v>21</v>
      </c>
      <c r="P31" s="5"/>
    </row>
    <row r="32" spans="1:16" ht="15.75">
      <c r="A32" s="11"/>
      <c r="B32" s="25" t="s">
        <v>75</v>
      </c>
      <c r="C32" s="12">
        <v>237500</v>
      </c>
      <c r="D32" s="41">
        <v>1</v>
      </c>
      <c r="E32" s="12">
        <v>7868698</v>
      </c>
      <c r="F32" s="12">
        <v>735000</v>
      </c>
      <c r="G32" s="13">
        <f t="shared" si="4"/>
        <v>8841198</v>
      </c>
      <c r="H32" s="8">
        <f t="shared" si="0"/>
        <v>83.070442552311079</v>
      </c>
      <c r="I32" s="13">
        <v>1801815</v>
      </c>
      <c r="J32" s="8">
        <f t="shared" si="1"/>
        <v>16.929557447688921</v>
      </c>
      <c r="K32" s="13">
        <v>0</v>
      </c>
      <c r="L32" s="8">
        <f t="shared" si="2"/>
        <v>0</v>
      </c>
      <c r="M32" s="14">
        <f t="shared" si="5"/>
        <v>10643013</v>
      </c>
      <c r="N32" s="10">
        <f t="shared" si="6"/>
        <v>0.35925108305259279</v>
      </c>
      <c r="O32" s="86">
        <f t="shared" si="3"/>
        <v>30</v>
      </c>
      <c r="P32" s="5"/>
    </row>
    <row r="33" spans="1:16" ht="15.75">
      <c r="A33" s="11"/>
      <c r="B33" s="26" t="s">
        <v>35</v>
      </c>
      <c r="C33" s="15">
        <v>16052724</v>
      </c>
      <c r="D33" s="42">
        <v>105</v>
      </c>
      <c r="E33" s="15">
        <v>10842930</v>
      </c>
      <c r="F33" s="15">
        <v>18770233</v>
      </c>
      <c r="G33" s="16">
        <f t="shared" si="4"/>
        <v>45665887</v>
      </c>
      <c r="H33" s="17">
        <f t="shared" si="0"/>
        <v>98.632445001249707</v>
      </c>
      <c r="I33" s="16">
        <v>633165</v>
      </c>
      <c r="J33" s="17">
        <f t="shared" si="1"/>
        <v>1.3675549987502984</v>
      </c>
      <c r="K33" s="16">
        <v>0</v>
      </c>
      <c r="L33" s="17">
        <f t="shared" si="2"/>
        <v>0</v>
      </c>
      <c r="M33" s="18">
        <f t="shared" si="5"/>
        <v>46299052</v>
      </c>
      <c r="N33" s="19">
        <f t="shared" si="6"/>
        <v>1.5628078792451265</v>
      </c>
      <c r="O33" s="87">
        <f t="shared" si="3"/>
        <v>18</v>
      </c>
      <c r="P33" s="5"/>
    </row>
    <row r="34" spans="1:16" ht="15.75">
      <c r="A34" s="11"/>
      <c r="B34" s="25" t="s">
        <v>36</v>
      </c>
      <c r="C34" s="12">
        <v>474462</v>
      </c>
      <c r="D34" s="41">
        <v>11</v>
      </c>
      <c r="E34" s="12">
        <v>1533938</v>
      </c>
      <c r="F34" s="12">
        <v>3942246</v>
      </c>
      <c r="G34" s="13">
        <f t="shared" si="4"/>
        <v>5950646</v>
      </c>
      <c r="H34" s="8">
        <f t="shared" si="0"/>
        <v>5.6482579265500927</v>
      </c>
      <c r="I34" s="13">
        <v>9148607</v>
      </c>
      <c r="J34" s="8">
        <f t="shared" si="1"/>
        <v>8.6837113154843468</v>
      </c>
      <c r="K34" s="13">
        <v>90254399</v>
      </c>
      <c r="L34" s="8">
        <f t="shared" si="2"/>
        <v>85.668030757965568</v>
      </c>
      <c r="M34" s="14">
        <f t="shared" si="5"/>
        <v>105353652</v>
      </c>
      <c r="N34" s="10">
        <f t="shared" si="6"/>
        <v>3.5561747020835131</v>
      </c>
      <c r="O34" s="86">
        <f t="shared" si="3"/>
        <v>9</v>
      </c>
      <c r="P34" s="5"/>
    </row>
    <row r="35" spans="1:16" ht="15.75">
      <c r="A35" s="11"/>
      <c r="B35" s="25" t="s">
        <v>37</v>
      </c>
      <c r="C35" s="12">
        <v>1699078</v>
      </c>
      <c r="D35" s="41">
        <v>22</v>
      </c>
      <c r="E35" s="12">
        <v>1325079</v>
      </c>
      <c r="F35" s="12">
        <v>3770843</v>
      </c>
      <c r="G35" s="13">
        <f t="shared" si="4"/>
        <v>6795000</v>
      </c>
      <c r="H35" s="8">
        <f t="shared" si="0"/>
        <v>100</v>
      </c>
      <c r="I35" s="13">
        <v>0</v>
      </c>
      <c r="J35" s="8">
        <f t="shared" si="1"/>
        <v>0</v>
      </c>
      <c r="K35" s="13">
        <v>0</v>
      </c>
      <c r="L35" s="8">
        <f t="shared" si="2"/>
        <v>0</v>
      </c>
      <c r="M35" s="14">
        <f t="shared" si="5"/>
        <v>6795000</v>
      </c>
      <c r="N35" s="10">
        <f t="shared" si="6"/>
        <v>0.2293627856456032</v>
      </c>
      <c r="O35" s="86">
        <f t="shared" si="3"/>
        <v>38</v>
      </c>
      <c r="P35" s="5"/>
    </row>
    <row r="36" spans="1:16" ht="15.75">
      <c r="A36" s="11"/>
      <c r="B36" s="25" t="s">
        <v>38</v>
      </c>
      <c r="C36" s="12">
        <v>4209685</v>
      </c>
      <c r="D36" s="41">
        <v>28</v>
      </c>
      <c r="E36" s="12">
        <v>2178715</v>
      </c>
      <c r="F36" s="12">
        <v>8127000</v>
      </c>
      <c r="G36" s="13">
        <f t="shared" si="4"/>
        <v>14515400</v>
      </c>
      <c r="H36" s="8">
        <f t="shared" si="0"/>
        <v>71.40835935415366</v>
      </c>
      <c r="I36" s="13">
        <v>5811912</v>
      </c>
      <c r="J36" s="8">
        <f t="shared" si="1"/>
        <v>28.59164064584634</v>
      </c>
      <c r="K36" s="13">
        <v>0</v>
      </c>
      <c r="L36" s="8">
        <f t="shared" si="2"/>
        <v>0</v>
      </c>
      <c r="M36" s="14">
        <f t="shared" si="5"/>
        <v>20327312</v>
      </c>
      <c r="N36" s="10">
        <f t="shared" si="6"/>
        <v>0.68614111920637189</v>
      </c>
      <c r="O36" s="86">
        <f t="shared" si="3"/>
        <v>23</v>
      </c>
      <c r="P36" s="5"/>
    </row>
    <row r="37" spans="1:16" ht="15.75">
      <c r="A37" s="11"/>
      <c r="B37" s="25" t="s">
        <v>39</v>
      </c>
      <c r="C37" s="12">
        <v>804562.39999999991</v>
      </c>
      <c r="D37" s="41">
        <v>4</v>
      </c>
      <c r="E37" s="12">
        <v>2123320</v>
      </c>
      <c r="F37" s="12">
        <v>628037.6</v>
      </c>
      <c r="G37" s="13">
        <f t="shared" si="4"/>
        <v>3555920</v>
      </c>
      <c r="H37" s="8">
        <f t="shared" si="0"/>
        <v>100</v>
      </c>
      <c r="I37" s="13">
        <v>0</v>
      </c>
      <c r="J37" s="8">
        <f t="shared" si="1"/>
        <v>0</v>
      </c>
      <c r="K37" s="13">
        <v>0</v>
      </c>
      <c r="L37" s="8">
        <f t="shared" si="2"/>
        <v>0</v>
      </c>
      <c r="M37" s="14">
        <f t="shared" si="5"/>
        <v>3555920</v>
      </c>
      <c r="N37" s="10">
        <f t="shared" si="6"/>
        <v>0.12002880305120135</v>
      </c>
      <c r="O37" s="86">
        <f t="shared" si="3"/>
        <v>41</v>
      </c>
      <c r="P37" s="5"/>
    </row>
    <row r="38" spans="1:16" ht="15.75">
      <c r="A38" s="11"/>
      <c r="B38" s="26" t="s">
        <v>40</v>
      </c>
      <c r="C38" s="15">
        <v>952000</v>
      </c>
      <c r="D38" s="42">
        <v>4</v>
      </c>
      <c r="E38" s="15">
        <v>0</v>
      </c>
      <c r="F38" s="15">
        <v>0</v>
      </c>
      <c r="G38" s="16">
        <f t="shared" si="4"/>
        <v>952000</v>
      </c>
      <c r="H38" s="54">
        <f t="shared" si="0"/>
        <v>100</v>
      </c>
      <c r="I38" s="16">
        <v>0</v>
      </c>
      <c r="J38" s="54">
        <f t="shared" si="1"/>
        <v>0</v>
      </c>
      <c r="K38" s="16">
        <v>0</v>
      </c>
      <c r="L38" s="79">
        <f t="shared" si="2"/>
        <v>0</v>
      </c>
      <c r="M38" s="18">
        <f t="shared" si="5"/>
        <v>952000</v>
      </c>
      <c r="N38" s="19">
        <f t="shared" si="6"/>
        <v>3.2134418239089656E-2</v>
      </c>
      <c r="O38" s="87">
        <f t="shared" si="3"/>
        <v>49</v>
      </c>
      <c r="P38" s="5"/>
    </row>
    <row r="39" spans="1:16" ht="15.75">
      <c r="A39" s="11"/>
      <c r="B39" s="25" t="s">
        <v>41</v>
      </c>
      <c r="C39" s="12">
        <v>1840000</v>
      </c>
      <c r="D39" s="41">
        <v>5</v>
      </c>
      <c r="E39" s="12">
        <v>4755640</v>
      </c>
      <c r="F39" s="12">
        <v>1093870</v>
      </c>
      <c r="G39" s="13">
        <f t="shared" si="4"/>
        <v>7689510</v>
      </c>
      <c r="H39" s="8">
        <f t="shared" si="0"/>
        <v>100</v>
      </c>
      <c r="I39" s="13">
        <v>0</v>
      </c>
      <c r="J39" s="8">
        <f t="shared" si="1"/>
        <v>0</v>
      </c>
      <c r="K39" s="13">
        <v>0</v>
      </c>
      <c r="L39" s="8">
        <f t="shared" si="2"/>
        <v>0</v>
      </c>
      <c r="M39" s="14">
        <f t="shared" si="5"/>
        <v>7689510</v>
      </c>
      <c r="N39" s="10">
        <f t="shared" si="6"/>
        <v>0.2595566495731747</v>
      </c>
      <c r="O39" s="86">
        <f t="shared" si="3"/>
        <v>35</v>
      </c>
      <c r="P39" s="5"/>
    </row>
    <row r="40" spans="1:16" ht="15.75">
      <c r="A40" s="11"/>
      <c r="B40" s="25" t="s">
        <v>42</v>
      </c>
      <c r="C40" s="12">
        <v>1600000</v>
      </c>
      <c r="D40" s="41">
        <v>7</v>
      </c>
      <c r="E40" s="12">
        <v>1341168</v>
      </c>
      <c r="F40" s="12">
        <v>64000</v>
      </c>
      <c r="G40" s="13">
        <f t="shared" si="4"/>
        <v>3005168</v>
      </c>
      <c r="H40" s="8">
        <f t="shared" si="0"/>
        <v>100</v>
      </c>
      <c r="I40" s="13">
        <v>0</v>
      </c>
      <c r="J40" s="8">
        <f t="shared" si="1"/>
        <v>0</v>
      </c>
      <c r="K40" s="13">
        <v>0</v>
      </c>
      <c r="L40" s="8">
        <f t="shared" si="2"/>
        <v>0</v>
      </c>
      <c r="M40" s="14">
        <f t="shared" si="5"/>
        <v>3005168</v>
      </c>
      <c r="N40" s="10">
        <f t="shared" si="6"/>
        <v>0.10143836700706785</v>
      </c>
      <c r="O40" s="86">
        <f t="shared" si="3"/>
        <v>42</v>
      </c>
      <c r="P40" s="5"/>
    </row>
    <row r="41" spans="1:16" ht="15.75">
      <c r="A41" s="11"/>
      <c r="B41" s="25" t="s">
        <v>43</v>
      </c>
      <c r="C41" s="12">
        <v>1350000</v>
      </c>
      <c r="D41" s="41">
        <v>9</v>
      </c>
      <c r="E41" s="12">
        <v>2942523</v>
      </c>
      <c r="F41" s="12">
        <v>375329</v>
      </c>
      <c r="G41" s="13">
        <f t="shared" si="4"/>
        <v>4667852</v>
      </c>
      <c r="H41" s="8">
        <f t="shared" si="0"/>
        <v>2.6679576760018979</v>
      </c>
      <c r="I41" s="13">
        <v>154299074</v>
      </c>
      <c r="J41" s="8">
        <f t="shared" si="1"/>
        <v>88.191184912950291</v>
      </c>
      <c r="K41" s="13">
        <v>15992821</v>
      </c>
      <c r="L41" s="8">
        <f t="shared" si="2"/>
        <v>9.1408574110478114</v>
      </c>
      <c r="M41" s="14">
        <f t="shared" si="5"/>
        <v>174959747</v>
      </c>
      <c r="N41" s="10">
        <f t="shared" si="6"/>
        <v>5.9057034507387733</v>
      </c>
      <c r="O41" s="86">
        <f t="shared" si="3"/>
        <v>5</v>
      </c>
      <c r="P41" s="5"/>
    </row>
    <row r="42" spans="1:16" ht="15.75">
      <c r="A42" s="11"/>
      <c r="B42" s="25" t="s">
        <v>44</v>
      </c>
      <c r="C42" s="12">
        <v>882000</v>
      </c>
      <c r="D42" s="41">
        <v>10</v>
      </c>
      <c r="E42" s="12">
        <v>1082900</v>
      </c>
      <c r="F42" s="12">
        <v>58730</v>
      </c>
      <c r="G42" s="13">
        <f t="shared" si="4"/>
        <v>2023630</v>
      </c>
      <c r="H42" s="8">
        <f t="shared" si="0"/>
        <v>100</v>
      </c>
      <c r="I42" s="13">
        <v>0</v>
      </c>
      <c r="J42" s="8">
        <f t="shared" si="1"/>
        <v>0</v>
      </c>
      <c r="K42" s="13">
        <v>0</v>
      </c>
      <c r="L42" s="8">
        <f t="shared" si="2"/>
        <v>0</v>
      </c>
      <c r="M42" s="14">
        <f t="shared" si="5"/>
        <v>2023630</v>
      </c>
      <c r="N42" s="10">
        <f t="shared" si="6"/>
        <v>6.8306904181900219E-2</v>
      </c>
      <c r="O42" s="86">
        <f t="shared" si="3"/>
        <v>44</v>
      </c>
      <c r="P42" s="5"/>
    </row>
    <row r="43" spans="1:16" ht="15.75">
      <c r="A43" s="11"/>
      <c r="B43" s="26" t="s">
        <v>45</v>
      </c>
      <c r="C43" s="15">
        <v>13142051</v>
      </c>
      <c r="D43" s="42">
        <v>37</v>
      </c>
      <c r="E43" s="15">
        <v>18815708</v>
      </c>
      <c r="F43" s="15">
        <v>16469640</v>
      </c>
      <c r="G43" s="16">
        <f t="shared" si="4"/>
        <v>48427399</v>
      </c>
      <c r="H43" s="17">
        <f t="shared" si="0"/>
        <v>9.4018020656183232</v>
      </c>
      <c r="I43" s="16">
        <v>466658950</v>
      </c>
      <c r="J43" s="17">
        <f t="shared" si="1"/>
        <v>90.598197934381673</v>
      </c>
      <c r="K43" s="16">
        <v>0</v>
      </c>
      <c r="L43" s="17">
        <f t="shared" si="2"/>
        <v>0</v>
      </c>
      <c r="M43" s="18">
        <f t="shared" si="5"/>
        <v>515086349</v>
      </c>
      <c r="N43" s="19">
        <f t="shared" si="6"/>
        <v>17.38655479833162</v>
      </c>
      <c r="O43" s="87">
        <f t="shared" si="3"/>
        <v>1</v>
      </c>
      <c r="P43" s="5"/>
    </row>
    <row r="44" spans="1:16" ht="15.75">
      <c r="A44" s="11"/>
      <c r="B44" s="25" t="s">
        <v>46</v>
      </c>
      <c r="C44" s="12">
        <v>9516573</v>
      </c>
      <c r="D44" s="41">
        <v>45</v>
      </c>
      <c r="E44" s="12">
        <v>11191960</v>
      </c>
      <c r="F44" s="12">
        <v>700720</v>
      </c>
      <c r="G44" s="13">
        <f t="shared" si="4"/>
        <v>21409253</v>
      </c>
      <c r="H44" s="8">
        <f t="shared" si="0"/>
        <v>46.100964764714085</v>
      </c>
      <c r="I44" s="13">
        <v>4735671</v>
      </c>
      <c r="J44" s="8">
        <f t="shared" si="1"/>
        <v>10.197413329100193</v>
      </c>
      <c r="K44" s="13">
        <v>20295000</v>
      </c>
      <c r="L44" s="8">
        <f t="shared" si="2"/>
        <v>43.701621906185721</v>
      </c>
      <c r="M44" s="14">
        <f t="shared" si="5"/>
        <v>46439924</v>
      </c>
      <c r="N44" s="10">
        <f t="shared" si="6"/>
        <v>1.5675629630331276</v>
      </c>
      <c r="O44" s="86">
        <f t="shared" si="3"/>
        <v>17</v>
      </c>
      <c r="P44" s="5"/>
    </row>
    <row r="45" spans="1:16" ht="15.75">
      <c r="A45" s="11"/>
      <c r="B45" s="25" t="s">
        <v>47</v>
      </c>
      <c r="C45" s="12">
        <v>399546</v>
      </c>
      <c r="D45" s="41">
        <v>1</v>
      </c>
      <c r="E45" s="12">
        <v>0</v>
      </c>
      <c r="F45" s="12">
        <v>402454</v>
      </c>
      <c r="G45" s="13">
        <f t="shared" si="4"/>
        <v>802000</v>
      </c>
      <c r="H45" s="8">
        <f t="shared" si="0"/>
        <v>100</v>
      </c>
      <c r="I45" s="13">
        <v>0</v>
      </c>
      <c r="J45" s="8">
        <f t="shared" si="1"/>
        <v>0</v>
      </c>
      <c r="K45" s="13">
        <v>0</v>
      </c>
      <c r="L45" s="8">
        <f t="shared" si="2"/>
        <v>0</v>
      </c>
      <c r="M45" s="14">
        <f t="shared" si="5"/>
        <v>802000</v>
      </c>
      <c r="N45" s="10">
        <f t="shared" si="6"/>
        <v>2.707122208797259E-2</v>
      </c>
      <c r="O45" s="86">
        <f t="shared" si="3"/>
        <v>51</v>
      </c>
      <c r="P45" s="5"/>
    </row>
    <row r="46" spans="1:16" ht="15.75">
      <c r="A46" s="11"/>
      <c r="B46" s="25" t="s">
        <v>76</v>
      </c>
      <c r="C46" s="12">
        <v>0</v>
      </c>
      <c r="D46" s="41">
        <v>0</v>
      </c>
      <c r="E46" s="12">
        <v>0</v>
      </c>
      <c r="F46" s="12">
        <v>0</v>
      </c>
      <c r="G46" s="13">
        <f t="shared" si="4"/>
        <v>0</v>
      </c>
      <c r="H46" s="8">
        <v>0</v>
      </c>
      <c r="I46" s="13">
        <v>0</v>
      </c>
      <c r="J46" s="8">
        <v>0</v>
      </c>
      <c r="K46" s="13">
        <v>0</v>
      </c>
      <c r="L46" s="8">
        <v>0</v>
      </c>
      <c r="M46" s="14">
        <f t="shared" si="5"/>
        <v>0</v>
      </c>
      <c r="N46" s="10">
        <f t="shared" si="6"/>
        <v>0</v>
      </c>
      <c r="O46" s="86">
        <f t="shared" si="3"/>
        <v>54</v>
      </c>
      <c r="P46" s="5"/>
    </row>
    <row r="47" spans="1:16" ht="15.75">
      <c r="A47" s="11"/>
      <c r="B47" s="25" t="s">
        <v>48</v>
      </c>
      <c r="C47" s="12">
        <v>4203331</v>
      </c>
      <c r="D47" s="41">
        <v>19</v>
      </c>
      <c r="E47" s="12">
        <v>22185657</v>
      </c>
      <c r="F47" s="12">
        <v>3636348</v>
      </c>
      <c r="G47" s="13">
        <f t="shared" si="4"/>
        <v>30025336</v>
      </c>
      <c r="H47" s="8">
        <f t="shared" si="0"/>
        <v>100</v>
      </c>
      <c r="I47" s="13">
        <v>0</v>
      </c>
      <c r="J47" s="8">
        <f t="shared" si="1"/>
        <v>0</v>
      </c>
      <c r="K47" s="13">
        <v>0</v>
      </c>
      <c r="L47" s="8">
        <f t="shared" si="2"/>
        <v>0</v>
      </c>
      <c r="M47" s="14">
        <f t="shared" si="5"/>
        <v>30025336</v>
      </c>
      <c r="N47" s="10">
        <f t="shared" si="6"/>
        <v>1.0134944378079782</v>
      </c>
      <c r="O47" s="86">
        <f t="shared" si="3"/>
        <v>22</v>
      </c>
      <c r="P47" s="5"/>
    </row>
    <row r="48" spans="1:16" ht="15.75">
      <c r="B48" s="26" t="s">
        <v>49</v>
      </c>
      <c r="C48" s="15">
        <v>0</v>
      </c>
      <c r="D48" s="42">
        <v>0</v>
      </c>
      <c r="E48" s="15">
        <v>13951590</v>
      </c>
      <c r="F48" s="15">
        <v>0</v>
      </c>
      <c r="G48" s="16">
        <f t="shared" si="4"/>
        <v>13951590</v>
      </c>
      <c r="H48" s="17">
        <v>0</v>
      </c>
      <c r="I48" s="16">
        <v>0</v>
      </c>
      <c r="J48" s="17">
        <v>0</v>
      </c>
      <c r="K48" s="16">
        <v>0</v>
      </c>
      <c r="L48" s="17">
        <v>0</v>
      </c>
      <c r="M48" s="18">
        <f t="shared" si="5"/>
        <v>13951590</v>
      </c>
      <c r="N48" s="19">
        <f t="shared" si="6"/>
        <v>0.47093091193308917</v>
      </c>
      <c r="O48" s="87">
        <f t="shared" si="3"/>
        <v>26</v>
      </c>
      <c r="P48" s="5"/>
    </row>
    <row r="49" spans="1:16" ht="15.75">
      <c r="A49" s="11"/>
      <c r="B49" s="25" t="s">
        <v>50</v>
      </c>
      <c r="C49" s="12">
        <v>2341506</v>
      </c>
      <c r="D49" s="41">
        <v>4</v>
      </c>
      <c r="E49" s="12">
        <v>0</v>
      </c>
      <c r="F49" s="12">
        <v>158004</v>
      </c>
      <c r="G49" s="13">
        <f t="shared" si="4"/>
        <v>2499510</v>
      </c>
      <c r="H49" s="8">
        <f t="shared" si="0"/>
        <v>2.6349808474186789</v>
      </c>
      <c r="I49" s="13">
        <v>11575244</v>
      </c>
      <c r="J49" s="8">
        <f t="shared" si="1"/>
        <v>12.202610209280211</v>
      </c>
      <c r="K49" s="13">
        <v>80784000</v>
      </c>
      <c r="L49" s="8">
        <f t="shared" si="2"/>
        <v>85.162408943301116</v>
      </c>
      <c r="M49" s="14">
        <f t="shared" si="5"/>
        <v>94858754</v>
      </c>
      <c r="N49" s="10">
        <f t="shared" si="6"/>
        <v>3.2019231876837382</v>
      </c>
      <c r="O49" s="86">
        <f t="shared" si="3"/>
        <v>13</v>
      </c>
      <c r="P49" s="5"/>
    </row>
    <row r="50" spans="1:16" ht="15.75">
      <c r="A50" s="11"/>
      <c r="B50" s="25" t="s">
        <v>51</v>
      </c>
      <c r="C50" s="12">
        <v>5112866</v>
      </c>
      <c r="D50" s="41">
        <v>28</v>
      </c>
      <c r="E50" s="12">
        <v>22139122</v>
      </c>
      <c r="F50" s="12">
        <v>6128460</v>
      </c>
      <c r="G50" s="13">
        <f t="shared" si="4"/>
        <v>33380448</v>
      </c>
      <c r="H50" s="8">
        <f t="shared" si="0"/>
        <v>22.086333471912521</v>
      </c>
      <c r="I50" s="13">
        <v>117755765</v>
      </c>
      <c r="J50" s="8">
        <f t="shared" si="1"/>
        <v>77.913666528087475</v>
      </c>
      <c r="K50" s="13">
        <v>0</v>
      </c>
      <c r="L50" s="8">
        <f t="shared" si="2"/>
        <v>0</v>
      </c>
      <c r="M50" s="14">
        <f t="shared" si="5"/>
        <v>151136213</v>
      </c>
      <c r="N50" s="10">
        <f t="shared" si="6"/>
        <v>5.1015486130400616</v>
      </c>
      <c r="O50" s="86">
        <f t="shared" si="3"/>
        <v>6</v>
      </c>
      <c r="P50" s="5"/>
    </row>
    <row r="51" spans="1:16" ht="15.75">
      <c r="A51" s="11"/>
      <c r="B51" s="25" t="s">
        <v>68</v>
      </c>
      <c r="C51" s="12">
        <v>1162483</v>
      </c>
      <c r="D51" s="41">
        <v>12</v>
      </c>
      <c r="E51" s="12">
        <v>386232</v>
      </c>
      <c r="F51" s="12">
        <v>1329240</v>
      </c>
      <c r="G51" s="13">
        <f t="shared" si="4"/>
        <v>2877955</v>
      </c>
      <c r="H51" s="8">
        <f t="shared" si="0"/>
        <v>100</v>
      </c>
      <c r="I51" s="13">
        <v>0</v>
      </c>
      <c r="J51" s="8">
        <f t="shared" si="1"/>
        <v>0</v>
      </c>
      <c r="K51" s="13">
        <v>0</v>
      </c>
      <c r="L51" s="8">
        <f t="shared" si="2"/>
        <v>0</v>
      </c>
      <c r="M51" s="14">
        <f t="shared" si="5"/>
        <v>2877955</v>
      </c>
      <c r="N51" s="10">
        <f t="shared" si="6"/>
        <v>9.7144337860587474E-2</v>
      </c>
      <c r="O51" s="86">
        <f t="shared" si="3"/>
        <v>43</v>
      </c>
      <c r="P51" s="5"/>
    </row>
    <row r="52" spans="1:16" ht="15.75">
      <c r="A52" s="11"/>
      <c r="B52" s="25" t="s">
        <v>52</v>
      </c>
      <c r="C52" s="12">
        <v>1203840</v>
      </c>
      <c r="D52" s="41">
        <v>4</v>
      </c>
      <c r="E52" s="12">
        <v>0</v>
      </c>
      <c r="F52" s="12">
        <v>0</v>
      </c>
      <c r="G52" s="13">
        <f t="shared" si="4"/>
        <v>1203840</v>
      </c>
      <c r="H52" s="8">
        <f t="shared" si="0"/>
        <v>9.073892253860949</v>
      </c>
      <c r="I52" s="13">
        <v>8650640</v>
      </c>
      <c r="J52" s="8">
        <f t="shared" si="1"/>
        <v>65.203827158874674</v>
      </c>
      <c r="K52" s="13">
        <v>3412594</v>
      </c>
      <c r="L52" s="8">
        <f t="shared" si="2"/>
        <v>25.722280587264379</v>
      </c>
      <c r="M52" s="14">
        <f t="shared" si="5"/>
        <v>13267074</v>
      </c>
      <c r="N52" s="10">
        <f t="shared" si="6"/>
        <v>0.44782532008923548</v>
      </c>
      <c r="O52" s="86">
        <f t="shared" si="3"/>
        <v>28</v>
      </c>
      <c r="P52" s="5"/>
    </row>
    <row r="53" spans="1:16" ht="15.75">
      <c r="A53" s="11"/>
      <c r="B53" s="26" t="s">
        <v>53</v>
      </c>
      <c r="C53" s="15">
        <v>0</v>
      </c>
      <c r="D53" s="42">
        <v>0</v>
      </c>
      <c r="E53" s="15">
        <v>0</v>
      </c>
      <c r="F53" s="15">
        <v>476000</v>
      </c>
      <c r="G53" s="16">
        <f t="shared" si="4"/>
        <v>476000</v>
      </c>
      <c r="H53" s="17">
        <f t="shared" si="0"/>
        <v>100</v>
      </c>
      <c r="I53" s="16">
        <v>0</v>
      </c>
      <c r="J53" s="17">
        <f t="shared" si="1"/>
        <v>0</v>
      </c>
      <c r="K53" s="16">
        <v>0</v>
      </c>
      <c r="L53" s="17">
        <f t="shared" si="2"/>
        <v>0</v>
      </c>
      <c r="M53" s="18">
        <f t="shared" si="5"/>
        <v>476000</v>
      </c>
      <c r="N53" s="19">
        <f t="shared" si="6"/>
        <v>1.6067209119544828E-2</v>
      </c>
      <c r="O53" s="87">
        <f t="shared" si="3"/>
        <v>52</v>
      </c>
      <c r="P53" s="5"/>
    </row>
    <row r="54" spans="1:16" ht="15.75">
      <c r="A54" s="11"/>
      <c r="B54" s="25" t="s">
        <v>54</v>
      </c>
      <c r="C54" s="12">
        <v>1027227</v>
      </c>
      <c r="D54" s="41">
        <v>17</v>
      </c>
      <c r="E54" s="12">
        <v>1882760</v>
      </c>
      <c r="F54" s="12">
        <v>4338400</v>
      </c>
      <c r="G54" s="13">
        <f t="shared" si="4"/>
        <v>7248387</v>
      </c>
      <c r="H54" s="8">
        <f t="shared" si="0"/>
        <v>100</v>
      </c>
      <c r="I54" s="13">
        <v>0</v>
      </c>
      <c r="J54" s="8">
        <f t="shared" si="1"/>
        <v>0</v>
      </c>
      <c r="K54" s="13">
        <v>0</v>
      </c>
      <c r="L54" s="8">
        <f t="shared" si="2"/>
        <v>0</v>
      </c>
      <c r="M54" s="14">
        <f t="shared" si="5"/>
        <v>7248387</v>
      </c>
      <c r="N54" s="10">
        <f t="shared" si="6"/>
        <v>0.24466670106804661</v>
      </c>
      <c r="O54" s="86">
        <f t="shared" si="3"/>
        <v>37</v>
      </c>
      <c r="P54" s="5"/>
    </row>
    <row r="55" spans="1:16" ht="15.75">
      <c r="A55" s="11"/>
      <c r="B55" s="25" t="s">
        <v>55</v>
      </c>
      <c r="C55" s="12">
        <v>2720246</v>
      </c>
      <c r="D55" s="41">
        <v>51</v>
      </c>
      <c r="E55" s="12">
        <v>5715489</v>
      </c>
      <c r="F55" s="12">
        <v>852067</v>
      </c>
      <c r="G55" s="13">
        <f t="shared" si="4"/>
        <v>9287802</v>
      </c>
      <c r="H55" s="8">
        <f t="shared" si="0"/>
        <v>92.978315709155467</v>
      </c>
      <c r="I55" s="13">
        <v>701411</v>
      </c>
      <c r="J55" s="8">
        <f t="shared" si="1"/>
        <v>7.0216842908445338</v>
      </c>
      <c r="K55" s="13">
        <v>0</v>
      </c>
      <c r="L55" s="8">
        <f t="shared" si="2"/>
        <v>0</v>
      </c>
      <c r="M55" s="14">
        <f t="shared" si="5"/>
        <v>9989213</v>
      </c>
      <c r="N55" s="10">
        <f t="shared" si="6"/>
        <v>0.33718229876192385</v>
      </c>
      <c r="O55" s="86">
        <f t="shared" si="3"/>
        <v>31</v>
      </c>
      <c r="P55" s="5"/>
    </row>
    <row r="56" spans="1:16" ht="15.75">
      <c r="A56" s="11"/>
      <c r="B56" s="25" t="s">
        <v>56</v>
      </c>
      <c r="C56" s="12">
        <v>14122143</v>
      </c>
      <c r="D56" s="41">
        <v>151</v>
      </c>
      <c r="E56" s="12">
        <v>18714677</v>
      </c>
      <c r="F56" s="12">
        <v>785637</v>
      </c>
      <c r="G56" s="13">
        <f t="shared" si="4"/>
        <v>33622457</v>
      </c>
      <c r="H56" s="8">
        <f t="shared" si="0"/>
        <v>17.659726713902373</v>
      </c>
      <c r="I56" s="13">
        <v>34978159</v>
      </c>
      <c r="J56" s="8">
        <f t="shared" si="1"/>
        <v>18.371790285743383</v>
      </c>
      <c r="K56" s="13">
        <v>121789969</v>
      </c>
      <c r="L56" s="8">
        <f t="shared" si="2"/>
        <v>63.968483000354247</v>
      </c>
      <c r="M56" s="14">
        <f t="shared" si="5"/>
        <v>190390585</v>
      </c>
      <c r="N56" s="10">
        <f t="shared" si="6"/>
        <v>6.4265658478728467</v>
      </c>
      <c r="O56" s="86">
        <f t="shared" si="3"/>
        <v>4</v>
      </c>
      <c r="P56" s="5"/>
    </row>
    <row r="57" spans="1:16" ht="15.75">
      <c r="A57" s="11"/>
      <c r="B57" s="25" t="s">
        <v>57</v>
      </c>
      <c r="C57" s="12">
        <v>0</v>
      </c>
      <c r="D57" s="41">
        <v>0</v>
      </c>
      <c r="E57" s="12">
        <v>6023777</v>
      </c>
      <c r="F57" s="12">
        <v>655917</v>
      </c>
      <c r="G57" s="13">
        <f t="shared" si="4"/>
        <v>6679694</v>
      </c>
      <c r="H57" s="8">
        <f t="shared" si="0"/>
        <v>6.0418685030374304</v>
      </c>
      <c r="I57" s="13">
        <v>3293065</v>
      </c>
      <c r="J57" s="8">
        <f t="shared" si="1"/>
        <v>2.9786193352502313</v>
      </c>
      <c r="K57" s="13">
        <v>100584000</v>
      </c>
      <c r="L57" s="8">
        <f t="shared" si="2"/>
        <v>90.979512161712336</v>
      </c>
      <c r="M57" s="14">
        <f t="shared" si="5"/>
        <v>110556759</v>
      </c>
      <c r="N57" s="10">
        <f t="shared" si="6"/>
        <v>3.7318037109918483</v>
      </c>
      <c r="O57" s="86">
        <f t="shared" si="3"/>
        <v>7</v>
      </c>
      <c r="P57" s="5"/>
    </row>
    <row r="58" spans="1:16" ht="15.75">
      <c r="A58" s="11"/>
      <c r="B58" s="25" t="s">
        <v>58</v>
      </c>
      <c r="C58" s="12">
        <v>1361235</v>
      </c>
      <c r="D58" s="41">
        <v>16</v>
      </c>
      <c r="E58" s="12">
        <v>400000</v>
      </c>
      <c r="F58" s="12">
        <v>0</v>
      </c>
      <c r="G58" s="13">
        <f t="shared" si="4"/>
        <v>1761235</v>
      </c>
      <c r="H58" s="8">
        <f t="shared" si="0"/>
        <v>100</v>
      </c>
      <c r="I58" s="13">
        <v>0</v>
      </c>
      <c r="J58" s="8">
        <f t="shared" si="1"/>
        <v>0</v>
      </c>
      <c r="K58" s="13">
        <v>0</v>
      </c>
      <c r="L58" s="8">
        <f t="shared" si="2"/>
        <v>0</v>
      </c>
      <c r="M58" s="14">
        <f t="shared" si="5"/>
        <v>1761235</v>
      </c>
      <c r="N58" s="10">
        <f t="shared" si="6"/>
        <v>5.9449855154751124E-2</v>
      </c>
      <c r="O58" s="86">
        <f t="shared" si="3"/>
        <v>46</v>
      </c>
      <c r="P58" s="5"/>
    </row>
    <row r="59" spans="1:16" ht="15.75">
      <c r="A59" s="11"/>
      <c r="B59" s="48" t="s">
        <v>77</v>
      </c>
      <c r="C59" s="49">
        <v>817000</v>
      </c>
      <c r="D59" s="50">
        <v>4</v>
      </c>
      <c r="E59" s="49">
        <v>50000</v>
      </c>
      <c r="F59" s="49">
        <v>0</v>
      </c>
      <c r="G59" s="51">
        <f t="shared" si="4"/>
        <v>867000</v>
      </c>
      <c r="H59" s="52">
        <f t="shared" si="0"/>
        <v>100</v>
      </c>
      <c r="I59" s="51">
        <v>0</v>
      </c>
      <c r="J59" s="52">
        <f t="shared" si="1"/>
        <v>0</v>
      </c>
      <c r="K59" s="51">
        <v>0</v>
      </c>
      <c r="L59" s="52">
        <f t="shared" si="2"/>
        <v>0</v>
      </c>
      <c r="M59" s="84">
        <f t="shared" si="5"/>
        <v>867000</v>
      </c>
      <c r="N59" s="53">
        <f t="shared" si="6"/>
        <v>2.9265273753456653E-2</v>
      </c>
      <c r="O59" s="88">
        <f t="shared" si="3"/>
        <v>50</v>
      </c>
      <c r="P59" s="5"/>
    </row>
    <row r="60" spans="1:16" ht="15.75">
      <c r="A60" s="11"/>
      <c r="B60" s="25" t="s">
        <v>59</v>
      </c>
      <c r="C60" s="24">
        <v>3660054</v>
      </c>
      <c r="D60" s="78">
        <v>19</v>
      </c>
      <c r="E60" s="24">
        <v>2581202</v>
      </c>
      <c r="F60" s="24">
        <v>11194722</v>
      </c>
      <c r="G60" s="23">
        <f t="shared" si="4"/>
        <v>17435978</v>
      </c>
      <c r="H60" s="8">
        <f t="shared" si="0"/>
        <v>17.183338589717589</v>
      </c>
      <c r="I60" s="23">
        <v>31792337</v>
      </c>
      <c r="J60" s="8">
        <f t="shared" si="1"/>
        <v>31.331680461480644</v>
      </c>
      <c r="K60" s="23">
        <v>52241943</v>
      </c>
      <c r="L60" s="8">
        <f t="shared" si="2"/>
        <v>51.484980948801763</v>
      </c>
      <c r="M60" s="83">
        <f t="shared" si="5"/>
        <v>101470258</v>
      </c>
      <c r="N60" s="40">
        <f t="shared" si="6"/>
        <v>3.4250921317230389</v>
      </c>
      <c r="O60" s="86">
        <f t="shared" si="3"/>
        <v>10</v>
      </c>
      <c r="P60" s="5"/>
    </row>
    <row r="61" spans="1:16" ht="15.75">
      <c r="A61" s="11"/>
      <c r="B61" s="25" t="s">
        <v>60</v>
      </c>
      <c r="C61" s="24">
        <v>12272940</v>
      </c>
      <c r="D61" s="78">
        <v>27</v>
      </c>
      <c r="E61" s="24">
        <v>20517278</v>
      </c>
      <c r="F61" s="24">
        <v>1689178</v>
      </c>
      <c r="G61" s="23">
        <f t="shared" si="4"/>
        <v>34479396</v>
      </c>
      <c r="H61" s="8">
        <f t="shared" si="0"/>
        <v>53.114543179968564</v>
      </c>
      <c r="I61" s="23">
        <v>4733333</v>
      </c>
      <c r="J61" s="8">
        <f t="shared" si="1"/>
        <v>7.2915668248269245</v>
      </c>
      <c r="K61" s="23">
        <v>25702441</v>
      </c>
      <c r="L61" s="8">
        <f t="shared" si="2"/>
        <v>39.593889995204513</v>
      </c>
      <c r="M61" s="80">
        <f t="shared" si="5"/>
        <v>64915170</v>
      </c>
      <c r="N61" s="40">
        <f t="shared" si="6"/>
        <v>2.1911882592874012</v>
      </c>
      <c r="O61" s="86">
        <f t="shared" si="3"/>
        <v>14</v>
      </c>
      <c r="P61" s="5"/>
    </row>
    <row r="62" spans="1:16" ht="15.75">
      <c r="A62" s="11"/>
      <c r="B62" s="25" t="s">
        <v>61</v>
      </c>
      <c r="C62" s="24">
        <v>2320706</v>
      </c>
      <c r="D62" s="78">
        <v>10</v>
      </c>
      <c r="E62" s="24">
        <v>15449280</v>
      </c>
      <c r="F62" s="24">
        <v>0</v>
      </c>
      <c r="G62" s="23">
        <f t="shared" si="4"/>
        <v>17769986</v>
      </c>
      <c r="H62" s="8">
        <f t="shared" si="0"/>
        <v>96.938915397245012</v>
      </c>
      <c r="I62" s="23">
        <v>561131</v>
      </c>
      <c r="J62" s="8">
        <f t="shared" si="1"/>
        <v>3.0610846027549767</v>
      </c>
      <c r="K62" s="23">
        <v>0</v>
      </c>
      <c r="L62" s="8">
        <f t="shared" si="2"/>
        <v>0</v>
      </c>
      <c r="M62" s="80">
        <f t="shared" si="5"/>
        <v>18331117</v>
      </c>
      <c r="N62" s="40">
        <f t="shared" si="6"/>
        <v>0.618760273600511</v>
      </c>
      <c r="O62" s="86">
        <f t="shared" si="3"/>
        <v>25</v>
      </c>
      <c r="P62" s="5"/>
    </row>
    <row r="63" spans="1:16" ht="15.75">
      <c r="A63" s="11"/>
      <c r="B63" s="25" t="s">
        <v>62</v>
      </c>
      <c r="C63" s="24">
        <v>6286236</v>
      </c>
      <c r="D63" s="78">
        <v>31</v>
      </c>
      <c r="E63" s="24">
        <v>172000</v>
      </c>
      <c r="F63" s="24">
        <v>2506988</v>
      </c>
      <c r="G63" s="23">
        <f t="shared" si="4"/>
        <v>8965224</v>
      </c>
      <c r="H63" s="8">
        <f t="shared" si="0"/>
        <v>100</v>
      </c>
      <c r="I63" s="23">
        <v>0</v>
      </c>
      <c r="J63" s="8">
        <f t="shared" si="1"/>
        <v>0</v>
      </c>
      <c r="K63" s="23">
        <v>0</v>
      </c>
      <c r="L63" s="8">
        <f t="shared" si="2"/>
        <v>0</v>
      </c>
      <c r="M63" s="80">
        <f t="shared" si="5"/>
        <v>8965224</v>
      </c>
      <c r="N63" s="40">
        <f t="shared" si="6"/>
        <v>0.3026179176713491</v>
      </c>
      <c r="O63" s="86">
        <f t="shared" si="3"/>
        <v>32</v>
      </c>
      <c r="P63" s="5"/>
    </row>
    <row r="64" spans="1:16" ht="15.75">
      <c r="A64" s="11"/>
      <c r="B64" s="25" t="s">
        <v>63</v>
      </c>
      <c r="C64" s="24">
        <v>69000</v>
      </c>
      <c r="D64" s="78">
        <v>0</v>
      </c>
      <c r="E64" s="24">
        <v>312168</v>
      </c>
      <c r="F64" s="24">
        <v>39218</v>
      </c>
      <c r="G64" s="23">
        <f t="shared" si="4"/>
        <v>420386</v>
      </c>
      <c r="H64" s="8">
        <f t="shared" si="0"/>
        <v>100</v>
      </c>
      <c r="I64" s="23">
        <v>0</v>
      </c>
      <c r="J64" s="8">
        <f t="shared" si="1"/>
        <v>0</v>
      </c>
      <c r="K64" s="23">
        <v>0</v>
      </c>
      <c r="L64" s="8">
        <f t="shared" si="2"/>
        <v>0</v>
      </c>
      <c r="M64" s="80">
        <f t="shared" si="5"/>
        <v>420386</v>
      </c>
      <c r="N64" s="40">
        <f t="shared" si="6"/>
        <v>1.4189978514556664E-2</v>
      </c>
      <c r="O64" s="86">
        <f t="shared" si="3"/>
        <v>53</v>
      </c>
      <c r="P64" s="5"/>
    </row>
    <row r="65" spans="1:18" ht="15.75">
      <c r="A65" s="11"/>
      <c r="B65" s="25"/>
      <c r="C65" s="24"/>
      <c r="D65" s="78"/>
      <c r="E65" s="24"/>
      <c r="F65" s="24"/>
      <c r="G65" s="23"/>
      <c r="H65" s="8"/>
      <c r="I65" s="23"/>
      <c r="J65" s="8"/>
      <c r="K65" s="23"/>
      <c r="L65" s="8"/>
      <c r="M65" s="80"/>
      <c r="N65" s="40"/>
      <c r="O65" s="86"/>
      <c r="P65" s="5"/>
    </row>
    <row r="66" spans="1:18" ht="16.5" thickBot="1">
      <c r="B66" s="2"/>
      <c r="C66" s="20"/>
      <c r="D66" s="43"/>
      <c r="E66" s="20"/>
      <c r="F66" s="20"/>
      <c r="G66" s="13"/>
      <c r="H66" s="21"/>
      <c r="I66" s="13"/>
      <c r="J66" s="21"/>
      <c r="K66" s="13"/>
      <c r="L66" s="21"/>
      <c r="M66" s="14"/>
      <c r="N66" s="5"/>
      <c r="O66" s="89"/>
      <c r="P66" s="5"/>
    </row>
    <row r="67" spans="1:18" ht="15.75" thickTop="1">
      <c r="B67" s="27"/>
      <c r="C67" s="28"/>
      <c r="D67" s="44"/>
      <c r="E67" s="28"/>
      <c r="F67" s="28"/>
      <c r="G67" s="29"/>
      <c r="H67" s="30"/>
      <c r="I67" s="29"/>
      <c r="J67" s="30"/>
      <c r="K67" s="29"/>
      <c r="L67" s="30"/>
      <c r="M67" s="29"/>
      <c r="N67" s="29"/>
      <c r="O67" s="30"/>
      <c r="P67" s="5"/>
    </row>
    <row r="68" spans="1:18" ht="15.75">
      <c r="B68" s="31" t="s">
        <v>14</v>
      </c>
      <c r="C68" s="32">
        <f>SUM(C9:C67)</f>
        <v>186162052.40000001</v>
      </c>
      <c r="D68" s="45">
        <f>SUM(D9:D67)</f>
        <v>1063</v>
      </c>
      <c r="E68" s="32">
        <f>SUM(E9:E67)</f>
        <v>383477768</v>
      </c>
      <c r="F68" s="32">
        <f>SUM(F9:F67)</f>
        <v>146819696.59999999</v>
      </c>
      <c r="G68" s="33">
        <f>SUM(G9:G67)</f>
        <v>716459517</v>
      </c>
      <c r="H68" s="8">
        <f>(G68/$M68)*100</f>
        <v>24.183833792703957</v>
      </c>
      <c r="I68" s="33">
        <f>SUM(I9:I67)</f>
        <v>1383673234</v>
      </c>
      <c r="J68" s="8">
        <f>(I68/$M68)*100</f>
        <v>46.705393285283371</v>
      </c>
      <c r="K68" s="33">
        <f>SUM(K9:K67)</f>
        <v>862422827</v>
      </c>
      <c r="L68" s="8">
        <f>(K68/$M68)*100</f>
        <v>29.110772922012671</v>
      </c>
      <c r="M68" s="33">
        <f>SUM(M9:M67)</f>
        <v>2962555578</v>
      </c>
      <c r="N68" s="40">
        <f>SUM(N9:N67)</f>
        <v>99.999999999999986</v>
      </c>
      <c r="O68" s="34"/>
      <c r="P68" s="5"/>
      <c r="R68" s="39"/>
    </row>
    <row r="69" spans="1:18" ht="15.75" thickBot="1">
      <c r="B69" s="35"/>
      <c r="C69" s="36"/>
      <c r="D69" s="46"/>
      <c r="E69" s="36"/>
      <c r="F69" s="36"/>
      <c r="G69" s="37" t="s">
        <v>0</v>
      </c>
      <c r="H69" s="38"/>
      <c r="I69" s="37" t="s">
        <v>0</v>
      </c>
      <c r="J69" s="38"/>
      <c r="K69" s="37" t="s">
        <v>0</v>
      </c>
      <c r="L69" s="38"/>
      <c r="M69" s="37" t="s">
        <v>0</v>
      </c>
      <c r="N69" s="37"/>
      <c r="O69" s="38"/>
      <c r="P69" s="5"/>
    </row>
    <row r="70" spans="1:18" ht="15.75" thickTop="1"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8" ht="15.75">
      <c r="B71" s="22" t="s">
        <v>67</v>
      </c>
      <c r="C71" s="22"/>
      <c r="D71" s="22"/>
      <c r="E71" s="22"/>
      <c r="F71" s="22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8" ht="15.75">
      <c r="B72" s="22" t="s">
        <v>65</v>
      </c>
      <c r="C72" s="22"/>
      <c r="D72" s="22"/>
      <c r="E72" s="22"/>
      <c r="F72" s="22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8" ht="15.75">
      <c r="B73" s="22"/>
      <c r="C73" s="22"/>
      <c r="D73" s="22"/>
      <c r="E73" s="22"/>
      <c r="F73" s="22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8">
      <c r="B74" t="s">
        <v>0</v>
      </c>
      <c r="E74" s="39"/>
      <c r="G74" s="5"/>
      <c r="H74" s="5"/>
      <c r="I74" s="5"/>
      <c r="J74" s="5"/>
      <c r="K74" s="5"/>
      <c r="L74" s="5"/>
      <c r="M74" s="5"/>
      <c r="N74" s="5"/>
      <c r="O74" s="5"/>
      <c r="P74" s="5"/>
    </row>
    <row r="76" spans="1:18">
      <c r="J76" s="82"/>
    </row>
  </sheetData>
  <mergeCells count="2">
    <mergeCell ref="B2:O2"/>
    <mergeCell ref="B1:O1"/>
  </mergeCells>
  <phoneticPr fontId="0" type="noConversion"/>
  <printOptions horizontalCentered="1"/>
  <pageMargins left="0.5" right="0.5" top="0.5" bottom="0.5" header="0.5" footer="0.5"/>
  <pageSetup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t-26</vt:lpstr>
      <vt:lpstr>'t-26'!Print_Area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2008-08-05T18:52:47Z</cp:lastPrinted>
  <dcterms:created xsi:type="dcterms:W3CDTF">1999-01-11T19:48:40Z</dcterms:created>
  <dcterms:modified xsi:type="dcterms:W3CDTF">2011-06-08T18:14:13Z</dcterms:modified>
</cp:coreProperties>
</file>