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45" windowWidth="19185" windowHeight="12525"/>
  </bookViews>
  <sheets>
    <sheet name="t-26" sheetId="1" r:id="rId1"/>
  </sheets>
  <definedNames>
    <definedName name="_Key1" localSheetId="0" hidden="1">'t-26'!$B$10:$B$61</definedName>
    <definedName name="_Order1" localSheetId="0" hidden="1">255</definedName>
    <definedName name="_Sort" localSheetId="0" hidden="1">'t-26'!$B$10:$M$61</definedName>
    <definedName name="_xlnm.Print_Area" localSheetId="0">'t-26'!$A$1:$P$72</definedName>
    <definedName name="Print_Area_MI">'t-26'!$B$1:$P$74</definedName>
  </definedNames>
  <calcPr calcId="145621"/>
</workbook>
</file>

<file path=xl/calcChain.xml><?xml version="1.0" encoding="utf-8"?>
<calcChain xmlns="http://schemas.openxmlformats.org/spreadsheetml/2006/main">
  <c r="G10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M22" i="1" s="1"/>
  <c r="J22" i="1" s="1"/>
  <c r="G21" i="1"/>
  <c r="G20" i="1"/>
  <c r="M20" i="1" s="1"/>
  <c r="J20" i="1" s="1"/>
  <c r="G19" i="1"/>
  <c r="G18" i="1"/>
  <c r="G17" i="1"/>
  <c r="G16" i="1"/>
  <c r="G15" i="1"/>
  <c r="G14" i="1"/>
  <c r="G13" i="1"/>
  <c r="G12" i="1"/>
  <c r="G11" i="1"/>
  <c r="G9" i="1"/>
  <c r="E68" i="1"/>
  <c r="K68" i="1"/>
  <c r="I68" i="1"/>
  <c r="F68" i="1"/>
  <c r="D68" i="1"/>
  <c r="C68" i="1"/>
  <c r="M10" i="1"/>
  <c r="M64" i="1"/>
  <c r="J64" i="1" s="1"/>
  <c r="M63" i="1"/>
  <c r="M62" i="1"/>
  <c r="J62" i="1" s="1"/>
  <c r="M61" i="1"/>
  <c r="M60" i="1"/>
  <c r="J60" i="1" s="1"/>
  <c r="M59" i="1"/>
  <c r="M58" i="1"/>
  <c r="J58" i="1" s="1"/>
  <c r="M57" i="1"/>
  <c r="M56" i="1"/>
  <c r="J56" i="1" s="1"/>
  <c r="M55" i="1"/>
  <c r="M54" i="1"/>
  <c r="J54" i="1" s="1"/>
  <c r="M53" i="1"/>
  <c r="M52" i="1"/>
  <c r="J52" i="1" s="1"/>
  <c r="M51" i="1"/>
  <c r="M50" i="1"/>
  <c r="J50" i="1" s="1"/>
  <c r="M49" i="1"/>
  <c r="M48" i="1"/>
  <c r="M47" i="1"/>
  <c r="M46" i="1"/>
  <c r="M45" i="1"/>
  <c r="M44" i="1"/>
  <c r="J44" i="1" s="1"/>
  <c r="M43" i="1"/>
  <c r="M42" i="1"/>
  <c r="J42" i="1" s="1"/>
  <c r="M41" i="1"/>
  <c r="M40" i="1"/>
  <c r="J40" i="1" s="1"/>
  <c r="M39" i="1"/>
  <c r="M38" i="1"/>
  <c r="J38" i="1" s="1"/>
  <c r="M37" i="1"/>
  <c r="M36" i="1"/>
  <c r="J36" i="1" s="1"/>
  <c r="M35" i="1"/>
  <c r="M34" i="1"/>
  <c r="J34" i="1" s="1"/>
  <c r="M33" i="1"/>
  <c r="M32" i="1"/>
  <c r="J32" i="1" s="1"/>
  <c r="M31" i="1"/>
  <c r="M30" i="1"/>
  <c r="J30" i="1" s="1"/>
  <c r="M29" i="1"/>
  <c r="M28" i="1"/>
  <c r="J28" i="1" s="1"/>
  <c r="M27" i="1"/>
  <c r="M26" i="1"/>
  <c r="J26" i="1" s="1"/>
  <c r="M25" i="1"/>
  <c r="M24" i="1"/>
  <c r="J24" i="1" s="1"/>
  <c r="M23" i="1"/>
  <c r="M21" i="1"/>
  <c r="M19" i="1"/>
  <c r="M18" i="1"/>
  <c r="J18" i="1" s="1"/>
  <c r="M17" i="1"/>
  <c r="L17" i="1" s="1"/>
  <c r="M16" i="1"/>
  <c r="J16" i="1" s="1"/>
  <c r="M15" i="1"/>
  <c r="M14" i="1"/>
  <c r="J14" i="1" s="1"/>
  <c r="M13" i="1"/>
  <c r="M12" i="1"/>
  <c r="J12" i="1" s="1"/>
  <c r="M11" i="1"/>
  <c r="M9" i="1"/>
  <c r="M68" i="1" l="1"/>
  <c r="G68" i="1"/>
  <c r="O11" i="1"/>
  <c r="O13" i="1"/>
  <c r="O17" i="1"/>
  <c r="O9" i="1"/>
  <c r="O15" i="1"/>
  <c r="O19" i="1"/>
  <c r="O21" i="1"/>
  <c r="O23" i="1"/>
  <c r="O25" i="1"/>
  <c r="O27" i="1"/>
  <c r="O29" i="1"/>
  <c r="O31" i="1"/>
  <c r="O33" i="1"/>
  <c r="O35" i="1"/>
  <c r="O37" i="1"/>
  <c r="O39" i="1"/>
  <c r="O41" i="1"/>
  <c r="O43" i="1"/>
  <c r="O45" i="1"/>
  <c r="O47" i="1"/>
  <c r="O49" i="1"/>
  <c r="O51" i="1"/>
  <c r="O53" i="1"/>
  <c r="O55" i="1"/>
  <c r="O57" i="1"/>
  <c r="O59" i="1"/>
  <c r="O61" i="1"/>
  <c r="O63" i="1"/>
  <c r="N23" i="1"/>
  <c r="H9" i="1"/>
  <c r="H13" i="1"/>
  <c r="H15" i="1"/>
  <c r="H17" i="1"/>
  <c r="H19" i="1"/>
  <c r="H23" i="1"/>
  <c r="H25" i="1"/>
  <c r="H27" i="1"/>
  <c r="H29" i="1"/>
  <c r="H31" i="1"/>
  <c r="H33" i="1"/>
  <c r="H35" i="1"/>
  <c r="H37" i="1"/>
  <c r="H39" i="1"/>
  <c r="H41" i="1"/>
  <c r="H43" i="1"/>
  <c r="H45" i="1"/>
  <c r="H47" i="1"/>
  <c r="H49" i="1"/>
  <c r="H51" i="1"/>
  <c r="H53" i="1"/>
  <c r="H55" i="1"/>
  <c r="H57" i="1"/>
  <c r="H61" i="1"/>
  <c r="H63" i="1"/>
  <c r="J9" i="1"/>
  <c r="J13" i="1"/>
  <c r="J15" i="1"/>
  <c r="J17" i="1"/>
  <c r="J19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61" i="1"/>
  <c r="J63" i="1"/>
  <c r="L9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50" i="1"/>
  <c r="L52" i="1"/>
  <c r="L54" i="1"/>
  <c r="L56" i="1"/>
  <c r="L58" i="1"/>
  <c r="L60" i="1"/>
  <c r="L62" i="1"/>
  <c r="L64" i="1"/>
  <c r="O10" i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52" i="1"/>
  <c r="O54" i="1"/>
  <c r="O56" i="1"/>
  <c r="O58" i="1"/>
  <c r="O60" i="1"/>
  <c r="O62" i="1"/>
  <c r="O64" i="1"/>
  <c r="H10" i="1"/>
  <c r="H12" i="1"/>
  <c r="H14" i="1"/>
  <c r="H16" i="1"/>
  <c r="H18" i="1"/>
  <c r="H20" i="1"/>
  <c r="H22" i="1"/>
  <c r="H24" i="1"/>
  <c r="H26" i="1"/>
  <c r="H28" i="1"/>
  <c r="H30" i="1"/>
  <c r="H32" i="1"/>
  <c r="H34" i="1"/>
  <c r="H36" i="1"/>
  <c r="H38" i="1"/>
  <c r="H40" i="1"/>
  <c r="H42" i="1"/>
  <c r="H44" i="1"/>
  <c r="H50" i="1"/>
  <c r="H52" i="1"/>
  <c r="H54" i="1"/>
  <c r="H56" i="1"/>
  <c r="H58" i="1"/>
  <c r="H60" i="1"/>
  <c r="H62" i="1"/>
  <c r="H64" i="1"/>
  <c r="J10" i="1"/>
  <c r="L13" i="1"/>
  <c r="L15" i="1"/>
  <c r="L19" i="1"/>
  <c r="L23" i="1"/>
  <c r="L25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5" i="1"/>
  <c r="L57" i="1"/>
  <c r="L61" i="1"/>
  <c r="L63" i="1"/>
  <c r="L10" i="1"/>
  <c r="N15" i="1"/>
  <c r="N31" i="1"/>
  <c r="N47" i="1"/>
  <c r="N63" i="1"/>
  <c r="N55" i="1" l="1"/>
  <c r="N39" i="1"/>
  <c r="H68" i="1"/>
  <c r="N56" i="1"/>
  <c r="N40" i="1"/>
  <c r="N10" i="1"/>
  <c r="J68" i="1"/>
  <c r="L68" i="1"/>
  <c r="N24" i="1"/>
  <c r="N59" i="1"/>
  <c r="N51" i="1"/>
  <c r="N43" i="1"/>
  <c r="N35" i="1"/>
  <c r="N27" i="1"/>
  <c r="N19" i="1"/>
  <c r="N11" i="1"/>
  <c r="N64" i="1"/>
  <c r="N48" i="1"/>
  <c r="N32" i="1"/>
  <c r="N16" i="1"/>
  <c r="N61" i="1"/>
  <c r="N57" i="1"/>
  <c r="N53" i="1"/>
  <c r="N49" i="1"/>
  <c r="N45" i="1"/>
  <c r="N41" i="1"/>
  <c r="N37" i="1"/>
  <c r="N33" i="1"/>
  <c r="N29" i="1"/>
  <c r="N25" i="1"/>
  <c r="N21" i="1"/>
  <c r="N17" i="1"/>
  <c r="N13" i="1"/>
  <c r="N60" i="1"/>
  <c r="N52" i="1"/>
  <c r="N44" i="1"/>
  <c r="N36" i="1"/>
  <c r="N28" i="1"/>
  <c r="N20" i="1"/>
  <c r="N12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9" i="1"/>
  <c r="N68" i="1" l="1"/>
</calcChain>
</file>

<file path=xl/sharedStrings.xml><?xml version="1.0" encoding="utf-8"?>
<sst xmlns="http://schemas.openxmlformats.org/spreadsheetml/2006/main" count="90" uniqueCount="79">
  <si>
    <t xml:space="preserve"> </t>
  </si>
  <si>
    <t>BUS</t>
  </si>
  <si>
    <t>MAINTENANCE</t>
  </si>
  <si>
    <t>TOTAL</t>
  </si>
  <si>
    <t>FIXED GUIDEWAY</t>
  </si>
  <si>
    <t>% OF</t>
  </si>
  <si>
    <t>STATE</t>
  </si>
  <si>
    <t>PURCHASES</t>
  </si>
  <si>
    <t>Buses</t>
  </si>
  <si>
    <t>OTHER</t>
  </si>
  <si>
    <t>FACILITY</t>
  </si>
  <si>
    <t>%</t>
  </si>
  <si>
    <t>MOD</t>
  </si>
  <si>
    <t xml:space="preserve">TOTAL </t>
  </si>
  <si>
    <t xml:space="preserve">     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</si>
  <si>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</si>
  <si>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</si>
  <si>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</si>
  <si>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</si>
  <si>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</si>
  <si>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</si>
  <si>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</si>
  <si>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</si>
  <si>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</si>
  <si>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</si>
  <si>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</si>
  <si>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</si>
  <si>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</si>
  <si>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</si>
  <si>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</si>
  <si>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</si>
  <si>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</si>
  <si>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</si>
  <si>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</si>
  <si>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</si>
  <si>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</si>
  <si>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</si>
  <si>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</si>
  <si>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</si>
  <si>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</si>
  <si>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</si>
  <si>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</si>
  <si>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</si>
  <si>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</si>
  <si>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</si>
  <si>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</si>
  <si>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</si>
  <si>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</si>
  <si>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</si>
  <si>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</si>
  <si>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</si>
  <si>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</si>
  <si>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</si>
  <si>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</si>
  <si>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</si>
  <si>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</si>
  <si>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</si>
  <si>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</si>
  <si>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</si>
  <si>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</si>
  <si>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</si>
  <si>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</si>
  <si>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</si>
  <si>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</si>
  <si>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</si>
  <si>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 xml:space="preserve">                 Category percentages represent the percentage of funds obligated by category for each state.  Total percentages represent the state's share of the total obligations.</t>
  </si>
  <si>
    <t>NEW STARTS</t>
  </si>
  <si>
    <t>NOTE:    Table does not include Program Management Oversight (PMO) obligations.</t>
  </si>
  <si>
    <t>Puerto Rico</t>
  </si>
  <si>
    <t>TABLE 26</t>
  </si>
  <si>
    <t>Guam</t>
  </si>
  <si>
    <r>
      <rPr>
        <sz val="10"/>
        <rFont val="Arial"/>
        <family val="2"/>
      </rPr>
      <t>#</t>
    </r>
    <r>
      <rPr>
        <b/>
        <sz val="10"/>
        <rFont val="Arial"/>
        <family val="2"/>
      </rPr>
      <t xml:space="preserve"> of</t>
    </r>
  </si>
  <si>
    <t>American Samoa</t>
  </si>
  <si>
    <t>Louisiana</t>
  </si>
  <si>
    <t>Massachusetts</t>
  </si>
  <si>
    <t>Northern Mariana Islands</t>
  </si>
  <si>
    <t>Virgin Islands</t>
  </si>
  <si>
    <t xml:space="preserve">                 FY 2010 CAPITAL PROGRAM OBLIGATIONS BY STATE</t>
  </si>
  <si>
    <t>*Spare Parts/Associated Capital Maintenance Items ARE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</si>
</sst>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1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/>
    <xf numFmtId="0" fontId="4" fillId="0" borderId="0" xfId="0" applyFont="1" applyFill="1"/>
    <xf numFmtId="37" fontId="0" fillId="0" borderId="0" xfId="0" applyNumberFormat="1" applyProtection="1"/>
    <xf numFmtId="5" fontId="5" fillId="0" borderId="0" xfId="0" applyNumberFormat="1" applyFont="1" applyFill="1" applyProtection="1"/>
    <xf numFmtId="5" fontId="5" fillId="0" borderId="0" xfId="0" applyNumberFormat="1" applyFont="1" applyProtection="1"/>
    <xf numFmtId="164" fontId="4" fillId="0" borderId="1" xfId="0" applyNumberFormat="1" applyFont="1" applyBorder="1" applyProtection="1"/>
    <xf numFmtId="5" fontId="2" fillId="0" borderId="0" xfId="0" applyNumberFormat="1" applyFont="1" applyProtection="1"/>
    <xf numFmtId="164" fontId="3" fillId="0" borderId="0" xfId="0" applyNumberFormat="1" applyFont="1" applyProtection="1"/>
    <xf numFmtId="0" fontId="3" fillId="0" borderId="0" xfId="0" applyFont="1"/>
    <xf numFmtId="37" fontId="5" fillId="0" borderId="0" xfId="0" applyNumberFormat="1" applyFont="1" applyFill="1" applyProtection="1"/>
    <xf numFmtId="37" fontId="5" fillId="0" borderId="0" xfId="0" applyNumberFormat="1" applyFont="1" applyProtection="1"/>
    <xf numFmtId="37" fontId="2" fillId="0" borderId="0" xfId="0" applyNumberFormat="1" applyFont="1" applyProtection="1"/>
    <xf numFmtId="37" fontId="5" fillId="0" borderId="2" xfId="0" applyNumberFormat="1" applyFont="1" applyFill="1" applyBorder="1" applyProtection="1"/>
    <xf numFmtId="37" fontId="5" fillId="0" borderId="2" xfId="0" applyNumberFormat="1" applyFont="1" applyBorder="1" applyProtection="1"/>
    <xf numFmtId="164" fontId="4" fillId="0" borderId="3" xfId="0" applyNumberFormat="1" applyFont="1" applyBorder="1" applyProtection="1"/>
    <xf numFmtId="37" fontId="2" fillId="0" borderId="2" xfId="0" applyNumberFormat="1" applyFont="1" applyBorder="1" applyProtection="1"/>
    <xf numFmtId="164" fontId="3" fillId="0" borderId="2" xfId="0" applyNumberFormat="1" applyFont="1" applyBorder="1" applyProtection="1"/>
    <xf numFmtId="0" fontId="5" fillId="0" borderId="0" xfId="0" applyFont="1" applyFill="1"/>
    <xf numFmtId="37" fontId="5" fillId="0" borderId="1" xfId="0" applyNumberFormat="1" applyFont="1" applyBorder="1" applyProtection="1"/>
    <xf numFmtId="0" fontId="6" fillId="0" borderId="0" xfId="0" applyFont="1"/>
    <xf numFmtId="37" fontId="5" fillId="0" borderId="0" xfId="0" applyNumberFormat="1" applyFont="1" applyBorder="1" applyProtection="1"/>
    <xf numFmtId="37" fontId="5" fillId="0" borderId="0" xfId="0" applyNumberFormat="1" applyFont="1" applyFill="1" applyBorder="1" applyProtection="1"/>
    <xf numFmtId="0" fontId="7" fillId="0" borderId="1" xfId="0" applyFont="1" applyBorder="1"/>
    <xf numFmtId="0" fontId="7" fillId="0" borderId="3" xfId="0" applyFont="1" applyBorder="1"/>
    <xf numFmtId="0" fontId="0" fillId="0" borderId="4" xfId="0" applyBorder="1"/>
    <xf numFmtId="0" fontId="0" fillId="0" borderId="5" xfId="0" applyFill="1" applyBorder="1"/>
    <xf numFmtId="37" fontId="0" fillId="0" borderId="5" xfId="0" applyNumberFormat="1" applyBorder="1" applyProtection="1"/>
    <xf numFmtId="37" fontId="0" fillId="0" borderId="6" xfId="0" applyNumberFormat="1" applyBorder="1" applyProtection="1"/>
    <xf numFmtId="0" fontId="2" fillId="0" borderId="7" xfId="0" applyFont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Border="1" applyProtection="1"/>
    <xf numFmtId="164" fontId="3" fillId="0" borderId="1" xfId="0" applyNumberFormat="1" applyFont="1" applyBorder="1" applyProtection="1"/>
    <xf numFmtId="0" fontId="0" fillId="0" borderId="8" xfId="0" applyBorder="1"/>
    <xf numFmtId="0" fontId="0" fillId="0" borderId="9" xfId="0" applyFill="1" applyBorder="1"/>
    <xf numFmtId="37" fontId="0" fillId="0" borderId="9" xfId="0" applyNumberFormat="1" applyBorder="1" applyProtection="1"/>
    <xf numFmtId="37" fontId="0" fillId="0" borderId="10" xfId="0" applyNumberFormat="1" applyBorder="1" applyProtection="1"/>
    <xf numFmtId="5" fontId="0" fillId="0" borderId="0" xfId="0" applyNumberFormat="1"/>
    <xf numFmtId="164" fontId="3" fillId="0" borderId="0" xfId="0" applyNumberFormat="1" applyFont="1" applyBorder="1" applyProtection="1"/>
    <xf numFmtId="37" fontId="7" fillId="0" borderId="0" xfId="0" applyNumberFormat="1" applyFont="1" applyFill="1" applyProtection="1"/>
    <xf numFmtId="37" fontId="7" fillId="0" borderId="2" xfId="0" applyNumberFormat="1" applyFont="1" applyFill="1" applyBorder="1" applyProtection="1"/>
    <xf numFmtId="0" fontId="7" fillId="0" borderId="0" xfId="0" applyFont="1" applyFill="1"/>
    <xf numFmtId="0" fontId="7" fillId="0" borderId="5" xfId="0" applyFont="1" applyFill="1" applyBorder="1"/>
    <xf numFmtId="37" fontId="9" fillId="0" borderId="0" xfId="0" applyNumberFormat="1" applyFont="1" applyFill="1" applyBorder="1" applyProtection="1"/>
    <xf numFmtId="0" fontId="7" fillId="0" borderId="9" xfId="0" applyFont="1" applyFill="1" applyBorder="1"/>
    <xf numFmtId="0" fontId="10" fillId="0" borderId="0" xfId="0" applyFont="1"/>
    <xf numFmtId="0" fontId="7" fillId="0" borderId="11" xfId="0" applyFont="1" applyBorder="1"/>
    <xf numFmtId="37" fontId="5" fillId="0" borderId="12" xfId="0" applyNumberFormat="1" applyFont="1" applyFill="1" applyBorder="1" applyProtection="1"/>
    <xf numFmtId="37" fontId="7" fillId="0" borderId="12" xfId="0" applyNumberFormat="1" applyFont="1" applyFill="1" applyBorder="1" applyProtection="1"/>
    <xf numFmtId="37" fontId="5" fillId="0" borderId="12" xfId="0" applyNumberFormat="1" applyFont="1" applyBorder="1" applyProtection="1"/>
    <xf numFmtId="164" fontId="4" fillId="0" borderId="11" xfId="0" applyNumberFormat="1" applyFont="1" applyBorder="1" applyProtection="1"/>
    <xf numFmtId="164" fontId="3" fillId="0" borderId="12" xfId="0" applyNumberFormat="1" applyFont="1" applyBorder="1" applyProtection="1"/>
    <xf numFmtId="164" fontId="4" fillId="0" borderId="3" xfId="0" quotePrefix="1" applyNumberFormat="1" applyFont="1" applyBorder="1" applyAlignment="1" applyProtection="1">
      <alignment horizontal="center"/>
    </xf>
    <xf numFmtId="0" fontId="0" fillId="0" borderId="13" xfId="0" applyFill="1" applyBorder="1"/>
    <xf numFmtId="0" fontId="1" fillId="0" borderId="13" xfId="0" applyFont="1" applyFill="1" applyBorder="1"/>
    <xf numFmtId="0" fontId="0" fillId="0" borderId="14" xfId="0" applyFill="1" applyBorder="1"/>
    <xf numFmtId="0" fontId="2" fillId="0" borderId="15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4" fillId="0" borderId="18" xfId="0" applyFont="1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2" fillId="0" borderId="22" xfId="0" applyFont="1" applyFill="1" applyBorder="1" applyAlignment="1">
      <alignment horizontal="center"/>
    </xf>
    <xf numFmtId="0" fontId="0" fillId="0" borderId="23" xfId="0" applyFill="1" applyBorder="1"/>
    <xf numFmtId="0" fontId="0" fillId="0" borderId="22" xfId="0" applyFill="1" applyBorder="1"/>
    <xf numFmtId="5" fontId="5" fillId="0" borderId="22" xfId="0" applyNumberFormat="1" applyFont="1" applyFill="1" applyBorder="1" applyProtection="1"/>
    <xf numFmtId="37" fontId="5" fillId="0" borderId="22" xfId="0" applyNumberFormat="1" applyFont="1" applyFill="1" applyBorder="1" applyProtection="1"/>
    <xf numFmtId="0" fontId="0" fillId="0" borderId="24" xfId="0" applyFill="1" applyBorder="1"/>
    <xf numFmtId="37" fontId="7" fillId="0" borderId="0" xfId="0" applyNumberFormat="1" applyFont="1" applyFill="1" applyBorder="1" applyProtection="1"/>
    <xf numFmtId="164" fontId="4" fillId="0" borderId="3" xfId="0" quotePrefix="1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0" fontId="8" fillId="0" borderId="0" xfId="0" applyFont="1" applyFill="1" applyBorder="1" applyAlignment="1">
      <alignment horizontal="center"/>
    </xf>
    <xf numFmtId="164" fontId="0" fillId="0" borderId="0" xfId="0" applyNumberFormat="1"/>
    <xf numFmtId="37" fontId="2" fillId="0" borderId="22" xfId="0" applyNumberFormat="1" applyFont="1" applyBorder="1" applyProtection="1"/>
    <xf numFmtId="37" fontId="2" fillId="0" borderId="12" xfId="0" applyNumberFormat="1" applyFont="1" applyBorder="1" applyProtection="1"/>
    <xf numFmtId="0" fontId="0" fillId="0" borderId="14" xfId="0" applyBorder="1"/>
    <xf numFmtId="3" fontId="8" fillId="0" borderId="16" xfId="0" applyNumberFormat="1" applyFont="1" applyBorder="1" applyAlignment="1" applyProtection="1">
      <alignment horizontal="center"/>
    </xf>
    <xf numFmtId="3" fontId="8" fillId="0" borderId="25" xfId="0" applyNumberFormat="1" applyFont="1" applyBorder="1" applyAlignment="1" applyProtection="1">
      <alignment horizontal="center"/>
    </xf>
    <xf numFmtId="3" fontId="8" fillId="0" borderId="26" xfId="0" applyNumberFormat="1" applyFont="1" applyBorder="1" applyAlignment="1" applyProtection="1">
      <alignment horizontal="center"/>
    </xf>
    <xf numFmtId="3" fontId="8" fillId="0" borderId="27" xfId="0" applyNumberFormat="1" applyFont="1" applyBorder="1" applyAlignment="1" applyProtection="1">
      <alignment horizontal="center"/>
    </xf>
    <xf numFmtId="0" fontId="1" fillId="0" borderId="21" xfId="0" applyFont="1" applyFill="1" applyBorder="1"/>
    <xf numFmtId="0" fontId="1" fillId="0" borderId="28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76"/>
  <sheetViews>
    <sheetView tabSelected="1" defaultGridColor="0" topLeftCell="B1" colorId="22" zoomScale="75" zoomScaleNormal="7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M18" sqref="M18"/>
    </sheetView>
  </sheetViews>
  <sheetFormatPr defaultColWidth="11.44140625" defaultRowHeight="15" x14ac:dyDescent="0.2"/>
  <cols>
    <col min="1" max="1" width="1.109375" customWidth="1"/>
    <col min="2" max="2" width="20.77734375" customWidth="1"/>
    <col min="3" max="3" width="15.77734375" customWidth="1"/>
    <col min="4" max="4" width="7.77734375" customWidth="1"/>
    <col min="5" max="6" width="14.77734375" customWidth="1"/>
    <col min="7" max="7" width="15.77734375" customWidth="1"/>
    <col min="8" max="8" width="5.77734375" customWidth="1"/>
    <col min="9" max="9" width="16.77734375" customWidth="1"/>
    <col min="10" max="10" width="6.33203125" customWidth="1"/>
    <col min="11" max="11" width="16.77734375" customWidth="1"/>
    <col min="12" max="12" width="5.77734375" customWidth="1"/>
    <col min="13" max="13" width="16.77734375" customWidth="1"/>
    <col min="14" max="14" width="11.44140625" customWidth="1"/>
    <col min="15" max="15" width="5.5546875" customWidth="1"/>
    <col min="16" max="16" width="1.88671875" customWidth="1"/>
    <col min="17" max="17" width="11.44140625" customWidth="1"/>
    <col min="18" max="18" width="15" customWidth="1"/>
  </cols>
  <sheetData>
    <row r="1" spans="1:16" ht="18" x14ac:dyDescent="0.25">
      <c r="B1" s="92" t="s">
        <v>69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ht="18" x14ac:dyDescent="0.25">
      <c r="B2" s="92" t="s">
        <v>77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6" ht="18.75" thickBot="1" x14ac:dyDescent="0.3">
      <c r="B3" s="47"/>
      <c r="G3" s="1"/>
      <c r="H3" s="1"/>
      <c r="I3" s="1"/>
      <c r="J3" s="1"/>
      <c r="K3" s="1"/>
      <c r="L3" s="1"/>
    </row>
    <row r="4" spans="1:16" ht="9" customHeight="1" x14ac:dyDescent="0.25">
      <c r="B4" s="77"/>
      <c r="C4" s="71"/>
      <c r="D4" s="55"/>
      <c r="E4" s="55"/>
      <c r="F4" s="55"/>
      <c r="G4" s="56"/>
      <c r="H4" s="56"/>
      <c r="I4" s="90"/>
      <c r="J4" s="91"/>
      <c r="K4" s="90"/>
      <c r="L4" s="91"/>
      <c r="M4" s="55" t="s">
        <v>0</v>
      </c>
      <c r="N4" s="55"/>
      <c r="O4" s="57"/>
    </row>
    <row r="5" spans="1:16" ht="15.75" x14ac:dyDescent="0.25">
      <c r="B5" s="58"/>
      <c r="C5" s="72" t="s">
        <v>1</v>
      </c>
      <c r="D5" s="81" t="s">
        <v>71</v>
      </c>
      <c r="E5" s="59" t="s">
        <v>1</v>
      </c>
      <c r="F5" s="59" t="s">
        <v>2</v>
      </c>
      <c r="G5" s="59" t="s">
        <v>3</v>
      </c>
      <c r="H5" s="61"/>
      <c r="I5" s="59" t="s">
        <v>4</v>
      </c>
      <c r="J5" s="61"/>
      <c r="K5" s="62"/>
      <c r="L5" s="61"/>
      <c r="M5" s="62" t="s">
        <v>0</v>
      </c>
      <c r="N5" s="59" t="s">
        <v>5</v>
      </c>
      <c r="O5" s="63"/>
    </row>
    <row r="6" spans="1:16" ht="15.75" x14ac:dyDescent="0.25">
      <c r="B6" s="64" t="s">
        <v>6</v>
      </c>
      <c r="C6" s="72" t="s">
        <v>7</v>
      </c>
      <c r="D6" s="60" t="s">
        <v>8</v>
      </c>
      <c r="E6" s="59" t="s">
        <v>9</v>
      </c>
      <c r="F6" s="59" t="s">
        <v>10</v>
      </c>
      <c r="G6" s="59" t="s">
        <v>1</v>
      </c>
      <c r="H6" s="65" t="s">
        <v>11</v>
      </c>
      <c r="I6" s="59" t="s">
        <v>12</v>
      </c>
      <c r="J6" s="65" t="s">
        <v>11</v>
      </c>
      <c r="K6" s="59" t="s">
        <v>66</v>
      </c>
      <c r="L6" s="65" t="s">
        <v>11</v>
      </c>
      <c r="M6" s="59" t="s">
        <v>13</v>
      </c>
      <c r="N6" s="59" t="s">
        <v>3</v>
      </c>
      <c r="O6" s="63" t="s">
        <v>64</v>
      </c>
    </row>
    <row r="7" spans="1:16" ht="9" customHeight="1" thickBot="1" x14ac:dyDescent="0.25">
      <c r="B7" s="66"/>
      <c r="C7" s="73"/>
      <c r="D7" s="68"/>
      <c r="E7" s="67"/>
      <c r="F7" s="67"/>
      <c r="G7" s="67"/>
      <c r="H7" s="69"/>
      <c r="I7" s="67"/>
      <c r="J7" s="69"/>
      <c r="K7" s="67"/>
      <c r="L7" s="69"/>
      <c r="M7" s="67"/>
      <c r="N7" s="67"/>
      <c r="O7" s="70"/>
    </row>
    <row r="8" spans="1:16" x14ac:dyDescent="0.2">
      <c r="B8" s="2"/>
      <c r="C8" s="74"/>
      <c r="D8" s="4"/>
      <c r="E8" s="3"/>
      <c r="F8" s="3"/>
      <c r="H8" s="2"/>
      <c r="J8" s="2"/>
      <c r="L8" s="2"/>
      <c r="O8" s="85"/>
    </row>
    <row r="9" spans="1:16" ht="15.75" x14ac:dyDescent="0.25">
      <c r="B9" s="25" t="s">
        <v>15</v>
      </c>
      <c r="C9" s="75">
        <v>1449600</v>
      </c>
      <c r="D9" s="41">
        <v>28</v>
      </c>
      <c r="E9" s="6">
        <v>5990809</v>
      </c>
      <c r="F9" s="6">
        <v>486621</v>
      </c>
      <c r="G9" s="7">
        <f>F9+E9+C9</f>
        <v>7927030</v>
      </c>
      <c r="H9" s="8">
        <f t="shared" ref="H9:H64" si="0">(G9/$M9)*100</f>
        <v>100</v>
      </c>
      <c r="I9" s="7">
        <v>0</v>
      </c>
      <c r="J9" s="8">
        <f t="shared" ref="J9:J64" si="1">(I9/$M9)*100</f>
        <v>0</v>
      </c>
      <c r="K9" s="7">
        <v>0</v>
      </c>
      <c r="L9" s="8">
        <f t="shared" ref="L9:L64" si="2">(K9/$M9)*100</f>
        <v>0</v>
      </c>
      <c r="M9" s="9">
        <f>K9+I9+G9</f>
        <v>7927030</v>
      </c>
      <c r="N9" s="10">
        <f>(M9/$M$68)*100</f>
        <v>0.2220236676405753</v>
      </c>
      <c r="O9" s="86">
        <f>RANK(M9,M$9:M$64,0)</f>
        <v>31</v>
      </c>
    </row>
    <row r="10" spans="1:16" ht="15.75" x14ac:dyDescent="0.25">
      <c r="A10" s="11"/>
      <c r="B10" s="25" t="s">
        <v>16</v>
      </c>
      <c r="C10" s="76">
        <v>669200</v>
      </c>
      <c r="D10" s="41">
        <v>4</v>
      </c>
      <c r="E10" s="12">
        <v>2221204</v>
      </c>
      <c r="F10" s="12">
        <v>6699551</v>
      </c>
      <c r="G10" s="13">
        <f>F10+E10+C10</f>
        <v>9589955</v>
      </c>
      <c r="H10" s="8">
        <f t="shared" si="0"/>
        <v>24.002341378068234</v>
      </c>
      <c r="I10" s="13">
        <v>16456293</v>
      </c>
      <c r="J10" s="8">
        <f t="shared" si="1"/>
        <v>41.187843155000692</v>
      </c>
      <c r="K10" s="13">
        <v>13908000</v>
      </c>
      <c r="L10" s="8">
        <f>(K10/$M10)*100</f>
        <v>34.809815466931077</v>
      </c>
      <c r="M10" s="14">
        <f>K10+I10+G10</f>
        <v>39954248</v>
      </c>
      <c r="N10" s="10">
        <f>(M10/$M$68)*100</f>
        <v>1.1190557723108301</v>
      </c>
      <c r="O10" s="86">
        <f t="shared" ref="O10:O64" si="3">RANK(M10,M$9:M$64,0)</f>
        <v>20</v>
      </c>
      <c r="P10" s="5"/>
    </row>
    <row r="11" spans="1:16" ht="15.75" x14ac:dyDescent="0.25">
      <c r="A11" s="11"/>
      <c r="B11" s="25" t="s">
        <v>72</v>
      </c>
      <c r="C11" s="12">
        <v>0</v>
      </c>
      <c r="D11" s="41">
        <v>0</v>
      </c>
      <c r="E11" s="12">
        <v>0</v>
      </c>
      <c r="F11" s="12">
        <v>0</v>
      </c>
      <c r="G11" s="13">
        <f t="shared" ref="G11:G64" si="4">F11+E11+C11</f>
        <v>0</v>
      </c>
      <c r="H11" s="8">
        <v>0</v>
      </c>
      <c r="I11" s="13">
        <v>0</v>
      </c>
      <c r="J11" s="8">
        <v>0</v>
      </c>
      <c r="K11" s="13">
        <v>0</v>
      </c>
      <c r="L11" s="8">
        <v>0</v>
      </c>
      <c r="M11" s="14">
        <f t="shared" ref="M11:M64" si="5">K11+I11+G11</f>
        <v>0</v>
      </c>
      <c r="N11" s="10">
        <f t="shared" ref="N11:N64" si="6">(M11/$M$68)*100</f>
        <v>0</v>
      </c>
      <c r="O11" s="86">
        <f t="shared" si="3"/>
        <v>54</v>
      </c>
      <c r="P11" s="5"/>
    </row>
    <row r="12" spans="1:16" ht="15.75" x14ac:dyDescent="0.25">
      <c r="A12" s="11"/>
      <c r="B12" s="25" t="s">
        <v>17</v>
      </c>
      <c r="C12" s="12">
        <v>5533707</v>
      </c>
      <c r="D12" s="41">
        <v>12</v>
      </c>
      <c r="E12" s="12">
        <v>2501091</v>
      </c>
      <c r="F12" s="12">
        <v>3626640</v>
      </c>
      <c r="G12" s="13">
        <f t="shared" si="4"/>
        <v>11661438</v>
      </c>
      <c r="H12" s="8">
        <f t="shared" si="0"/>
        <v>15.162182648720169</v>
      </c>
      <c r="I12" s="13">
        <v>0</v>
      </c>
      <c r="J12" s="8">
        <f t="shared" si="1"/>
        <v>0</v>
      </c>
      <c r="K12" s="13">
        <v>65249903</v>
      </c>
      <c r="L12" s="8">
        <f t="shared" si="2"/>
        <v>84.837817351279838</v>
      </c>
      <c r="M12" s="14">
        <f t="shared" si="5"/>
        <v>76911341</v>
      </c>
      <c r="N12" s="10">
        <f t="shared" si="6"/>
        <v>2.1541659375547906</v>
      </c>
      <c r="O12" s="86">
        <f t="shared" si="3"/>
        <v>15</v>
      </c>
      <c r="P12" s="5"/>
    </row>
    <row r="13" spans="1:16" ht="15.75" x14ac:dyDescent="0.25">
      <c r="A13" s="11"/>
      <c r="B13" s="26" t="s">
        <v>18</v>
      </c>
      <c r="C13" s="15">
        <v>682280</v>
      </c>
      <c r="D13" s="42">
        <v>25</v>
      </c>
      <c r="E13" s="15">
        <v>0</v>
      </c>
      <c r="F13" s="15">
        <v>267720</v>
      </c>
      <c r="G13" s="16">
        <f t="shared" si="4"/>
        <v>950000</v>
      </c>
      <c r="H13" s="17">
        <f t="shared" si="0"/>
        <v>100</v>
      </c>
      <c r="I13" s="16">
        <v>0</v>
      </c>
      <c r="J13" s="17">
        <f t="shared" si="1"/>
        <v>0</v>
      </c>
      <c r="K13" s="16">
        <v>0</v>
      </c>
      <c r="L13" s="17">
        <f t="shared" si="2"/>
        <v>0</v>
      </c>
      <c r="M13" s="18">
        <f t="shared" si="5"/>
        <v>950000</v>
      </c>
      <c r="N13" s="19">
        <f t="shared" si="6"/>
        <v>2.6608008832885274E-2</v>
      </c>
      <c r="O13" s="87">
        <f t="shared" si="3"/>
        <v>46</v>
      </c>
      <c r="P13" s="5"/>
    </row>
    <row r="14" spans="1:16" ht="15.75" x14ac:dyDescent="0.25">
      <c r="A14" s="11"/>
      <c r="B14" s="25" t="s">
        <v>19</v>
      </c>
      <c r="C14" s="12">
        <v>36915094</v>
      </c>
      <c r="D14" s="41">
        <v>52</v>
      </c>
      <c r="E14" s="12">
        <v>44775035</v>
      </c>
      <c r="F14" s="12">
        <v>5447877</v>
      </c>
      <c r="G14" s="13">
        <f t="shared" si="4"/>
        <v>87138006</v>
      </c>
      <c r="H14" s="8">
        <f t="shared" si="0"/>
        <v>25.978162585955172</v>
      </c>
      <c r="I14" s="13">
        <v>209332034</v>
      </c>
      <c r="J14" s="8">
        <f t="shared" si="1"/>
        <v>62.407459882668135</v>
      </c>
      <c r="K14" s="13">
        <v>38957863</v>
      </c>
      <c r="L14" s="8">
        <f t="shared" si="2"/>
        <v>11.614377531376691</v>
      </c>
      <c r="M14" s="14">
        <f t="shared" si="5"/>
        <v>335427903</v>
      </c>
      <c r="N14" s="10">
        <f t="shared" si="6"/>
        <v>9.3948090587580886</v>
      </c>
      <c r="O14" s="86">
        <f t="shared" si="3"/>
        <v>2</v>
      </c>
      <c r="P14" s="5"/>
    </row>
    <row r="15" spans="1:16" ht="15.75" x14ac:dyDescent="0.25">
      <c r="A15" s="11"/>
      <c r="B15" s="25" t="s">
        <v>20</v>
      </c>
      <c r="C15" s="12">
        <v>3368229</v>
      </c>
      <c r="D15" s="41">
        <v>21</v>
      </c>
      <c r="E15" s="12">
        <v>3518727</v>
      </c>
      <c r="F15" s="12">
        <v>842334</v>
      </c>
      <c r="G15" s="13">
        <f t="shared" si="4"/>
        <v>7729290</v>
      </c>
      <c r="H15" s="8">
        <f t="shared" si="0"/>
        <v>4.0110061116379034</v>
      </c>
      <c r="I15" s="13">
        <v>34541525</v>
      </c>
      <c r="J15" s="8">
        <f t="shared" si="1"/>
        <v>17.924837582791358</v>
      </c>
      <c r="K15" s="13">
        <v>150431210</v>
      </c>
      <c r="L15" s="8">
        <f t="shared" si="2"/>
        <v>78.064156305570748</v>
      </c>
      <c r="M15" s="14">
        <f t="shared" si="5"/>
        <v>192702025</v>
      </c>
      <c r="N15" s="10">
        <f t="shared" si="6"/>
        <v>5.3972812455946091</v>
      </c>
      <c r="O15" s="86">
        <f t="shared" si="3"/>
        <v>5</v>
      </c>
      <c r="P15" s="5"/>
    </row>
    <row r="16" spans="1:16" ht="15.75" x14ac:dyDescent="0.25">
      <c r="A16" s="11"/>
      <c r="B16" s="25" t="s">
        <v>21</v>
      </c>
      <c r="C16" s="12">
        <v>3605000</v>
      </c>
      <c r="D16" s="41">
        <v>1</v>
      </c>
      <c r="E16" s="12">
        <v>6754730</v>
      </c>
      <c r="F16" s="12">
        <v>5864720</v>
      </c>
      <c r="G16" s="13">
        <f t="shared" si="4"/>
        <v>16224450</v>
      </c>
      <c r="H16" s="8">
        <f t="shared" si="0"/>
        <v>20.140944965972256</v>
      </c>
      <c r="I16" s="13">
        <v>58400000</v>
      </c>
      <c r="J16" s="8">
        <f t="shared" si="1"/>
        <v>72.497445892636108</v>
      </c>
      <c r="K16" s="13">
        <v>5930112</v>
      </c>
      <c r="L16" s="8">
        <f t="shared" si="2"/>
        <v>7.3616091413916447</v>
      </c>
      <c r="M16" s="14">
        <f t="shared" si="5"/>
        <v>80554562</v>
      </c>
      <c r="N16" s="10">
        <f t="shared" si="6"/>
        <v>2.2562068391844252</v>
      </c>
      <c r="O16" s="86">
        <f t="shared" si="3"/>
        <v>14</v>
      </c>
      <c r="P16" s="5"/>
    </row>
    <row r="17" spans="1:16" ht="15.75" x14ac:dyDescent="0.25">
      <c r="A17" s="11"/>
      <c r="B17" s="25" t="s">
        <v>22</v>
      </c>
      <c r="C17" s="12">
        <v>656600</v>
      </c>
      <c r="D17" s="41">
        <v>2</v>
      </c>
      <c r="E17" s="12">
        <v>0</v>
      </c>
      <c r="F17" s="12">
        <v>0</v>
      </c>
      <c r="G17" s="13">
        <f t="shared" si="4"/>
        <v>656600</v>
      </c>
      <c r="H17" s="8">
        <f t="shared" si="0"/>
        <v>100</v>
      </c>
      <c r="I17" s="13">
        <v>0</v>
      </c>
      <c r="J17" s="8">
        <f t="shared" si="1"/>
        <v>0</v>
      </c>
      <c r="K17" s="13">
        <v>0</v>
      </c>
      <c r="L17" s="8">
        <f>(K17/$M17)*100</f>
        <v>0</v>
      </c>
      <c r="M17" s="14">
        <f t="shared" si="5"/>
        <v>656600</v>
      </c>
      <c r="N17" s="10">
        <f t="shared" si="6"/>
        <v>1.8390335368076282E-2</v>
      </c>
      <c r="O17" s="86">
        <f t="shared" si="3"/>
        <v>50</v>
      </c>
      <c r="P17" s="5"/>
    </row>
    <row r="18" spans="1:16" ht="15.75" x14ac:dyDescent="0.25">
      <c r="A18" s="11"/>
      <c r="B18" s="26" t="s">
        <v>23</v>
      </c>
      <c r="C18" s="15">
        <v>1117200</v>
      </c>
      <c r="D18" s="42">
        <v>2</v>
      </c>
      <c r="E18" s="15">
        <v>3023040</v>
      </c>
      <c r="F18" s="15">
        <v>671000</v>
      </c>
      <c r="G18" s="16">
        <f t="shared" si="4"/>
        <v>4811240</v>
      </c>
      <c r="H18" s="17">
        <f t="shared" si="0"/>
        <v>4.5551681262675441</v>
      </c>
      <c r="I18" s="16">
        <v>100463328</v>
      </c>
      <c r="J18" s="17">
        <f t="shared" si="1"/>
        <v>95.116300488930435</v>
      </c>
      <c r="K18" s="16">
        <v>347000</v>
      </c>
      <c r="L18" s="17">
        <f t="shared" si="2"/>
        <v>0.32853138480201316</v>
      </c>
      <c r="M18" s="18">
        <f t="shared" si="5"/>
        <v>105621568</v>
      </c>
      <c r="N18" s="19">
        <f t="shared" si="6"/>
        <v>2.9582943308286236</v>
      </c>
      <c r="O18" s="87">
        <f t="shared" si="3"/>
        <v>12</v>
      </c>
      <c r="P18" s="5"/>
    </row>
    <row r="19" spans="1:16" ht="15.75" x14ac:dyDescent="0.25">
      <c r="A19" s="11"/>
      <c r="B19" s="25" t="s">
        <v>24</v>
      </c>
      <c r="C19" s="12">
        <v>9408990</v>
      </c>
      <c r="D19" s="41">
        <v>45</v>
      </c>
      <c r="E19" s="12">
        <v>5247366</v>
      </c>
      <c r="F19" s="12">
        <v>4353340</v>
      </c>
      <c r="G19" s="13">
        <f t="shared" si="4"/>
        <v>19009696</v>
      </c>
      <c r="H19" s="8">
        <f t="shared" si="0"/>
        <v>32.059286579577453</v>
      </c>
      <c r="I19" s="13">
        <v>30843287</v>
      </c>
      <c r="J19" s="8">
        <f t="shared" si="1"/>
        <v>52.016285635980495</v>
      </c>
      <c r="K19" s="13">
        <v>9442460</v>
      </c>
      <c r="L19" s="8">
        <f t="shared" si="2"/>
        <v>15.924427784442052</v>
      </c>
      <c r="M19" s="14">
        <f t="shared" si="5"/>
        <v>59295443</v>
      </c>
      <c r="N19" s="10">
        <f t="shared" si="6"/>
        <v>1.660772285361942</v>
      </c>
      <c r="O19" s="86">
        <f t="shared" si="3"/>
        <v>17</v>
      </c>
      <c r="P19" s="5"/>
    </row>
    <row r="20" spans="1:16" ht="15.75" x14ac:dyDescent="0.25">
      <c r="A20" s="11"/>
      <c r="B20" s="25" t="s">
        <v>25</v>
      </c>
      <c r="C20" s="12">
        <v>1680740</v>
      </c>
      <c r="D20" s="41">
        <v>14</v>
      </c>
      <c r="E20" s="12">
        <v>644527</v>
      </c>
      <c r="F20" s="24">
        <v>1168040</v>
      </c>
      <c r="G20" s="13">
        <f t="shared" si="4"/>
        <v>3493307</v>
      </c>
      <c r="H20" s="8">
        <f t="shared" si="0"/>
        <v>8.6066938030869373</v>
      </c>
      <c r="I20" s="23">
        <v>37094950</v>
      </c>
      <c r="J20" s="8">
        <f t="shared" si="1"/>
        <v>91.393306196913059</v>
      </c>
      <c r="K20" s="13">
        <v>0</v>
      </c>
      <c r="L20" s="8">
        <f t="shared" si="2"/>
        <v>0</v>
      </c>
      <c r="M20" s="14">
        <f t="shared" si="5"/>
        <v>40588257</v>
      </c>
      <c r="N20" s="10">
        <f t="shared" si="6"/>
        <v>1.1368133692288604</v>
      </c>
      <c r="O20" s="86">
        <f t="shared" si="3"/>
        <v>19</v>
      </c>
      <c r="P20" s="5"/>
    </row>
    <row r="21" spans="1:16" ht="15.75" x14ac:dyDescent="0.25">
      <c r="A21" s="11"/>
      <c r="B21" s="25" t="s">
        <v>70</v>
      </c>
      <c r="C21" s="12">
        <v>475000</v>
      </c>
      <c r="D21" s="41">
        <v>4</v>
      </c>
      <c r="E21" s="12">
        <v>0</v>
      </c>
      <c r="F21" s="24">
        <v>0</v>
      </c>
      <c r="G21" s="13">
        <f t="shared" si="4"/>
        <v>475000</v>
      </c>
      <c r="H21" s="8">
        <v>0</v>
      </c>
      <c r="I21" s="23">
        <v>0</v>
      </c>
      <c r="J21" s="8">
        <v>0</v>
      </c>
      <c r="K21" s="13">
        <v>0</v>
      </c>
      <c r="L21" s="8">
        <v>0</v>
      </c>
      <c r="M21" s="14">
        <f t="shared" si="5"/>
        <v>475000</v>
      </c>
      <c r="N21" s="10">
        <f t="shared" si="6"/>
        <v>1.3304004416442637E-2</v>
      </c>
      <c r="O21" s="86">
        <f t="shared" si="3"/>
        <v>52</v>
      </c>
      <c r="P21" s="5"/>
    </row>
    <row r="22" spans="1:16" ht="15.75" x14ac:dyDescent="0.25">
      <c r="A22" s="11"/>
      <c r="B22" s="25" t="s">
        <v>26</v>
      </c>
      <c r="C22" s="12">
        <v>8874400</v>
      </c>
      <c r="D22" s="41">
        <v>54</v>
      </c>
      <c r="E22" s="12">
        <v>478000</v>
      </c>
      <c r="F22" s="12">
        <v>436000</v>
      </c>
      <c r="G22" s="13">
        <f t="shared" si="4"/>
        <v>9788400</v>
      </c>
      <c r="H22" s="8">
        <f t="shared" si="0"/>
        <v>21.055389911150446</v>
      </c>
      <c r="I22" s="13">
        <v>0</v>
      </c>
      <c r="J22" s="8">
        <f t="shared" si="1"/>
        <v>0</v>
      </c>
      <c r="K22" s="13">
        <v>36700409</v>
      </c>
      <c r="L22" s="8">
        <f t="shared" si="2"/>
        <v>78.944610088849558</v>
      </c>
      <c r="M22" s="14">
        <f t="shared" si="5"/>
        <v>46488809</v>
      </c>
      <c r="N22" s="10">
        <f t="shared" si="6"/>
        <v>1.3020785689498067</v>
      </c>
      <c r="O22" s="86">
        <f t="shared" si="3"/>
        <v>18</v>
      </c>
      <c r="P22" s="5"/>
    </row>
    <row r="23" spans="1:16" ht="15.75" x14ac:dyDescent="0.25">
      <c r="A23" s="11"/>
      <c r="B23" s="26" t="s">
        <v>27</v>
      </c>
      <c r="C23" s="15">
        <v>2114210</v>
      </c>
      <c r="D23" s="42">
        <v>36</v>
      </c>
      <c r="E23" s="15">
        <v>3775197</v>
      </c>
      <c r="F23" s="15">
        <v>3379893</v>
      </c>
      <c r="G23" s="16">
        <f t="shared" si="4"/>
        <v>9269300</v>
      </c>
      <c r="H23" s="17">
        <f t="shared" si="0"/>
        <v>100</v>
      </c>
      <c r="I23" s="16">
        <v>0</v>
      </c>
      <c r="J23" s="17">
        <f t="shared" si="1"/>
        <v>0</v>
      </c>
      <c r="K23" s="16">
        <v>0</v>
      </c>
      <c r="L23" s="17">
        <f t="shared" si="2"/>
        <v>0</v>
      </c>
      <c r="M23" s="18">
        <f t="shared" si="5"/>
        <v>9269300</v>
      </c>
      <c r="N23" s="19">
        <f t="shared" si="6"/>
        <v>0.25961854344701413</v>
      </c>
      <c r="O23" s="87">
        <f t="shared" si="3"/>
        <v>30</v>
      </c>
      <c r="P23" s="5"/>
    </row>
    <row r="24" spans="1:16" ht="15.75" x14ac:dyDescent="0.25">
      <c r="A24" s="11"/>
      <c r="B24" s="25" t="s">
        <v>28</v>
      </c>
      <c r="C24" s="12">
        <v>2041316</v>
      </c>
      <c r="D24" s="41">
        <v>10</v>
      </c>
      <c r="E24" s="12">
        <v>5265400</v>
      </c>
      <c r="F24" s="12">
        <v>5694152</v>
      </c>
      <c r="G24" s="13">
        <f t="shared" si="4"/>
        <v>13000868</v>
      </c>
      <c r="H24" s="8">
        <f t="shared" si="0"/>
        <v>7.2405548256078438</v>
      </c>
      <c r="I24" s="13">
        <v>166250628</v>
      </c>
      <c r="J24" s="8">
        <f t="shared" si="1"/>
        <v>92.589724534218362</v>
      </c>
      <c r="K24" s="13">
        <v>304744</v>
      </c>
      <c r="L24" s="8">
        <f t="shared" si="2"/>
        <v>0.16972064017379734</v>
      </c>
      <c r="M24" s="14">
        <f t="shared" si="5"/>
        <v>179556240</v>
      </c>
      <c r="N24" s="10">
        <f t="shared" si="6"/>
        <v>5.0290884420207025</v>
      </c>
      <c r="O24" s="86">
        <f t="shared" si="3"/>
        <v>7</v>
      </c>
      <c r="P24" s="5"/>
    </row>
    <row r="25" spans="1:16" ht="15.75" x14ac:dyDescent="0.25">
      <c r="A25" s="11"/>
      <c r="B25" s="25" t="s">
        <v>29</v>
      </c>
      <c r="C25" s="12">
        <v>3539720</v>
      </c>
      <c r="D25" s="41">
        <v>10</v>
      </c>
      <c r="E25" s="12">
        <v>9845120</v>
      </c>
      <c r="F25" s="12">
        <v>1425720</v>
      </c>
      <c r="G25" s="13">
        <f t="shared" si="4"/>
        <v>14810560</v>
      </c>
      <c r="H25" s="8">
        <f t="shared" si="0"/>
        <v>51.410202112903711</v>
      </c>
      <c r="I25" s="13">
        <v>13998041</v>
      </c>
      <c r="J25" s="8">
        <f t="shared" si="1"/>
        <v>48.589797887096289</v>
      </c>
      <c r="K25" s="13">
        <v>0</v>
      </c>
      <c r="L25" s="8">
        <f t="shared" si="2"/>
        <v>0</v>
      </c>
      <c r="M25" s="14">
        <f t="shared" si="5"/>
        <v>28808601</v>
      </c>
      <c r="N25" s="10">
        <f t="shared" si="6"/>
        <v>0.80688369460112352</v>
      </c>
      <c r="O25" s="86">
        <f t="shared" si="3"/>
        <v>22</v>
      </c>
      <c r="P25" s="5"/>
    </row>
    <row r="26" spans="1:16" ht="15.75" x14ac:dyDescent="0.25">
      <c r="A26" s="11"/>
      <c r="B26" s="25" t="s">
        <v>30</v>
      </c>
      <c r="C26" s="12">
        <v>4696880</v>
      </c>
      <c r="D26" s="41">
        <v>35</v>
      </c>
      <c r="E26" s="12">
        <v>1006600</v>
      </c>
      <c r="F26" s="12">
        <v>1722485</v>
      </c>
      <c r="G26" s="13">
        <f t="shared" si="4"/>
        <v>7425965</v>
      </c>
      <c r="H26" s="8">
        <f t="shared" si="0"/>
        <v>100</v>
      </c>
      <c r="I26" s="13">
        <v>0</v>
      </c>
      <c r="J26" s="8">
        <f t="shared" si="1"/>
        <v>0</v>
      </c>
      <c r="K26" s="13">
        <v>0</v>
      </c>
      <c r="L26" s="8">
        <f t="shared" si="2"/>
        <v>0</v>
      </c>
      <c r="M26" s="14">
        <f t="shared" si="5"/>
        <v>7425965</v>
      </c>
      <c r="N26" s="10">
        <f t="shared" si="6"/>
        <v>0.20798962348704933</v>
      </c>
      <c r="O26" s="86">
        <f t="shared" si="3"/>
        <v>32</v>
      </c>
      <c r="P26" s="5"/>
    </row>
    <row r="27" spans="1:16" ht="15.75" x14ac:dyDescent="0.25">
      <c r="A27" s="11"/>
      <c r="B27" s="25" t="s">
        <v>31</v>
      </c>
      <c r="C27" s="12">
        <v>1719000</v>
      </c>
      <c r="D27" s="41">
        <v>6</v>
      </c>
      <c r="E27" s="12">
        <v>0</v>
      </c>
      <c r="F27" s="12">
        <v>0</v>
      </c>
      <c r="G27" s="13">
        <f t="shared" si="4"/>
        <v>1719000</v>
      </c>
      <c r="H27" s="8">
        <f t="shared" si="0"/>
        <v>100</v>
      </c>
      <c r="I27" s="13">
        <v>0</v>
      </c>
      <c r="J27" s="8">
        <f t="shared" si="1"/>
        <v>0</v>
      </c>
      <c r="K27" s="13">
        <v>0</v>
      </c>
      <c r="L27" s="8">
        <f t="shared" si="2"/>
        <v>0</v>
      </c>
      <c r="M27" s="14">
        <f t="shared" si="5"/>
        <v>1719000</v>
      </c>
      <c r="N27" s="10">
        <f t="shared" si="6"/>
        <v>4.8146491772347137E-2</v>
      </c>
      <c r="O27" s="86">
        <f t="shared" si="3"/>
        <v>41</v>
      </c>
      <c r="P27" s="5"/>
    </row>
    <row r="28" spans="1:16" ht="15.75" x14ac:dyDescent="0.25">
      <c r="A28" s="11"/>
      <c r="B28" s="26" t="s">
        <v>32</v>
      </c>
      <c r="C28" s="15">
        <v>3341078</v>
      </c>
      <c r="D28" s="42">
        <v>58</v>
      </c>
      <c r="E28" s="15">
        <v>139798</v>
      </c>
      <c r="F28" s="15">
        <v>2606517</v>
      </c>
      <c r="G28" s="16">
        <f t="shared" si="4"/>
        <v>6087393</v>
      </c>
      <c r="H28" s="17">
        <f t="shared" si="0"/>
        <v>100</v>
      </c>
      <c r="I28" s="16">
        <v>0</v>
      </c>
      <c r="J28" s="17">
        <f t="shared" si="1"/>
        <v>0</v>
      </c>
      <c r="K28" s="16">
        <v>0</v>
      </c>
      <c r="L28" s="17">
        <f t="shared" si="2"/>
        <v>0</v>
      </c>
      <c r="M28" s="18">
        <f t="shared" si="5"/>
        <v>6087393</v>
      </c>
      <c r="N28" s="19">
        <f t="shared" si="6"/>
        <v>0.1704983228560463</v>
      </c>
      <c r="O28" s="87">
        <f t="shared" si="3"/>
        <v>34</v>
      </c>
      <c r="P28" s="5"/>
    </row>
    <row r="29" spans="1:16" ht="15.75" x14ac:dyDescent="0.25">
      <c r="A29" s="11"/>
      <c r="B29" s="25" t="s">
        <v>73</v>
      </c>
      <c r="C29" s="12">
        <v>261437</v>
      </c>
      <c r="D29" s="41">
        <v>4</v>
      </c>
      <c r="E29" s="12">
        <v>453795</v>
      </c>
      <c r="F29" s="12">
        <v>267499</v>
      </c>
      <c r="G29" s="13">
        <f t="shared" si="4"/>
        <v>982731</v>
      </c>
      <c r="H29" s="8">
        <f t="shared" si="0"/>
        <v>18.916214227885934</v>
      </c>
      <c r="I29" s="13">
        <v>4212447</v>
      </c>
      <c r="J29" s="8">
        <f t="shared" si="1"/>
        <v>81.083785772114055</v>
      </c>
      <c r="K29" s="13">
        <v>0</v>
      </c>
      <c r="L29" s="8">
        <f t="shared" si="2"/>
        <v>0</v>
      </c>
      <c r="M29" s="14">
        <f t="shared" si="5"/>
        <v>5195178</v>
      </c>
      <c r="N29" s="10">
        <f t="shared" si="6"/>
        <v>0.14550878117095919</v>
      </c>
      <c r="O29" s="86">
        <f t="shared" si="3"/>
        <v>35</v>
      </c>
      <c r="P29" s="5"/>
    </row>
    <row r="30" spans="1:16" ht="15.75" x14ac:dyDescent="0.25">
      <c r="A30" s="11"/>
      <c r="B30" s="25" t="s">
        <v>33</v>
      </c>
      <c r="C30" s="12">
        <v>475000</v>
      </c>
      <c r="D30" s="41">
        <v>2</v>
      </c>
      <c r="E30" s="12">
        <v>823000</v>
      </c>
      <c r="F30" s="12">
        <v>0</v>
      </c>
      <c r="G30" s="13">
        <f t="shared" si="4"/>
        <v>1298000</v>
      </c>
      <c r="H30" s="8">
        <f t="shared" si="0"/>
        <v>100</v>
      </c>
      <c r="I30" s="13">
        <v>0</v>
      </c>
      <c r="J30" s="8">
        <f t="shared" si="1"/>
        <v>0</v>
      </c>
      <c r="K30" s="13">
        <v>0</v>
      </c>
      <c r="L30" s="8">
        <f t="shared" si="2"/>
        <v>0</v>
      </c>
      <c r="M30" s="14">
        <f t="shared" si="5"/>
        <v>1298000</v>
      </c>
      <c r="N30" s="10">
        <f t="shared" si="6"/>
        <v>3.6354942594826405E-2</v>
      </c>
      <c r="O30" s="86">
        <f t="shared" si="3"/>
        <v>42</v>
      </c>
      <c r="P30" s="5"/>
    </row>
    <row r="31" spans="1:16" ht="15.75" x14ac:dyDescent="0.25">
      <c r="A31" s="11"/>
      <c r="B31" s="25" t="s">
        <v>34</v>
      </c>
      <c r="C31" s="12">
        <v>3858608</v>
      </c>
      <c r="D31" s="41">
        <v>15</v>
      </c>
      <c r="E31" s="12">
        <v>15640485</v>
      </c>
      <c r="F31" s="12">
        <v>3191600</v>
      </c>
      <c r="G31" s="13">
        <f t="shared" si="4"/>
        <v>22690693</v>
      </c>
      <c r="H31" s="8">
        <f t="shared" si="0"/>
        <v>25.491719005667729</v>
      </c>
      <c r="I31" s="13">
        <v>53451323</v>
      </c>
      <c r="J31" s="8">
        <f t="shared" si="1"/>
        <v>60.049558926965538</v>
      </c>
      <c r="K31" s="13">
        <v>12870000</v>
      </c>
      <c r="L31" s="8">
        <f t="shared" si="2"/>
        <v>14.458722067366725</v>
      </c>
      <c r="M31" s="14">
        <f t="shared" si="5"/>
        <v>89012016</v>
      </c>
      <c r="N31" s="10">
        <f t="shared" si="6"/>
        <v>2.4930868504851844</v>
      </c>
      <c r="O31" s="86">
        <f t="shared" si="3"/>
        <v>13</v>
      </c>
      <c r="P31" s="5"/>
    </row>
    <row r="32" spans="1:16" ht="15.75" x14ac:dyDescent="0.25">
      <c r="A32" s="11"/>
      <c r="B32" s="25" t="s">
        <v>74</v>
      </c>
      <c r="C32" s="12">
        <v>588000</v>
      </c>
      <c r="D32" s="41">
        <v>3</v>
      </c>
      <c r="E32" s="12">
        <v>20621452</v>
      </c>
      <c r="F32" s="12">
        <v>486296</v>
      </c>
      <c r="G32" s="13">
        <f t="shared" si="4"/>
        <v>21695748</v>
      </c>
      <c r="H32" s="8">
        <f t="shared" si="0"/>
        <v>34.718064550394487</v>
      </c>
      <c r="I32" s="13">
        <v>34915489</v>
      </c>
      <c r="J32" s="8">
        <f t="shared" si="1"/>
        <v>55.872616187770454</v>
      </c>
      <c r="K32" s="13">
        <v>5880000</v>
      </c>
      <c r="L32" s="8">
        <f t="shared" si="2"/>
        <v>9.4093192618350638</v>
      </c>
      <c r="M32" s="14">
        <f t="shared" si="5"/>
        <v>62491237</v>
      </c>
      <c r="N32" s="10">
        <f t="shared" si="6"/>
        <v>1.7502814590251861</v>
      </c>
      <c r="O32" s="86">
        <f t="shared" si="3"/>
        <v>16</v>
      </c>
      <c r="P32" s="5"/>
    </row>
    <row r="33" spans="1:16" ht="15.75" x14ac:dyDescent="0.25">
      <c r="A33" s="11"/>
      <c r="B33" s="26" t="s">
        <v>35</v>
      </c>
      <c r="C33" s="15">
        <v>4202249</v>
      </c>
      <c r="D33" s="42">
        <v>79</v>
      </c>
      <c r="E33" s="15">
        <v>4009881</v>
      </c>
      <c r="F33" s="15">
        <v>6174690</v>
      </c>
      <c r="G33" s="16">
        <f t="shared" si="4"/>
        <v>14386820</v>
      </c>
      <c r="H33" s="17">
        <f t="shared" si="0"/>
        <v>94.475010958305901</v>
      </c>
      <c r="I33" s="16">
        <v>841355</v>
      </c>
      <c r="J33" s="17">
        <f t="shared" si="1"/>
        <v>5.5249890416940968</v>
      </c>
      <c r="K33" s="16">
        <v>0</v>
      </c>
      <c r="L33" s="17">
        <f t="shared" si="2"/>
        <v>0</v>
      </c>
      <c r="M33" s="18">
        <f t="shared" si="5"/>
        <v>15228175</v>
      </c>
      <c r="N33" s="19">
        <f t="shared" si="6"/>
        <v>0.42651727885128699</v>
      </c>
      <c r="O33" s="87">
        <f t="shared" si="3"/>
        <v>27</v>
      </c>
      <c r="P33" s="5"/>
    </row>
    <row r="34" spans="1:16" ht="15.75" x14ac:dyDescent="0.25">
      <c r="A34" s="11"/>
      <c r="B34" s="25" t="s">
        <v>36</v>
      </c>
      <c r="C34" s="12">
        <v>4813581</v>
      </c>
      <c r="D34" s="41">
        <v>18</v>
      </c>
      <c r="E34" s="12">
        <v>2431260</v>
      </c>
      <c r="F34" s="12">
        <v>500952</v>
      </c>
      <c r="G34" s="13">
        <f t="shared" si="4"/>
        <v>7745793</v>
      </c>
      <c r="H34" s="8">
        <f t="shared" si="0"/>
        <v>30.228364892105734</v>
      </c>
      <c r="I34" s="13">
        <v>15166800</v>
      </c>
      <c r="J34" s="8">
        <f t="shared" si="1"/>
        <v>59.189235323689815</v>
      </c>
      <c r="K34" s="13">
        <v>2711661</v>
      </c>
      <c r="L34" s="8">
        <f t="shared" si="2"/>
        <v>10.582399784204449</v>
      </c>
      <c r="M34" s="14">
        <f t="shared" si="5"/>
        <v>25624254</v>
      </c>
      <c r="N34" s="10">
        <f t="shared" si="6"/>
        <v>0.71769513344010072</v>
      </c>
      <c r="O34" s="86">
        <f t="shared" si="3"/>
        <v>24</v>
      </c>
      <c r="P34" s="5"/>
    </row>
    <row r="35" spans="1:16" ht="15.75" x14ac:dyDescent="0.25">
      <c r="A35" s="11"/>
      <c r="B35" s="25" t="s">
        <v>37</v>
      </c>
      <c r="C35" s="12">
        <v>0</v>
      </c>
      <c r="D35" s="41">
        <v>0</v>
      </c>
      <c r="E35" s="12">
        <v>0</v>
      </c>
      <c r="F35" s="12">
        <v>857500</v>
      </c>
      <c r="G35" s="13">
        <f t="shared" si="4"/>
        <v>857500</v>
      </c>
      <c r="H35" s="8">
        <f t="shared" si="0"/>
        <v>100</v>
      </c>
      <c r="I35" s="13">
        <v>0</v>
      </c>
      <c r="J35" s="8">
        <f t="shared" si="1"/>
        <v>0</v>
      </c>
      <c r="K35" s="13">
        <v>0</v>
      </c>
      <c r="L35" s="8">
        <f t="shared" si="2"/>
        <v>0</v>
      </c>
      <c r="M35" s="14">
        <f t="shared" si="5"/>
        <v>857500</v>
      </c>
      <c r="N35" s="10">
        <f t="shared" si="6"/>
        <v>2.4017229025472757E-2</v>
      </c>
      <c r="O35" s="86">
        <f t="shared" si="3"/>
        <v>48</v>
      </c>
      <c r="P35" s="5"/>
    </row>
    <row r="36" spans="1:16" ht="15.75" x14ac:dyDescent="0.25">
      <c r="A36" s="11"/>
      <c r="B36" s="25" t="s">
        <v>38</v>
      </c>
      <c r="C36" s="12">
        <v>13000933</v>
      </c>
      <c r="D36" s="41">
        <v>194</v>
      </c>
      <c r="E36" s="12">
        <v>-763626</v>
      </c>
      <c r="F36" s="12">
        <v>4704640</v>
      </c>
      <c r="G36" s="13">
        <f t="shared" si="4"/>
        <v>16941947</v>
      </c>
      <c r="H36" s="8">
        <f t="shared" si="0"/>
        <v>63.228257110738021</v>
      </c>
      <c r="I36" s="13">
        <v>9722981</v>
      </c>
      <c r="J36" s="8">
        <f t="shared" si="1"/>
        <v>36.286687861248815</v>
      </c>
      <c r="K36" s="13">
        <v>129970</v>
      </c>
      <c r="L36" s="8">
        <f t="shared" si="2"/>
        <v>0.4850550280131688</v>
      </c>
      <c r="M36" s="14">
        <f t="shared" si="5"/>
        <v>26794898</v>
      </c>
      <c r="N36" s="10">
        <f t="shared" si="6"/>
        <v>0.75048303437922093</v>
      </c>
      <c r="O36" s="86">
        <f t="shared" si="3"/>
        <v>23</v>
      </c>
      <c r="P36" s="5"/>
    </row>
    <row r="37" spans="1:16" ht="15.75" x14ac:dyDescent="0.25">
      <c r="A37" s="11"/>
      <c r="B37" s="25" t="s">
        <v>39</v>
      </c>
      <c r="C37" s="12">
        <v>0</v>
      </c>
      <c r="D37" s="41">
        <v>0</v>
      </c>
      <c r="E37" s="12">
        <v>0</v>
      </c>
      <c r="F37" s="12">
        <v>229810</v>
      </c>
      <c r="G37" s="13">
        <f t="shared" si="4"/>
        <v>229810</v>
      </c>
      <c r="H37" s="8">
        <f t="shared" si="0"/>
        <v>100</v>
      </c>
      <c r="I37" s="13">
        <v>0</v>
      </c>
      <c r="J37" s="8">
        <f t="shared" si="1"/>
        <v>0</v>
      </c>
      <c r="K37" s="13">
        <v>0</v>
      </c>
      <c r="L37" s="8">
        <f t="shared" si="2"/>
        <v>0</v>
      </c>
      <c r="M37" s="14">
        <f t="shared" si="5"/>
        <v>229810</v>
      </c>
      <c r="N37" s="10">
        <f t="shared" si="6"/>
        <v>6.4366173788266996E-3</v>
      </c>
      <c r="O37" s="86">
        <f t="shared" si="3"/>
        <v>53</v>
      </c>
      <c r="P37" s="5"/>
    </row>
    <row r="38" spans="1:16" ht="15.75" x14ac:dyDescent="0.25">
      <c r="A38" s="11"/>
      <c r="B38" s="26" t="s">
        <v>40</v>
      </c>
      <c r="C38" s="15">
        <v>4644320</v>
      </c>
      <c r="D38" s="42">
        <v>36</v>
      </c>
      <c r="E38" s="15">
        <v>0</v>
      </c>
      <c r="F38" s="15">
        <v>0</v>
      </c>
      <c r="G38" s="16">
        <f t="shared" si="4"/>
        <v>4644320</v>
      </c>
      <c r="H38" s="54">
        <f t="shared" si="0"/>
        <v>100</v>
      </c>
      <c r="I38" s="16">
        <v>0</v>
      </c>
      <c r="J38" s="54">
        <f t="shared" si="1"/>
        <v>0</v>
      </c>
      <c r="K38" s="16">
        <v>0</v>
      </c>
      <c r="L38" s="79">
        <f t="shared" si="2"/>
        <v>0</v>
      </c>
      <c r="M38" s="18">
        <f t="shared" si="5"/>
        <v>4644320</v>
      </c>
      <c r="N38" s="19">
        <f t="shared" si="6"/>
        <v>0.13008011324499549</v>
      </c>
      <c r="O38" s="87">
        <f t="shared" si="3"/>
        <v>37</v>
      </c>
      <c r="P38" s="5"/>
    </row>
    <row r="39" spans="1:16" ht="15.75" x14ac:dyDescent="0.25">
      <c r="A39" s="11"/>
      <c r="B39" s="25" t="s">
        <v>41</v>
      </c>
      <c r="C39" s="12">
        <v>1374440</v>
      </c>
      <c r="D39" s="41">
        <v>15</v>
      </c>
      <c r="E39" s="12">
        <v>1957560</v>
      </c>
      <c r="F39" s="12">
        <v>570000</v>
      </c>
      <c r="G39" s="13">
        <f t="shared" si="4"/>
        <v>3902000</v>
      </c>
      <c r="H39" s="8">
        <f t="shared" si="0"/>
        <v>100</v>
      </c>
      <c r="I39" s="13">
        <v>0</v>
      </c>
      <c r="J39" s="8">
        <f t="shared" si="1"/>
        <v>0</v>
      </c>
      <c r="K39" s="13">
        <v>0</v>
      </c>
      <c r="L39" s="8">
        <f t="shared" si="2"/>
        <v>0</v>
      </c>
      <c r="M39" s="14">
        <f t="shared" si="5"/>
        <v>3902000</v>
      </c>
      <c r="N39" s="10">
        <f t="shared" si="6"/>
        <v>0.10928889522728244</v>
      </c>
      <c r="O39" s="86">
        <f t="shared" si="3"/>
        <v>38</v>
      </c>
      <c r="P39" s="5"/>
    </row>
    <row r="40" spans="1:16" ht="15.75" x14ac:dyDescent="0.25">
      <c r="A40" s="11"/>
      <c r="B40" s="25" t="s">
        <v>42</v>
      </c>
      <c r="C40" s="12">
        <v>190000</v>
      </c>
      <c r="D40" s="41">
        <v>2</v>
      </c>
      <c r="E40" s="12">
        <v>804232</v>
      </c>
      <c r="F40" s="12">
        <v>0</v>
      </c>
      <c r="G40" s="13">
        <f t="shared" si="4"/>
        <v>994232</v>
      </c>
      <c r="H40" s="8">
        <f t="shared" si="0"/>
        <v>100</v>
      </c>
      <c r="I40" s="13">
        <v>0</v>
      </c>
      <c r="J40" s="8">
        <f t="shared" si="1"/>
        <v>0</v>
      </c>
      <c r="K40" s="13">
        <v>0</v>
      </c>
      <c r="L40" s="8">
        <f t="shared" si="2"/>
        <v>0</v>
      </c>
      <c r="M40" s="14">
        <f t="shared" si="5"/>
        <v>994232</v>
      </c>
      <c r="N40" s="10">
        <f t="shared" si="6"/>
        <v>2.784687772414441E-2</v>
      </c>
      <c r="O40" s="86">
        <f t="shared" si="3"/>
        <v>45</v>
      </c>
      <c r="P40" s="5"/>
    </row>
    <row r="41" spans="1:16" ht="15.75" x14ac:dyDescent="0.25">
      <c r="A41" s="11"/>
      <c r="B41" s="25" t="s">
        <v>43</v>
      </c>
      <c r="C41" s="12">
        <v>189386</v>
      </c>
      <c r="D41" s="41">
        <v>3</v>
      </c>
      <c r="E41" s="12">
        <v>4505844</v>
      </c>
      <c r="F41" s="12">
        <v>0</v>
      </c>
      <c r="G41" s="13">
        <f t="shared" si="4"/>
        <v>4695230</v>
      </c>
      <c r="H41" s="8">
        <f t="shared" si="0"/>
        <v>2.5341296130254118</v>
      </c>
      <c r="I41" s="13">
        <v>132974559</v>
      </c>
      <c r="J41" s="8">
        <f t="shared" si="1"/>
        <v>71.769597600308146</v>
      </c>
      <c r="K41" s="13">
        <v>47610000</v>
      </c>
      <c r="L41" s="8">
        <f t="shared" si="2"/>
        <v>25.696272786666441</v>
      </c>
      <c r="M41" s="14">
        <f t="shared" si="5"/>
        <v>185279789</v>
      </c>
      <c r="N41" s="10">
        <f t="shared" si="6"/>
        <v>5.1893960655443365</v>
      </c>
      <c r="O41" s="86">
        <f t="shared" si="3"/>
        <v>6</v>
      </c>
      <c r="P41" s="5"/>
    </row>
    <row r="42" spans="1:16" ht="15.75" x14ac:dyDescent="0.25">
      <c r="A42" s="11"/>
      <c r="B42" s="25" t="s">
        <v>44</v>
      </c>
      <c r="C42" s="12">
        <v>3309325</v>
      </c>
      <c r="D42" s="41">
        <v>44</v>
      </c>
      <c r="E42" s="12">
        <v>2010000</v>
      </c>
      <c r="F42" s="12">
        <v>1079900</v>
      </c>
      <c r="G42" s="13">
        <f t="shared" si="4"/>
        <v>6399225</v>
      </c>
      <c r="H42" s="8">
        <f t="shared" si="0"/>
        <v>100</v>
      </c>
      <c r="I42" s="13">
        <v>0</v>
      </c>
      <c r="J42" s="8">
        <f t="shared" si="1"/>
        <v>0</v>
      </c>
      <c r="K42" s="13">
        <v>0</v>
      </c>
      <c r="L42" s="8">
        <f t="shared" si="2"/>
        <v>0</v>
      </c>
      <c r="M42" s="14">
        <f t="shared" si="5"/>
        <v>6399225</v>
      </c>
      <c r="N42" s="10">
        <f t="shared" si="6"/>
        <v>0.17923224770907395</v>
      </c>
      <c r="O42" s="86">
        <f t="shared" si="3"/>
        <v>33</v>
      </c>
      <c r="P42" s="5"/>
    </row>
    <row r="43" spans="1:16" ht="15.75" x14ac:dyDescent="0.25">
      <c r="A43" s="11"/>
      <c r="B43" s="26" t="s">
        <v>45</v>
      </c>
      <c r="C43" s="15">
        <v>2234043</v>
      </c>
      <c r="D43" s="42">
        <v>2</v>
      </c>
      <c r="E43" s="15">
        <v>17978618</v>
      </c>
      <c r="F43" s="15">
        <v>547159</v>
      </c>
      <c r="G43" s="16">
        <f t="shared" si="4"/>
        <v>20759820</v>
      </c>
      <c r="H43" s="17">
        <f t="shared" si="0"/>
        <v>2.8192212247763035</v>
      </c>
      <c r="I43" s="16">
        <v>233159677</v>
      </c>
      <c r="J43" s="17">
        <f t="shared" si="1"/>
        <v>31.663507205765139</v>
      </c>
      <c r="K43" s="16">
        <v>482447689</v>
      </c>
      <c r="L43" s="17">
        <f t="shared" si="2"/>
        <v>65.517271569458558</v>
      </c>
      <c r="M43" s="18">
        <f t="shared" si="5"/>
        <v>736367186</v>
      </c>
      <c r="N43" s="19">
        <f t="shared" si="6"/>
        <v>20.624489041405127</v>
      </c>
      <c r="O43" s="87">
        <f t="shared" si="3"/>
        <v>1</v>
      </c>
      <c r="P43" s="5"/>
    </row>
    <row r="44" spans="1:16" ht="15.75" x14ac:dyDescent="0.25">
      <c r="A44" s="11"/>
      <c r="B44" s="25" t="s">
        <v>46</v>
      </c>
      <c r="C44" s="12">
        <v>4464106</v>
      </c>
      <c r="D44" s="41">
        <v>13</v>
      </c>
      <c r="E44" s="12">
        <v>13892026</v>
      </c>
      <c r="F44" s="12">
        <v>5019270</v>
      </c>
      <c r="G44" s="13">
        <f t="shared" si="4"/>
        <v>23375402</v>
      </c>
      <c r="H44" s="8">
        <f t="shared" si="0"/>
        <v>100</v>
      </c>
      <c r="I44" s="13">
        <v>0</v>
      </c>
      <c r="J44" s="8">
        <f t="shared" si="1"/>
        <v>0</v>
      </c>
      <c r="K44" s="13">
        <v>0</v>
      </c>
      <c r="L44" s="8">
        <f t="shared" si="2"/>
        <v>0</v>
      </c>
      <c r="M44" s="14">
        <f t="shared" si="5"/>
        <v>23375402</v>
      </c>
      <c r="N44" s="10">
        <f t="shared" si="6"/>
        <v>0.65470831882973057</v>
      </c>
      <c r="O44" s="86">
        <f t="shared" si="3"/>
        <v>25</v>
      </c>
      <c r="P44" s="5"/>
    </row>
    <row r="45" spans="1:16" ht="15.75" x14ac:dyDescent="0.25">
      <c r="A45" s="11"/>
      <c r="B45" s="25" t="s">
        <v>47</v>
      </c>
      <c r="C45" s="12">
        <v>2198401</v>
      </c>
      <c r="D45" s="41">
        <v>8</v>
      </c>
      <c r="E45" s="12">
        <v>711372</v>
      </c>
      <c r="F45" s="12">
        <v>988093</v>
      </c>
      <c r="G45" s="13">
        <f t="shared" si="4"/>
        <v>3897866</v>
      </c>
      <c r="H45" s="8">
        <f t="shared" si="0"/>
        <v>100</v>
      </c>
      <c r="I45" s="13">
        <v>0</v>
      </c>
      <c r="J45" s="8">
        <f t="shared" si="1"/>
        <v>0</v>
      </c>
      <c r="K45" s="13">
        <v>0</v>
      </c>
      <c r="L45" s="8">
        <f t="shared" si="2"/>
        <v>0</v>
      </c>
      <c r="M45" s="14">
        <f t="shared" si="5"/>
        <v>3897866</v>
      </c>
      <c r="N45" s="10">
        <f t="shared" si="6"/>
        <v>0.10917310837621388</v>
      </c>
      <c r="O45" s="86">
        <f t="shared" si="3"/>
        <v>39</v>
      </c>
      <c r="P45" s="5"/>
    </row>
    <row r="46" spans="1:16" ht="15.75" x14ac:dyDescent="0.25">
      <c r="A46" s="11"/>
      <c r="B46" s="25" t="s">
        <v>75</v>
      </c>
      <c r="C46" s="12">
        <v>0</v>
      </c>
      <c r="D46" s="41">
        <v>0</v>
      </c>
      <c r="E46" s="12">
        <v>0</v>
      </c>
      <c r="F46" s="12">
        <v>0</v>
      </c>
      <c r="G46" s="13">
        <f t="shared" si="4"/>
        <v>0</v>
      </c>
      <c r="H46" s="8">
        <v>0</v>
      </c>
      <c r="I46" s="13">
        <v>0</v>
      </c>
      <c r="J46" s="8">
        <v>0</v>
      </c>
      <c r="K46" s="13">
        <v>0</v>
      </c>
      <c r="L46" s="8">
        <v>0</v>
      </c>
      <c r="M46" s="14">
        <f t="shared" si="5"/>
        <v>0</v>
      </c>
      <c r="N46" s="10">
        <f t="shared" si="6"/>
        <v>0</v>
      </c>
      <c r="O46" s="86">
        <f t="shared" si="3"/>
        <v>54</v>
      </c>
      <c r="P46" s="5"/>
    </row>
    <row r="47" spans="1:16" ht="15.75" x14ac:dyDescent="0.25">
      <c r="A47" s="11"/>
      <c r="B47" s="25" t="s">
        <v>48</v>
      </c>
      <c r="C47" s="12">
        <v>2380275</v>
      </c>
      <c r="D47" s="41">
        <v>13</v>
      </c>
      <c r="E47" s="12">
        <v>14035990</v>
      </c>
      <c r="F47" s="12">
        <v>43472</v>
      </c>
      <c r="G47" s="13">
        <f t="shared" si="4"/>
        <v>16459737</v>
      </c>
      <c r="H47" s="8">
        <f t="shared" si="0"/>
        <v>48.274428497595416</v>
      </c>
      <c r="I47" s="13">
        <v>17636445</v>
      </c>
      <c r="J47" s="8">
        <f t="shared" si="1"/>
        <v>51.725571502404577</v>
      </c>
      <c r="K47" s="13">
        <v>0</v>
      </c>
      <c r="L47" s="8">
        <f t="shared" si="2"/>
        <v>0</v>
      </c>
      <c r="M47" s="14">
        <f t="shared" si="5"/>
        <v>34096182</v>
      </c>
      <c r="N47" s="10">
        <f t="shared" si="6"/>
        <v>0.95498053876175126</v>
      </c>
      <c r="O47" s="86">
        <f t="shared" si="3"/>
        <v>21</v>
      </c>
      <c r="P47" s="5"/>
    </row>
    <row r="48" spans="1:16" ht="15.75" x14ac:dyDescent="0.25">
      <c r="B48" s="26" t="s">
        <v>49</v>
      </c>
      <c r="C48" s="15">
        <v>585882</v>
      </c>
      <c r="D48" s="42">
        <v>2</v>
      </c>
      <c r="E48" s="15">
        <v>0</v>
      </c>
      <c r="F48" s="15">
        <v>44800</v>
      </c>
      <c r="G48" s="16">
        <f t="shared" si="4"/>
        <v>630682</v>
      </c>
      <c r="H48" s="17">
        <v>0</v>
      </c>
      <c r="I48" s="16">
        <v>0</v>
      </c>
      <c r="J48" s="17">
        <v>0</v>
      </c>
      <c r="K48" s="16">
        <v>0</v>
      </c>
      <c r="L48" s="17">
        <v>0</v>
      </c>
      <c r="M48" s="18">
        <f t="shared" si="5"/>
        <v>630682</v>
      </c>
      <c r="N48" s="19">
        <f t="shared" si="6"/>
        <v>1.766441287025447E-2</v>
      </c>
      <c r="O48" s="87">
        <f t="shared" si="3"/>
        <v>51</v>
      </c>
      <c r="P48" s="5"/>
    </row>
    <row r="49" spans="1:16" ht="15.75" x14ac:dyDescent="0.25">
      <c r="A49" s="11"/>
      <c r="B49" s="25" t="s">
        <v>50</v>
      </c>
      <c r="C49" s="12">
        <v>1719310</v>
      </c>
      <c r="D49" s="41">
        <v>19</v>
      </c>
      <c r="E49" s="12">
        <v>342558</v>
      </c>
      <c r="F49" s="12">
        <v>22572</v>
      </c>
      <c r="G49" s="13">
        <f t="shared" si="4"/>
        <v>2084440</v>
      </c>
      <c r="H49" s="8">
        <f t="shared" si="0"/>
        <v>1.2857966714131313</v>
      </c>
      <c r="I49" s="13">
        <v>10799283</v>
      </c>
      <c r="J49" s="8">
        <f t="shared" si="1"/>
        <v>6.6615887888585981</v>
      </c>
      <c r="K49" s="13">
        <v>149229000.28999999</v>
      </c>
      <c r="L49" s="8">
        <f t="shared" si="2"/>
        <v>92.052614539728268</v>
      </c>
      <c r="M49" s="14">
        <f t="shared" si="5"/>
        <v>162112723.28999999</v>
      </c>
      <c r="N49" s="10">
        <f t="shared" si="6"/>
        <v>4.540522919182532</v>
      </c>
      <c r="O49" s="86">
        <f t="shared" si="3"/>
        <v>8</v>
      </c>
      <c r="P49" s="5"/>
    </row>
    <row r="50" spans="1:16" ht="15.75" x14ac:dyDescent="0.25">
      <c r="A50" s="11"/>
      <c r="B50" s="25" t="s">
        <v>51</v>
      </c>
      <c r="C50" s="12">
        <v>6255042</v>
      </c>
      <c r="D50" s="41">
        <v>31</v>
      </c>
      <c r="E50" s="12">
        <v>22506647</v>
      </c>
      <c r="F50" s="12">
        <v>6811220</v>
      </c>
      <c r="G50" s="13">
        <f t="shared" si="4"/>
        <v>35572909</v>
      </c>
      <c r="H50" s="8">
        <f t="shared" si="0"/>
        <v>24.033804534843856</v>
      </c>
      <c r="I50" s="13">
        <v>111768738</v>
      </c>
      <c r="J50" s="8">
        <f t="shared" si="1"/>
        <v>75.513307112392042</v>
      </c>
      <c r="K50" s="13">
        <v>670329</v>
      </c>
      <c r="L50" s="8">
        <f t="shared" si="2"/>
        <v>0.45288835276410333</v>
      </c>
      <c r="M50" s="14">
        <f t="shared" si="5"/>
        <v>148011976</v>
      </c>
      <c r="N50" s="10">
        <f t="shared" si="6"/>
        <v>4.1455831208218976</v>
      </c>
      <c r="O50" s="86">
        <f t="shared" si="3"/>
        <v>9</v>
      </c>
      <c r="P50" s="5"/>
    </row>
    <row r="51" spans="1:16" ht="15.75" x14ac:dyDescent="0.25">
      <c r="A51" s="11"/>
      <c r="B51" s="25" t="s">
        <v>68</v>
      </c>
      <c r="C51" s="12">
        <v>225720</v>
      </c>
      <c r="D51" s="41">
        <v>11</v>
      </c>
      <c r="E51" s="12">
        <v>0</v>
      </c>
      <c r="F51" s="12">
        <v>677160</v>
      </c>
      <c r="G51" s="13">
        <f t="shared" si="4"/>
        <v>902880</v>
      </c>
      <c r="H51" s="8">
        <f t="shared" si="0"/>
        <v>100</v>
      </c>
      <c r="I51" s="13">
        <v>0</v>
      </c>
      <c r="J51" s="8">
        <f t="shared" si="1"/>
        <v>0</v>
      </c>
      <c r="K51" s="13">
        <v>0</v>
      </c>
      <c r="L51" s="8">
        <f t="shared" si="2"/>
        <v>0</v>
      </c>
      <c r="M51" s="14">
        <f t="shared" si="5"/>
        <v>902880</v>
      </c>
      <c r="N51" s="10">
        <f t="shared" si="6"/>
        <v>2.5288251594774162E-2</v>
      </c>
      <c r="O51" s="86">
        <f t="shared" si="3"/>
        <v>47</v>
      </c>
      <c r="P51" s="5"/>
    </row>
    <row r="52" spans="1:16" ht="15.75" x14ac:dyDescent="0.25">
      <c r="A52" s="11"/>
      <c r="B52" s="25" t="s">
        <v>52</v>
      </c>
      <c r="C52" s="12">
        <v>1304160</v>
      </c>
      <c r="D52" s="41">
        <v>4</v>
      </c>
      <c r="E52" s="12">
        <v>0</v>
      </c>
      <c r="F52" s="12">
        <v>4320122</v>
      </c>
      <c r="G52" s="13">
        <f t="shared" si="4"/>
        <v>5624282</v>
      </c>
      <c r="H52" s="8">
        <f t="shared" si="0"/>
        <v>26.547443907648226</v>
      </c>
      <c r="I52" s="13">
        <v>1960000</v>
      </c>
      <c r="J52" s="8">
        <f t="shared" si="1"/>
        <v>9.2514902451531622</v>
      </c>
      <c r="K52" s="13">
        <v>13601494</v>
      </c>
      <c r="L52" s="8">
        <f t="shared" si="2"/>
        <v>64.201065847198606</v>
      </c>
      <c r="M52" s="14">
        <f t="shared" si="5"/>
        <v>21185776</v>
      </c>
      <c r="N52" s="10">
        <f t="shared" si="6"/>
        <v>0.59338033151529346</v>
      </c>
      <c r="O52" s="86">
        <f t="shared" si="3"/>
        <v>26</v>
      </c>
      <c r="P52" s="5"/>
    </row>
    <row r="53" spans="1:16" ht="15.75" x14ac:dyDescent="0.25">
      <c r="A53" s="11"/>
      <c r="B53" s="26" t="s">
        <v>53</v>
      </c>
      <c r="C53" s="15">
        <v>2468841</v>
      </c>
      <c r="D53" s="42">
        <v>34</v>
      </c>
      <c r="E53" s="15">
        <v>779949</v>
      </c>
      <c r="F53" s="15">
        <v>601000</v>
      </c>
      <c r="G53" s="16">
        <f t="shared" si="4"/>
        <v>3849790</v>
      </c>
      <c r="H53" s="17">
        <f t="shared" si="0"/>
        <v>100</v>
      </c>
      <c r="I53" s="16">
        <v>0</v>
      </c>
      <c r="J53" s="17">
        <f t="shared" si="1"/>
        <v>0</v>
      </c>
      <c r="K53" s="16">
        <v>0</v>
      </c>
      <c r="L53" s="17">
        <f t="shared" si="2"/>
        <v>0</v>
      </c>
      <c r="M53" s="18">
        <f t="shared" si="5"/>
        <v>3849790</v>
      </c>
      <c r="N53" s="19">
        <f t="shared" si="6"/>
        <v>0.10782657507868777</v>
      </c>
      <c r="O53" s="87">
        <f t="shared" si="3"/>
        <v>40</v>
      </c>
      <c r="P53" s="5"/>
    </row>
    <row r="54" spans="1:16" ht="15.75" x14ac:dyDescent="0.25">
      <c r="A54" s="11"/>
      <c r="B54" s="25" t="s">
        <v>54</v>
      </c>
      <c r="C54" s="12">
        <v>760000</v>
      </c>
      <c r="D54" s="41">
        <v>17</v>
      </c>
      <c r="E54" s="12">
        <v>93485</v>
      </c>
      <c r="F54" s="12">
        <v>240000</v>
      </c>
      <c r="G54" s="13">
        <f t="shared" si="4"/>
        <v>1093485</v>
      </c>
      <c r="H54" s="8">
        <f t="shared" si="0"/>
        <v>100</v>
      </c>
      <c r="I54" s="13">
        <v>0</v>
      </c>
      <c r="J54" s="8">
        <f t="shared" si="1"/>
        <v>0</v>
      </c>
      <c r="K54" s="13">
        <v>0</v>
      </c>
      <c r="L54" s="8">
        <f t="shared" si="2"/>
        <v>0</v>
      </c>
      <c r="M54" s="14">
        <f t="shared" si="5"/>
        <v>1093485</v>
      </c>
      <c r="N54" s="10">
        <f t="shared" si="6"/>
        <v>3.0626798461713213E-2</v>
      </c>
      <c r="O54" s="86">
        <f t="shared" si="3"/>
        <v>44</v>
      </c>
      <c r="P54" s="5"/>
    </row>
    <row r="55" spans="1:16" ht="15.75" x14ac:dyDescent="0.25">
      <c r="A55" s="11"/>
      <c r="B55" s="25" t="s">
        <v>55</v>
      </c>
      <c r="C55" s="12">
        <v>3853636</v>
      </c>
      <c r="D55" s="41">
        <v>80</v>
      </c>
      <c r="E55" s="12">
        <v>9441543</v>
      </c>
      <c r="F55" s="12">
        <v>307589</v>
      </c>
      <c r="G55" s="13">
        <f t="shared" si="4"/>
        <v>13602768</v>
      </c>
      <c r="H55" s="8">
        <f t="shared" si="0"/>
        <v>94.540901330781622</v>
      </c>
      <c r="I55" s="13">
        <v>785468</v>
      </c>
      <c r="J55" s="8">
        <f t="shared" si="1"/>
        <v>5.4590986692183812</v>
      </c>
      <c r="K55" s="13">
        <v>0</v>
      </c>
      <c r="L55" s="8">
        <f t="shared" si="2"/>
        <v>0</v>
      </c>
      <c r="M55" s="14">
        <f t="shared" si="5"/>
        <v>14388236</v>
      </c>
      <c r="N55" s="10">
        <f t="shared" si="6"/>
        <v>0.40299190587119771</v>
      </c>
      <c r="O55" s="86">
        <f t="shared" si="3"/>
        <v>28</v>
      </c>
      <c r="P55" s="5"/>
    </row>
    <row r="56" spans="1:16" ht="15.75" x14ac:dyDescent="0.25">
      <c r="A56" s="11"/>
      <c r="B56" s="25" t="s">
        <v>56</v>
      </c>
      <c r="C56" s="12">
        <v>12237168</v>
      </c>
      <c r="D56" s="41">
        <v>64</v>
      </c>
      <c r="E56" s="12">
        <v>16209365</v>
      </c>
      <c r="F56" s="12">
        <v>1718032</v>
      </c>
      <c r="G56" s="13">
        <f t="shared" si="4"/>
        <v>30164565</v>
      </c>
      <c r="H56" s="8">
        <f t="shared" si="0"/>
        <v>23.570151960637116</v>
      </c>
      <c r="I56" s="13">
        <v>13688503</v>
      </c>
      <c r="J56" s="8">
        <f t="shared" si="1"/>
        <v>10.695996969412191</v>
      </c>
      <c r="K56" s="13">
        <v>84124745</v>
      </c>
      <c r="L56" s="8">
        <f t="shared" si="2"/>
        <v>65.733851069950703</v>
      </c>
      <c r="M56" s="14">
        <f t="shared" si="5"/>
        <v>127977813</v>
      </c>
      <c r="N56" s="10">
        <f t="shared" si="6"/>
        <v>3.584457661807726</v>
      </c>
      <c r="O56" s="86">
        <f t="shared" si="3"/>
        <v>11</v>
      </c>
      <c r="P56" s="5"/>
    </row>
    <row r="57" spans="1:16" ht="15.75" x14ac:dyDescent="0.25">
      <c r="A57" s="11"/>
      <c r="B57" s="25" t="s">
        <v>57</v>
      </c>
      <c r="C57" s="12">
        <v>5594635.9000000004</v>
      </c>
      <c r="D57" s="41">
        <v>17</v>
      </c>
      <c r="E57" s="12">
        <v>2036109.1</v>
      </c>
      <c r="F57" s="12">
        <v>3797527</v>
      </c>
      <c r="G57" s="13">
        <f t="shared" si="4"/>
        <v>11428272</v>
      </c>
      <c r="H57" s="8">
        <f t="shared" si="0"/>
        <v>5.7857431927678595</v>
      </c>
      <c r="I57" s="13">
        <v>4896430</v>
      </c>
      <c r="J57" s="8">
        <f t="shared" si="1"/>
        <v>2.4788950194188879</v>
      </c>
      <c r="K57" s="13">
        <v>181200000</v>
      </c>
      <c r="L57" s="8">
        <f t="shared" si="2"/>
        <v>91.735361787813247</v>
      </c>
      <c r="M57" s="14">
        <f t="shared" si="5"/>
        <v>197524702</v>
      </c>
      <c r="N57" s="10">
        <f t="shared" si="6"/>
        <v>5.5323568584516112</v>
      </c>
      <c r="O57" s="86">
        <f t="shared" si="3"/>
        <v>4</v>
      </c>
      <c r="P57" s="5"/>
    </row>
    <row r="58" spans="1:16" ht="15.75" x14ac:dyDescent="0.25">
      <c r="A58" s="11"/>
      <c r="B58" s="25" t="s">
        <v>58</v>
      </c>
      <c r="C58" s="12">
        <v>62891</v>
      </c>
      <c r="D58" s="41">
        <v>2</v>
      </c>
      <c r="E58" s="12">
        <v>745360</v>
      </c>
      <c r="F58" s="12">
        <v>366940</v>
      </c>
      <c r="G58" s="13">
        <f t="shared" si="4"/>
        <v>1175191</v>
      </c>
      <c r="H58" s="8">
        <f t="shared" si="0"/>
        <v>100</v>
      </c>
      <c r="I58" s="13">
        <v>0</v>
      </c>
      <c r="J58" s="8">
        <f t="shared" si="1"/>
        <v>0</v>
      </c>
      <c r="K58" s="13">
        <v>0</v>
      </c>
      <c r="L58" s="8">
        <f t="shared" si="2"/>
        <v>0</v>
      </c>
      <c r="M58" s="14">
        <f t="shared" si="5"/>
        <v>1175191</v>
      </c>
      <c r="N58" s="10">
        <f t="shared" si="6"/>
        <v>3.2915255271923446E-2</v>
      </c>
      <c r="O58" s="86">
        <f t="shared" si="3"/>
        <v>43</v>
      </c>
      <c r="P58" s="5"/>
    </row>
    <row r="59" spans="1:16" ht="15.75" x14ac:dyDescent="0.25">
      <c r="A59" s="11"/>
      <c r="B59" s="48" t="s">
        <v>76</v>
      </c>
      <c r="C59" s="49">
        <v>0</v>
      </c>
      <c r="D59" s="50">
        <v>0</v>
      </c>
      <c r="E59" s="49">
        <v>0</v>
      </c>
      <c r="F59" s="49">
        <v>0</v>
      </c>
      <c r="G59" s="51">
        <f t="shared" si="4"/>
        <v>0</v>
      </c>
      <c r="H59" s="52">
        <v>0</v>
      </c>
      <c r="I59" s="51">
        <v>0</v>
      </c>
      <c r="J59" s="52">
        <v>0</v>
      </c>
      <c r="K59" s="51">
        <v>0</v>
      </c>
      <c r="L59" s="52">
        <v>0</v>
      </c>
      <c r="M59" s="84">
        <f t="shared" si="5"/>
        <v>0</v>
      </c>
      <c r="N59" s="53">
        <f t="shared" si="6"/>
        <v>0</v>
      </c>
      <c r="O59" s="88">
        <f t="shared" si="3"/>
        <v>54</v>
      </c>
      <c r="P59" s="5"/>
    </row>
    <row r="60" spans="1:16" ht="15.75" x14ac:dyDescent="0.25">
      <c r="A60" s="11"/>
      <c r="B60" s="25" t="s">
        <v>59</v>
      </c>
      <c r="C60" s="24">
        <v>3663296</v>
      </c>
      <c r="D60" s="78">
        <v>28</v>
      </c>
      <c r="E60" s="24">
        <v>9342107</v>
      </c>
      <c r="F60" s="24">
        <v>1498799</v>
      </c>
      <c r="G60" s="23">
        <f t="shared" si="4"/>
        <v>14504202</v>
      </c>
      <c r="H60" s="8">
        <f t="shared" si="0"/>
        <v>10.901164485044887</v>
      </c>
      <c r="I60" s="23">
        <v>3758657</v>
      </c>
      <c r="J60" s="8">
        <f t="shared" si="1"/>
        <v>2.824956395385652</v>
      </c>
      <c r="K60" s="23">
        <v>114789000</v>
      </c>
      <c r="L60" s="8">
        <f t="shared" si="2"/>
        <v>86.273879119569457</v>
      </c>
      <c r="M60" s="83">
        <f t="shared" si="5"/>
        <v>133051859</v>
      </c>
      <c r="N60" s="40">
        <f t="shared" si="6"/>
        <v>3.7265737257934792</v>
      </c>
      <c r="O60" s="86">
        <f t="shared" si="3"/>
        <v>10</v>
      </c>
      <c r="P60" s="5"/>
    </row>
    <row r="61" spans="1:16" ht="15.75" x14ac:dyDescent="0.25">
      <c r="A61" s="11"/>
      <c r="B61" s="25" t="s">
        <v>60</v>
      </c>
      <c r="C61" s="24">
        <v>10531960</v>
      </c>
      <c r="D61" s="78">
        <v>40</v>
      </c>
      <c r="E61" s="24">
        <v>18517815</v>
      </c>
      <c r="F61" s="24">
        <v>3016500</v>
      </c>
      <c r="G61" s="23">
        <f t="shared" si="4"/>
        <v>32066275</v>
      </c>
      <c r="H61" s="8">
        <f t="shared" si="0"/>
        <v>10.871863121779391</v>
      </c>
      <c r="I61" s="23">
        <v>39608480</v>
      </c>
      <c r="J61" s="8">
        <f t="shared" si="1"/>
        <v>13.428998941153489</v>
      </c>
      <c r="K61" s="23">
        <v>223272621</v>
      </c>
      <c r="L61" s="8">
        <f t="shared" si="2"/>
        <v>75.699137937067121</v>
      </c>
      <c r="M61" s="80">
        <f t="shared" si="5"/>
        <v>294947376</v>
      </c>
      <c r="N61" s="40">
        <f t="shared" si="6"/>
        <v>8.2610130377308764</v>
      </c>
      <c r="O61" s="86">
        <f t="shared" si="3"/>
        <v>3</v>
      </c>
      <c r="P61" s="5"/>
    </row>
    <row r="62" spans="1:16" ht="15.75" x14ac:dyDescent="0.25">
      <c r="A62" s="11"/>
      <c r="B62" s="25" t="s">
        <v>61</v>
      </c>
      <c r="C62" s="24">
        <v>0</v>
      </c>
      <c r="D62" s="78">
        <v>0</v>
      </c>
      <c r="E62" s="24">
        <v>0</v>
      </c>
      <c r="F62" s="24">
        <v>0</v>
      </c>
      <c r="G62" s="23">
        <f t="shared" si="4"/>
        <v>0</v>
      </c>
      <c r="H62" s="8">
        <f t="shared" si="0"/>
        <v>0</v>
      </c>
      <c r="I62" s="23">
        <v>4945817</v>
      </c>
      <c r="J62" s="8">
        <f t="shared" si="1"/>
        <v>100</v>
      </c>
      <c r="K62" s="23">
        <v>0</v>
      </c>
      <c r="L62" s="8">
        <f t="shared" si="2"/>
        <v>0</v>
      </c>
      <c r="M62" s="80">
        <f t="shared" si="5"/>
        <v>4945817</v>
      </c>
      <c r="N62" s="40">
        <f t="shared" si="6"/>
        <v>0.1385245709703517</v>
      </c>
      <c r="O62" s="86">
        <f t="shared" si="3"/>
        <v>36</v>
      </c>
      <c r="P62" s="5"/>
    </row>
    <row r="63" spans="1:16" ht="15.75" x14ac:dyDescent="0.25">
      <c r="A63" s="11"/>
      <c r="B63" s="25" t="s">
        <v>62</v>
      </c>
      <c r="C63" s="24">
        <v>5854879</v>
      </c>
      <c r="D63" s="78">
        <v>23</v>
      </c>
      <c r="E63" s="24">
        <v>4422660</v>
      </c>
      <c r="F63" s="24">
        <v>1395195</v>
      </c>
      <c r="G63" s="23">
        <f t="shared" si="4"/>
        <v>11672734</v>
      </c>
      <c r="H63" s="8">
        <f t="shared" si="0"/>
        <v>100</v>
      </c>
      <c r="I63" s="23">
        <v>0</v>
      </c>
      <c r="J63" s="8">
        <f t="shared" si="1"/>
        <v>0</v>
      </c>
      <c r="K63" s="23">
        <v>0</v>
      </c>
      <c r="L63" s="8">
        <f t="shared" si="2"/>
        <v>0</v>
      </c>
      <c r="M63" s="80">
        <f t="shared" si="5"/>
        <v>11672734</v>
      </c>
      <c r="N63" s="40">
        <f t="shared" si="6"/>
        <v>0.32693495723781074</v>
      </c>
      <c r="O63" s="86">
        <f t="shared" si="3"/>
        <v>29</v>
      </c>
      <c r="P63" s="5"/>
    </row>
    <row r="64" spans="1:16" ht="15.75" x14ac:dyDescent="0.25">
      <c r="A64" s="11"/>
      <c r="B64" s="25" t="s">
        <v>63</v>
      </c>
      <c r="C64" s="24">
        <v>82426</v>
      </c>
      <c r="D64" s="78">
        <v>1</v>
      </c>
      <c r="E64" s="24">
        <v>693574</v>
      </c>
      <c r="F64" s="24">
        <v>0</v>
      </c>
      <c r="G64" s="23">
        <f t="shared" si="4"/>
        <v>776000</v>
      </c>
      <c r="H64" s="8">
        <f t="shared" si="0"/>
        <v>100</v>
      </c>
      <c r="I64" s="23">
        <v>0</v>
      </c>
      <c r="J64" s="8">
        <f t="shared" si="1"/>
        <v>0</v>
      </c>
      <c r="K64" s="23">
        <v>0</v>
      </c>
      <c r="L64" s="8">
        <f t="shared" si="2"/>
        <v>0</v>
      </c>
      <c r="M64" s="80">
        <f t="shared" si="5"/>
        <v>776000</v>
      </c>
      <c r="N64" s="40">
        <f t="shared" si="6"/>
        <v>2.1734541951914703E-2</v>
      </c>
      <c r="O64" s="86">
        <f t="shared" si="3"/>
        <v>49</v>
      </c>
      <c r="P64" s="5"/>
    </row>
    <row r="65" spans="1:18" ht="15.75" x14ac:dyDescent="0.25">
      <c r="A65" s="11"/>
      <c r="B65" s="25"/>
      <c r="C65" s="24"/>
      <c r="D65" s="78"/>
      <c r="E65" s="24"/>
      <c r="F65" s="24"/>
      <c r="G65" s="23"/>
      <c r="H65" s="8"/>
      <c r="I65" s="23"/>
      <c r="J65" s="8"/>
      <c r="K65" s="23"/>
      <c r="L65" s="8"/>
      <c r="M65" s="80"/>
      <c r="N65" s="40"/>
      <c r="O65" s="86"/>
      <c r="P65" s="5"/>
    </row>
    <row r="66" spans="1:18" ht="16.5" thickBot="1" x14ac:dyDescent="0.3">
      <c r="B66" s="2"/>
      <c r="C66" s="20"/>
      <c r="D66" s="43"/>
      <c r="E66" s="20"/>
      <c r="F66" s="20"/>
      <c r="G66" s="13"/>
      <c r="H66" s="21"/>
      <c r="I66" s="13"/>
      <c r="J66" s="21"/>
      <c r="K66" s="13"/>
      <c r="L66" s="21"/>
      <c r="M66" s="14"/>
      <c r="N66" s="5"/>
      <c r="O66" s="89"/>
      <c r="P66" s="5"/>
    </row>
    <row r="67" spans="1:18" ht="15.75" thickTop="1" x14ac:dyDescent="0.2">
      <c r="B67" s="27"/>
      <c r="C67" s="28"/>
      <c r="D67" s="44"/>
      <c r="E67" s="28"/>
      <c r="F67" s="28"/>
      <c r="G67" s="29"/>
      <c r="H67" s="30"/>
      <c r="I67" s="29"/>
      <c r="J67" s="30"/>
      <c r="K67" s="29"/>
      <c r="L67" s="30"/>
      <c r="M67" s="29"/>
      <c r="N67" s="29"/>
      <c r="O67" s="30"/>
      <c r="P67" s="5"/>
    </row>
    <row r="68" spans="1:18" ht="15.75" x14ac:dyDescent="0.25">
      <c r="B68" s="31" t="s">
        <v>14</v>
      </c>
      <c r="C68" s="32">
        <f>SUM(C9:C67)</f>
        <v>195272194.90000001</v>
      </c>
      <c r="D68" s="45">
        <f>SUM(D9:D67)</f>
        <v>1243</v>
      </c>
      <c r="E68" s="32">
        <f>SUM(E9:E67)</f>
        <v>279429705.10000002</v>
      </c>
      <c r="F68" s="32">
        <f>SUM(F9:F67)</f>
        <v>94170947</v>
      </c>
      <c r="G68" s="33">
        <f>SUM(G9:G67)</f>
        <v>568872847</v>
      </c>
      <c r="H68" s="8">
        <f>(G68/$M68)*100</f>
        <v>15.933235513436411</v>
      </c>
      <c r="I68" s="33">
        <f>SUM(I9:I67)</f>
        <v>1361672538</v>
      </c>
      <c r="J68" s="8">
        <f>(I68/$M68)*100</f>
        <v>38.138310440632949</v>
      </c>
      <c r="K68" s="33">
        <f>SUM(K9:K67)</f>
        <v>1639808210.29</v>
      </c>
      <c r="L68" s="8">
        <f>(K68/$M68)*100</f>
        <v>45.928454045930636</v>
      </c>
      <c r="M68" s="33">
        <f>SUM(M9:M67)</f>
        <v>3570353595.29</v>
      </c>
      <c r="N68" s="40">
        <f>SUM(N9:N67)</f>
        <v>100.00000000000003</v>
      </c>
      <c r="O68" s="34"/>
      <c r="P68" s="5"/>
      <c r="R68" s="39"/>
    </row>
    <row r="69" spans="1:18" ht="15.75" thickBot="1" x14ac:dyDescent="0.25">
      <c r="B69" s="35"/>
      <c r="C69" s="36"/>
      <c r="D69" s="46"/>
      <c r="E69" s="36"/>
      <c r="F69" s="36"/>
      <c r="G69" s="37" t="s">
        <v>0</v>
      </c>
      <c r="H69" s="38"/>
      <c r="I69" s="37" t="s">
        <v>0</v>
      </c>
      <c r="J69" s="38"/>
      <c r="K69" s="37" t="s">
        <v>0</v>
      </c>
      <c r="L69" s="38"/>
      <c r="M69" s="37" t="s">
        <v>0</v>
      </c>
      <c r="N69" s="37"/>
      <c r="O69" s="38"/>
      <c r="P69" s="5"/>
    </row>
    <row r="70" spans="1:18" ht="15.75" thickTop="1" x14ac:dyDescent="0.2"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8" ht="15.75" x14ac:dyDescent="0.25">
      <c r="B71" s="22" t="s">
        <v>67</v>
      </c>
      <c r="C71" s="22"/>
      <c r="D71" s="22"/>
      <c r="E71" s="22"/>
      <c r="F71" s="22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8" ht="15.75" x14ac:dyDescent="0.25">
      <c r="B72" s="22" t="s">
        <v>65</v>
      </c>
      <c r="C72" s="22"/>
      <c r="D72" s="22"/>
      <c r="E72" s="22"/>
      <c r="F72" s="22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8" ht="15.75" x14ac:dyDescent="0.25">
      <c r="B73" s="22" t="s">
        <v>78</v>
      </c>
      <c r="C73" s="22"/>
      <c r="D73" s="22"/>
      <c r="E73" s="22"/>
      <c r="F73" s="22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8" x14ac:dyDescent="0.2">
      <c r="B74" t="s">
        <v>0</v>
      </c>
      <c r="E74" s="39"/>
      <c r="G74" s="5"/>
      <c r="H74" s="5"/>
      <c r="I74" s="5"/>
      <c r="J74" s="5"/>
      <c r="K74" s="5"/>
      <c r="L74" s="5"/>
      <c r="M74" s="5"/>
      <c r="N74" s="5"/>
      <c r="O74" s="5"/>
      <c r="P74" s="5"/>
    </row>
    <row r="76" spans="1:18" x14ac:dyDescent="0.2">
      <c r="J76" s="82"/>
    </row>
  </sheetData>
  <mergeCells count="2">
    <mergeCell ref="B2:O2"/>
    <mergeCell ref="B1:O1"/>
  </mergeCells>
  <phoneticPr fontId="0" type="noConversion"/>
  <printOptions horizontalCentered="1"/>
  <pageMargins left="0.5" right="0.5" top="0.5" bottom="0.5" header="0.5" footer="0.5"/>
  <pageSetup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t-26</vt:lpstr>
      <vt:lpstr>'t-26'!Print_Area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2008-08-05T18:52:47Z</cp:lastPrinted>
  <dcterms:created xsi:type="dcterms:W3CDTF">1999-01-11T19:48:40Z</dcterms:created>
  <dcterms:modified xsi:type="dcterms:W3CDTF">2012-07-31T20:36:21Z</dcterms:modified>
</cp:coreProperties>
</file>