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6300" windowWidth="19200" windowHeight="5940"/>
  </bookViews>
  <sheets>
    <sheet name="t-26" sheetId="1" r:id="rId1"/>
  </sheets>
  <definedNames>
    <definedName name="_Key1" localSheetId="0" hidden="1">'t-26'!$B$10:$B$61</definedName>
    <definedName name="_Order1" localSheetId="0" hidden="1">255</definedName>
    <definedName name="_Sort" localSheetId="0" hidden="1">'t-26'!$B$10:$M$61</definedName>
    <definedName name="_xlnm.Print_Area" localSheetId="0">'t-26'!$A$1:$P$72</definedName>
    <definedName name="Print_Area_MI">'t-26'!$B$1:$P$74</definedName>
  </definedNames>
  <calcPr calcId="145621"/>
</workbook>
</file>

<file path=xl/calcChain.xml><?xml version="1.0" encoding="utf-8"?>
<calcChain xmlns="http://schemas.openxmlformats.org/spreadsheetml/2006/main">
  <c r="G10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M22" i="1" s="1"/>
  <c r="J22" i="1" s="1"/>
  <c r="G21" i="1"/>
  <c r="G20" i="1"/>
  <c r="M20" i="1" s="1"/>
  <c r="J20" i="1" s="1"/>
  <c r="G19" i="1"/>
  <c r="G18" i="1"/>
  <c r="G17" i="1"/>
  <c r="G16" i="1"/>
  <c r="G15" i="1"/>
  <c r="G14" i="1"/>
  <c r="G13" i="1"/>
  <c r="G12" i="1"/>
  <c r="G11" i="1"/>
  <c r="G9" i="1"/>
  <c r="E68" i="1"/>
  <c r="K68" i="1"/>
  <c r="I68" i="1"/>
  <c r="F68" i="1"/>
  <c r="D68" i="1"/>
  <c r="C68" i="1"/>
  <c r="M10" i="1"/>
  <c r="M64" i="1"/>
  <c r="J64" i="1" s="1"/>
  <c r="M63" i="1"/>
  <c r="M62" i="1"/>
  <c r="J62" i="1" s="1"/>
  <c r="M61" i="1"/>
  <c r="M60" i="1"/>
  <c r="J60" i="1" s="1"/>
  <c r="M59" i="1"/>
  <c r="M58" i="1"/>
  <c r="J58" i="1" s="1"/>
  <c r="M57" i="1"/>
  <c r="M56" i="1"/>
  <c r="J56" i="1" s="1"/>
  <c r="M55" i="1"/>
  <c r="M54" i="1"/>
  <c r="J54" i="1" s="1"/>
  <c r="M53" i="1"/>
  <c r="M52" i="1"/>
  <c r="J52" i="1" s="1"/>
  <c r="M51" i="1"/>
  <c r="M50" i="1"/>
  <c r="J50" i="1" s="1"/>
  <c r="M49" i="1"/>
  <c r="M48" i="1"/>
  <c r="M47" i="1"/>
  <c r="M46" i="1"/>
  <c r="M45" i="1"/>
  <c r="M44" i="1"/>
  <c r="J44" i="1" s="1"/>
  <c r="M43" i="1"/>
  <c r="M42" i="1"/>
  <c r="J42" i="1" s="1"/>
  <c r="M41" i="1"/>
  <c r="M40" i="1"/>
  <c r="J40" i="1" s="1"/>
  <c r="M39" i="1"/>
  <c r="M38" i="1"/>
  <c r="J38" i="1" s="1"/>
  <c r="M37" i="1"/>
  <c r="M36" i="1"/>
  <c r="J36" i="1" s="1"/>
  <c r="M35" i="1"/>
  <c r="M34" i="1"/>
  <c r="J34" i="1" s="1"/>
  <c r="M33" i="1"/>
  <c r="M32" i="1"/>
  <c r="J32" i="1" s="1"/>
  <c r="M31" i="1"/>
  <c r="M30" i="1"/>
  <c r="J30" i="1" s="1"/>
  <c r="M29" i="1"/>
  <c r="M28" i="1"/>
  <c r="J28" i="1" s="1"/>
  <c r="M27" i="1"/>
  <c r="M26" i="1"/>
  <c r="J26" i="1" s="1"/>
  <c r="M25" i="1"/>
  <c r="M24" i="1"/>
  <c r="J24" i="1" s="1"/>
  <c r="M23" i="1"/>
  <c r="M21" i="1"/>
  <c r="M19" i="1"/>
  <c r="M18" i="1"/>
  <c r="J18" i="1" s="1"/>
  <c r="M17" i="1"/>
  <c r="M16" i="1"/>
  <c r="J16" i="1" s="1"/>
  <c r="M15" i="1"/>
  <c r="M14" i="1"/>
  <c r="J14" i="1" s="1"/>
  <c r="M13" i="1"/>
  <c r="M12" i="1"/>
  <c r="J12" i="1" s="1"/>
  <c r="M11" i="1"/>
  <c r="M9" i="1"/>
  <c r="G68" i="1" l="1"/>
  <c r="O11" i="1"/>
  <c r="O13" i="1"/>
  <c r="O17" i="1"/>
  <c r="O9" i="1"/>
  <c r="O15" i="1"/>
  <c r="O19" i="1"/>
  <c r="O21" i="1"/>
  <c r="O23" i="1"/>
  <c r="O25" i="1"/>
  <c r="O27" i="1"/>
  <c r="O29" i="1"/>
  <c r="O31" i="1"/>
  <c r="O33" i="1"/>
  <c r="O35" i="1"/>
  <c r="O37" i="1"/>
  <c r="O39" i="1"/>
  <c r="O41" i="1"/>
  <c r="O43" i="1"/>
  <c r="O45" i="1"/>
  <c r="O47" i="1"/>
  <c r="O49" i="1"/>
  <c r="O51" i="1"/>
  <c r="O53" i="1"/>
  <c r="O55" i="1"/>
  <c r="O57" i="1"/>
  <c r="O59" i="1"/>
  <c r="O61" i="1"/>
  <c r="O63" i="1"/>
  <c r="M68" i="1"/>
  <c r="N23" i="1" s="1"/>
  <c r="H9" i="1"/>
  <c r="H13" i="1"/>
  <c r="H15" i="1"/>
  <c r="H19" i="1"/>
  <c r="H23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55" i="1"/>
  <c r="H57" i="1"/>
  <c r="H61" i="1"/>
  <c r="H63" i="1"/>
  <c r="J9" i="1"/>
  <c r="J13" i="1"/>
  <c r="J15" i="1"/>
  <c r="J19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61" i="1"/>
  <c r="J63" i="1"/>
  <c r="L9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50" i="1"/>
  <c r="L52" i="1"/>
  <c r="L54" i="1"/>
  <c r="L56" i="1"/>
  <c r="L58" i="1"/>
  <c r="L60" i="1"/>
  <c r="L62" i="1"/>
  <c r="L64" i="1"/>
  <c r="O10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H10" i="1"/>
  <c r="H12" i="1"/>
  <c r="H14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50" i="1"/>
  <c r="H52" i="1"/>
  <c r="H54" i="1"/>
  <c r="H56" i="1"/>
  <c r="H58" i="1"/>
  <c r="H60" i="1"/>
  <c r="H62" i="1"/>
  <c r="H64" i="1"/>
  <c r="J10" i="1"/>
  <c r="L13" i="1"/>
  <c r="L15" i="1"/>
  <c r="L19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61" i="1"/>
  <c r="L63" i="1"/>
  <c r="L10" i="1"/>
  <c r="N15" i="1"/>
  <c r="N47" i="1" l="1"/>
  <c r="N63" i="1"/>
  <c r="N31" i="1"/>
  <c r="N55" i="1"/>
  <c r="N39" i="1"/>
  <c r="H68" i="1"/>
  <c r="N56" i="1"/>
  <c r="N40" i="1"/>
  <c r="N10" i="1"/>
  <c r="J68" i="1"/>
  <c r="L68" i="1"/>
  <c r="N24" i="1"/>
  <c r="N59" i="1"/>
  <c r="N51" i="1"/>
  <c r="N43" i="1"/>
  <c r="N35" i="1"/>
  <c r="N27" i="1"/>
  <c r="N19" i="1"/>
  <c r="N11" i="1"/>
  <c r="N64" i="1"/>
  <c r="N48" i="1"/>
  <c r="N32" i="1"/>
  <c r="N16" i="1"/>
  <c r="N61" i="1"/>
  <c r="N57" i="1"/>
  <c r="N53" i="1"/>
  <c r="N49" i="1"/>
  <c r="N45" i="1"/>
  <c r="N41" i="1"/>
  <c r="N37" i="1"/>
  <c r="N33" i="1"/>
  <c r="N29" i="1"/>
  <c r="N25" i="1"/>
  <c r="N21" i="1"/>
  <c r="N17" i="1"/>
  <c r="N13" i="1"/>
  <c r="N60" i="1"/>
  <c r="N52" i="1"/>
  <c r="N44" i="1"/>
  <c r="N36" i="1"/>
  <c r="N28" i="1"/>
  <c r="N20" i="1"/>
  <c r="N12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9" i="1"/>
  <c r="N68" i="1" l="1"/>
</calcChain>
</file>

<file path=xl/sharedStrings.xml><?xml version="1.0" encoding="utf-8"?>
<sst xmlns="http://schemas.openxmlformats.org/spreadsheetml/2006/main" count="90" uniqueCount="79">
  <si>
    <t xml:space="preserve"> </t>
  </si>
  <si>
    <t>BUS</t>
  </si>
  <si>
    <t>MAINTENANCE</t>
  </si>
  <si>
    <t>TOTAL</t>
  </si>
  <si>
    <t>FIXED GUIDEWAY</t>
  </si>
  <si>
    <t>% OF</t>
  </si>
  <si>
    <t>STATE</t>
  </si>
  <si>
    <t>PURCHASES</t>
  </si>
  <si>
    <t>Buses</t>
  </si>
  <si>
    <t>OTHER</t>
  </si>
  <si>
    <t>FACILITY</t>
  </si>
  <si>
    <t>%</t>
  </si>
  <si>
    <t>MOD</t>
  </si>
  <si>
    <t xml:space="preserve">TOTAL </t>
  </si>
  <si>
    <t xml:space="preserve">     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</si>
  <si>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</si>
  <si>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</si>
  <si>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</si>
  <si>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</si>
  <si>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</si>
  <si>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</si>
  <si>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</si>
  <si>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</si>
  <si>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</si>
  <si>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</si>
  <si>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</si>
  <si>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</si>
  <si>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</si>
  <si>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</si>
  <si>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</si>
  <si>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</si>
  <si>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</si>
  <si>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</si>
  <si>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</si>
  <si>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</si>
  <si>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</si>
  <si>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</si>
  <si>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</si>
  <si>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</si>
  <si>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</si>
  <si>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</si>
  <si>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</si>
  <si>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</si>
  <si>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</si>
  <si>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</si>
  <si>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</si>
  <si>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</si>
  <si>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</si>
  <si>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</si>
  <si>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</si>
  <si>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</si>
  <si>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</si>
  <si>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</si>
  <si>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</si>
  <si>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</si>
  <si>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</si>
  <si>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</si>
  <si>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</si>
  <si>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</si>
  <si>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</si>
  <si>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</si>
  <si>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</si>
  <si>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</si>
  <si>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</si>
  <si>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</si>
  <si>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 xml:space="preserve">                 Category percentages represent the percentage of funds obligated by category for each state.  Total percentages represent the state's share of the total obligations.</t>
  </si>
  <si>
    <t>NEW STARTS</t>
  </si>
  <si>
    <t>NOTE:    Table does not include Program Management Oversight (PMO) obligations.</t>
  </si>
  <si>
    <t>Puerto Rico</t>
  </si>
  <si>
    <t>TABLE 26</t>
  </si>
  <si>
    <t>Guam</t>
  </si>
  <si>
    <r>
      <rPr>
        <sz val="10"/>
        <rFont val="Arial"/>
        <family val="2"/>
      </rPr>
      <t>#</t>
    </r>
    <r>
      <rPr>
        <b/>
        <sz val="10"/>
        <rFont val="Arial"/>
        <family val="2"/>
      </rPr>
      <t xml:space="preserve"> of</t>
    </r>
  </si>
  <si>
    <t>American Samoa</t>
  </si>
  <si>
    <t>Louisiana</t>
  </si>
  <si>
    <t>Massachusetts</t>
  </si>
  <si>
    <t>Northern Mariana Islands</t>
  </si>
  <si>
    <t>Virgin Islands</t>
  </si>
  <si>
    <t xml:space="preserve">                 FY 2011 CAPITAL PROGRAM OBLIGATIONS BY STATE</t>
  </si>
  <si>
    <t>*Includes Spare Parts/Associated Capital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</si>
</sst>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37" fontId="0" fillId="0" borderId="0" xfId="0" applyNumberFormat="1" applyProtection="1"/>
    <xf numFmtId="5" fontId="5" fillId="0" borderId="0" xfId="0" applyNumberFormat="1" applyFont="1" applyFill="1" applyProtection="1"/>
    <xf numFmtId="5" fontId="5" fillId="0" borderId="0" xfId="0" applyNumberFormat="1" applyFont="1" applyProtection="1"/>
    <xf numFmtId="164" fontId="4" fillId="0" borderId="1" xfId="0" applyNumberFormat="1" applyFont="1" applyBorder="1" applyProtection="1"/>
    <xf numFmtId="5" fontId="2" fillId="0" borderId="0" xfId="0" applyNumberFormat="1" applyFont="1" applyProtection="1"/>
    <xf numFmtId="164" fontId="3" fillId="0" borderId="0" xfId="0" applyNumberFormat="1" applyFont="1" applyProtection="1"/>
    <xf numFmtId="0" fontId="3" fillId="0" borderId="0" xfId="0" applyFont="1"/>
    <xf numFmtId="37" fontId="5" fillId="0" borderId="0" xfId="0" applyNumberFormat="1" applyFont="1" applyFill="1" applyProtection="1"/>
    <xf numFmtId="37" fontId="5" fillId="0" borderId="0" xfId="0" applyNumberFormat="1" applyFont="1" applyProtection="1"/>
    <xf numFmtId="37" fontId="2" fillId="0" borderId="0" xfId="0" applyNumberFormat="1" applyFont="1" applyProtection="1"/>
    <xf numFmtId="37" fontId="5" fillId="0" borderId="2" xfId="0" applyNumberFormat="1" applyFont="1" applyFill="1" applyBorder="1" applyProtection="1"/>
    <xf numFmtId="37" fontId="5" fillId="0" borderId="2" xfId="0" applyNumberFormat="1" applyFont="1" applyBorder="1" applyProtection="1"/>
    <xf numFmtId="164" fontId="4" fillId="0" borderId="3" xfId="0" applyNumberFormat="1" applyFont="1" applyBorder="1" applyProtection="1"/>
    <xf numFmtId="37" fontId="2" fillId="0" borderId="2" xfId="0" applyNumberFormat="1" applyFont="1" applyBorder="1" applyProtection="1"/>
    <xf numFmtId="164" fontId="3" fillId="0" borderId="2" xfId="0" applyNumberFormat="1" applyFont="1" applyBorder="1" applyProtection="1"/>
    <xf numFmtId="0" fontId="5" fillId="0" borderId="0" xfId="0" applyFont="1" applyFill="1"/>
    <xf numFmtId="37" fontId="5" fillId="0" borderId="1" xfId="0" applyNumberFormat="1" applyFont="1" applyBorder="1" applyProtection="1"/>
    <xf numFmtId="0" fontId="6" fillId="0" borderId="0" xfId="0" applyFont="1"/>
    <xf numFmtId="37" fontId="5" fillId="0" borderId="0" xfId="0" applyNumberFormat="1" applyFont="1" applyBorder="1" applyProtection="1"/>
    <xf numFmtId="37" fontId="5" fillId="0" borderId="0" xfId="0" applyNumberFormat="1" applyFont="1" applyFill="1" applyBorder="1" applyProtection="1"/>
    <xf numFmtId="0" fontId="7" fillId="0" borderId="1" xfId="0" applyFont="1" applyBorder="1"/>
    <xf numFmtId="0" fontId="7" fillId="0" borderId="3" xfId="0" applyFont="1" applyBorder="1"/>
    <xf numFmtId="0" fontId="0" fillId="0" borderId="4" xfId="0" applyBorder="1"/>
    <xf numFmtId="0" fontId="0" fillId="0" borderId="5" xfId="0" applyFill="1" applyBorder="1"/>
    <xf numFmtId="37" fontId="0" fillId="0" borderId="5" xfId="0" applyNumberFormat="1" applyBorder="1" applyProtection="1"/>
    <xf numFmtId="37" fontId="0" fillId="0" borderId="6" xfId="0" applyNumberFormat="1" applyBorder="1" applyProtection="1"/>
    <xf numFmtId="0" fontId="2" fillId="0" borderId="7" xfId="0" applyFont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Border="1" applyProtection="1"/>
    <xf numFmtId="164" fontId="3" fillId="0" borderId="1" xfId="0" applyNumberFormat="1" applyFont="1" applyBorder="1" applyProtection="1"/>
    <xf numFmtId="0" fontId="0" fillId="0" borderId="8" xfId="0" applyBorder="1"/>
    <xf numFmtId="0" fontId="0" fillId="0" borderId="9" xfId="0" applyFill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5" fontId="0" fillId="0" borderId="0" xfId="0" applyNumberFormat="1"/>
    <xf numFmtId="164" fontId="3" fillId="0" borderId="0" xfId="0" applyNumberFormat="1" applyFont="1" applyBorder="1" applyProtection="1"/>
    <xf numFmtId="37" fontId="7" fillId="0" borderId="0" xfId="0" applyNumberFormat="1" applyFont="1" applyFill="1" applyProtection="1"/>
    <xf numFmtId="37" fontId="7" fillId="0" borderId="2" xfId="0" applyNumberFormat="1" applyFont="1" applyFill="1" applyBorder="1" applyProtection="1"/>
    <xf numFmtId="0" fontId="7" fillId="0" borderId="0" xfId="0" applyFont="1" applyFill="1"/>
    <xf numFmtId="0" fontId="7" fillId="0" borderId="5" xfId="0" applyFont="1" applyFill="1" applyBorder="1"/>
    <xf numFmtId="37" fontId="9" fillId="0" borderId="0" xfId="0" applyNumberFormat="1" applyFont="1" applyFill="1" applyBorder="1" applyProtection="1"/>
    <xf numFmtId="0" fontId="7" fillId="0" borderId="9" xfId="0" applyFont="1" applyFill="1" applyBorder="1"/>
    <xf numFmtId="0" fontId="10" fillId="0" borderId="0" xfId="0" applyFont="1"/>
    <xf numFmtId="0" fontId="7" fillId="0" borderId="11" xfId="0" applyFont="1" applyBorder="1"/>
    <xf numFmtId="37" fontId="5" fillId="0" borderId="12" xfId="0" applyNumberFormat="1" applyFont="1" applyFill="1" applyBorder="1" applyProtection="1"/>
    <xf numFmtId="37" fontId="7" fillId="0" borderId="12" xfId="0" applyNumberFormat="1" applyFont="1" applyFill="1" applyBorder="1" applyProtection="1"/>
    <xf numFmtId="37" fontId="5" fillId="0" borderId="12" xfId="0" applyNumberFormat="1" applyFont="1" applyBorder="1" applyProtection="1"/>
    <xf numFmtId="164" fontId="4" fillId="0" borderId="11" xfId="0" applyNumberFormat="1" applyFont="1" applyBorder="1" applyProtection="1"/>
    <xf numFmtId="164" fontId="3" fillId="0" borderId="12" xfId="0" applyNumberFormat="1" applyFont="1" applyBorder="1" applyProtection="1"/>
    <xf numFmtId="164" fontId="4" fillId="0" borderId="3" xfId="0" quotePrefix="1" applyNumberFormat="1" applyFont="1" applyBorder="1" applyAlignment="1" applyProtection="1">
      <alignment horizontal="center"/>
    </xf>
    <xf numFmtId="0" fontId="0" fillId="0" borderId="13" xfId="0" applyFill="1" applyBorder="1"/>
    <xf numFmtId="0" fontId="1" fillId="0" borderId="13" xfId="0" applyFont="1" applyFill="1" applyBorder="1"/>
    <xf numFmtId="0" fontId="0" fillId="0" borderId="14" xfId="0" applyFill="1" applyBorder="1"/>
    <xf numFmtId="0" fontId="2" fillId="0" borderId="15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4" fillId="0" borderId="18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2" fillId="0" borderId="22" xfId="0" applyFont="1" applyFill="1" applyBorder="1" applyAlignment="1">
      <alignment horizontal="center"/>
    </xf>
    <xf numFmtId="0" fontId="0" fillId="0" borderId="23" xfId="0" applyFill="1" applyBorder="1"/>
    <xf numFmtId="0" fontId="0" fillId="0" borderId="22" xfId="0" applyFill="1" applyBorder="1"/>
    <xf numFmtId="5" fontId="5" fillId="0" borderId="22" xfId="0" applyNumberFormat="1" applyFont="1" applyFill="1" applyBorder="1" applyProtection="1"/>
    <xf numFmtId="37" fontId="5" fillId="0" borderId="22" xfId="0" applyNumberFormat="1" applyFont="1" applyFill="1" applyBorder="1" applyProtection="1"/>
    <xf numFmtId="0" fontId="0" fillId="0" borderId="24" xfId="0" applyFill="1" applyBorder="1"/>
    <xf numFmtId="37" fontId="7" fillId="0" borderId="0" xfId="0" applyNumberFormat="1" applyFont="1" applyFill="1" applyBorder="1" applyProtection="1"/>
    <xf numFmtId="164" fontId="4" fillId="0" borderId="3" xfId="0" quotePrefix="1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0" fontId="8" fillId="0" borderId="0" xfId="0" applyFont="1" applyFill="1" applyBorder="1" applyAlignment="1">
      <alignment horizontal="center"/>
    </xf>
    <xf numFmtId="164" fontId="0" fillId="0" borderId="0" xfId="0" applyNumberFormat="1"/>
    <xf numFmtId="37" fontId="2" fillId="0" borderId="22" xfId="0" applyNumberFormat="1" applyFont="1" applyBorder="1" applyProtection="1"/>
    <xf numFmtId="37" fontId="2" fillId="0" borderId="12" xfId="0" applyNumberFormat="1" applyFont="1" applyBorder="1" applyProtection="1"/>
    <xf numFmtId="0" fontId="0" fillId="0" borderId="14" xfId="0" applyBorder="1"/>
    <xf numFmtId="3" fontId="8" fillId="0" borderId="16" xfId="0" applyNumberFormat="1" applyFont="1" applyBorder="1" applyAlignment="1" applyProtection="1">
      <alignment horizontal="center"/>
    </xf>
    <xf numFmtId="3" fontId="8" fillId="0" borderId="25" xfId="0" applyNumberFormat="1" applyFont="1" applyBorder="1" applyAlignment="1" applyProtection="1">
      <alignment horizontal="center"/>
    </xf>
    <xf numFmtId="3" fontId="8" fillId="0" borderId="26" xfId="0" applyNumberFormat="1" applyFont="1" applyBorder="1" applyAlignment="1" applyProtection="1">
      <alignment horizontal="center"/>
    </xf>
    <xf numFmtId="3" fontId="8" fillId="0" borderId="27" xfId="0" applyNumberFormat="1" applyFont="1" applyBorder="1" applyAlignment="1" applyProtection="1">
      <alignment horizontal="center"/>
    </xf>
    <xf numFmtId="0" fontId="1" fillId="0" borderId="21" xfId="0" applyFont="1" applyFill="1" applyBorder="1"/>
    <xf numFmtId="0" fontId="1" fillId="0" borderId="28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76"/>
  <sheetViews>
    <sheetView tabSelected="1" defaultGridColor="0" topLeftCell="B1" colorId="22" zoomScale="75" zoomScaleNormal="7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F88" sqref="F87:F88"/>
    </sheetView>
  </sheetViews>
  <sheetFormatPr defaultColWidth="11.44140625" defaultRowHeight="15" x14ac:dyDescent="0.2"/>
  <cols>
    <col min="1" max="1" width="1.109375" customWidth="1"/>
    <col min="2" max="2" width="20.77734375" customWidth="1"/>
    <col min="3" max="3" width="15.77734375" customWidth="1"/>
    <col min="4" max="4" width="7.77734375" customWidth="1"/>
    <col min="5" max="6" width="14.77734375" customWidth="1"/>
    <col min="7" max="7" width="15.77734375" customWidth="1"/>
    <col min="8" max="8" width="5.77734375" customWidth="1"/>
    <col min="9" max="9" width="16.77734375" customWidth="1"/>
    <col min="10" max="10" width="6.33203125" customWidth="1"/>
    <col min="11" max="11" width="16.77734375" customWidth="1"/>
    <col min="12" max="12" width="5.77734375" customWidth="1"/>
    <col min="13" max="13" width="16.77734375" customWidth="1"/>
    <col min="14" max="14" width="11.44140625" customWidth="1"/>
    <col min="15" max="15" width="5.5546875" customWidth="1"/>
    <col min="16" max="16" width="1.88671875" customWidth="1"/>
    <col min="17" max="17" width="11.44140625" customWidth="1"/>
    <col min="18" max="18" width="15" customWidth="1"/>
  </cols>
  <sheetData>
    <row r="1" spans="1:16" ht="18" x14ac:dyDescent="0.25">
      <c r="B1" s="92" t="s">
        <v>69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ht="18" x14ac:dyDescent="0.25">
      <c r="B2" s="92" t="s">
        <v>77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6" ht="18.75" thickBot="1" x14ac:dyDescent="0.3">
      <c r="B3" s="47"/>
      <c r="G3" s="1"/>
      <c r="H3" s="1"/>
      <c r="I3" s="1"/>
      <c r="J3" s="1"/>
      <c r="K3" s="1"/>
      <c r="L3" s="1"/>
    </row>
    <row r="4" spans="1:16" ht="9" customHeight="1" x14ac:dyDescent="0.25">
      <c r="B4" s="77"/>
      <c r="C4" s="71"/>
      <c r="D4" s="55"/>
      <c r="E4" s="55"/>
      <c r="F4" s="55"/>
      <c r="G4" s="56"/>
      <c r="H4" s="56"/>
      <c r="I4" s="90"/>
      <c r="J4" s="91"/>
      <c r="K4" s="90"/>
      <c r="L4" s="91"/>
      <c r="M4" s="55" t="s">
        <v>0</v>
      </c>
      <c r="N4" s="55"/>
      <c r="O4" s="57"/>
    </row>
    <row r="5" spans="1:16" ht="15.75" x14ac:dyDescent="0.25">
      <c r="B5" s="58"/>
      <c r="C5" s="72" t="s">
        <v>1</v>
      </c>
      <c r="D5" s="81" t="s">
        <v>71</v>
      </c>
      <c r="E5" s="59" t="s">
        <v>1</v>
      </c>
      <c r="F5" s="59" t="s">
        <v>2</v>
      </c>
      <c r="G5" s="59" t="s">
        <v>3</v>
      </c>
      <c r="H5" s="61"/>
      <c r="I5" s="59" t="s">
        <v>4</v>
      </c>
      <c r="J5" s="61"/>
      <c r="K5" s="62"/>
      <c r="L5" s="61"/>
      <c r="M5" s="62" t="s">
        <v>0</v>
      </c>
      <c r="N5" s="59" t="s">
        <v>5</v>
      </c>
      <c r="O5" s="63"/>
    </row>
    <row r="6" spans="1:16" ht="15.75" x14ac:dyDescent="0.25">
      <c r="B6" s="64" t="s">
        <v>6</v>
      </c>
      <c r="C6" s="72" t="s">
        <v>7</v>
      </c>
      <c r="D6" s="60" t="s">
        <v>8</v>
      </c>
      <c r="E6" s="59" t="s">
        <v>9</v>
      </c>
      <c r="F6" s="59" t="s">
        <v>10</v>
      </c>
      <c r="G6" s="59" t="s">
        <v>1</v>
      </c>
      <c r="H6" s="65" t="s">
        <v>11</v>
      </c>
      <c r="I6" s="59" t="s">
        <v>12</v>
      </c>
      <c r="J6" s="65" t="s">
        <v>11</v>
      </c>
      <c r="K6" s="59" t="s">
        <v>66</v>
      </c>
      <c r="L6" s="65" t="s">
        <v>11</v>
      </c>
      <c r="M6" s="59" t="s">
        <v>13</v>
      </c>
      <c r="N6" s="59" t="s">
        <v>3</v>
      </c>
      <c r="O6" s="63" t="s">
        <v>64</v>
      </c>
    </row>
    <row r="7" spans="1:16" ht="9" customHeight="1" thickBot="1" x14ac:dyDescent="0.25">
      <c r="B7" s="66"/>
      <c r="C7" s="73"/>
      <c r="D7" s="68"/>
      <c r="E7" s="67"/>
      <c r="F7" s="67"/>
      <c r="G7" s="67"/>
      <c r="H7" s="69"/>
      <c r="I7" s="67"/>
      <c r="J7" s="69"/>
      <c r="K7" s="67"/>
      <c r="L7" s="69"/>
      <c r="M7" s="67"/>
      <c r="N7" s="67"/>
      <c r="O7" s="70"/>
    </row>
    <row r="8" spans="1:16" x14ac:dyDescent="0.2">
      <c r="B8" s="2"/>
      <c r="C8" s="74"/>
      <c r="D8" s="4"/>
      <c r="E8" s="3"/>
      <c r="F8" s="3"/>
      <c r="H8" s="2"/>
      <c r="J8" s="2"/>
      <c r="L8" s="2"/>
      <c r="O8" s="85"/>
    </row>
    <row r="9" spans="1:16" ht="15.75" x14ac:dyDescent="0.25">
      <c r="B9" s="25" t="s">
        <v>15</v>
      </c>
      <c r="C9" s="75">
        <v>3135000</v>
      </c>
      <c r="D9" s="41">
        <v>39</v>
      </c>
      <c r="E9" s="6">
        <v>5114440</v>
      </c>
      <c r="F9" s="6">
        <v>0</v>
      </c>
      <c r="G9" s="7">
        <f>F9+E9+C9</f>
        <v>8249440</v>
      </c>
      <c r="H9" s="8">
        <f t="shared" ref="H9:H64" si="0">(G9/$M9)*100</f>
        <v>100</v>
      </c>
      <c r="I9" s="7">
        <v>0</v>
      </c>
      <c r="J9" s="8">
        <f t="shared" ref="J9:J64" si="1">(I9/$M9)*100</f>
        <v>0</v>
      </c>
      <c r="K9" s="7">
        <v>0</v>
      </c>
      <c r="L9" s="8">
        <f t="shared" ref="L9:L64" si="2">(K9/$M9)*100</f>
        <v>0</v>
      </c>
      <c r="M9" s="9">
        <f>K9+I9+G9</f>
        <v>8249440</v>
      </c>
      <c r="N9" s="10">
        <f>(M9/$M$68)*100</f>
        <v>0.21321626744737987</v>
      </c>
      <c r="O9" s="86">
        <f>RANK(M9,M$9:M$64,0)</f>
        <v>35</v>
      </c>
    </row>
    <row r="10" spans="1:16" ht="15.75" x14ac:dyDescent="0.25">
      <c r="A10" s="11"/>
      <c r="B10" s="25" t="s">
        <v>16</v>
      </c>
      <c r="C10" s="76">
        <v>948000</v>
      </c>
      <c r="D10" s="41">
        <v>6</v>
      </c>
      <c r="E10" s="12">
        <v>3174533</v>
      </c>
      <c r="F10" s="12">
        <v>18025510</v>
      </c>
      <c r="G10" s="13">
        <f>F10+E10+C10</f>
        <v>22148043</v>
      </c>
      <c r="H10" s="8">
        <f t="shared" si="0"/>
        <v>43.325606283444849</v>
      </c>
      <c r="I10" s="13">
        <v>18697544</v>
      </c>
      <c r="J10" s="8">
        <f t="shared" si="1"/>
        <v>36.575801745164867</v>
      </c>
      <c r="K10" s="13">
        <v>10274397</v>
      </c>
      <c r="L10" s="8">
        <f>(K10/$M10)*100</f>
        <v>20.098591971390288</v>
      </c>
      <c r="M10" s="14">
        <f>K10+I10+G10</f>
        <v>51119984</v>
      </c>
      <c r="N10" s="10">
        <f>(M10/$M$68)*100</f>
        <v>1.3212547979559559</v>
      </c>
      <c r="O10" s="86">
        <f t="shared" ref="O10:O64" si="3">RANK(M10,M$9:M$64,0)</f>
        <v>15</v>
      </c>
      <c r="P10" s="5"/>
    </row>
    <row r="11" spans="1:16" ht="15.75" x14ac:dyDescent="0.25">
      <c r="A11" s="11"/>
      <c r="B11" s="25" t="s">
        <v>72</v>
      </c>
      <c r="C11" s="12">
        <v>0</v>
      </c>
      <c r="D11" s="41">
        <v>0</v>
      </c>
      <c r="E11" s="12">
        <v>0</v>
      </c>
      <c r="F11" s="12">
        <v>0</v>
      </c>
      <c r="G11" s="13">
        <f t="shared" ref="G11:G64" si="4">F11+E11+C11</f>
        <v>0</v>
      </c>
      <c r="H11" s="8">
        <v>0</v>
      </c>
      <c r="I11" s="13">
        <v>0</v>
      </c>
      <c r="J11" s="8">
        <v>0</v>
      </c>
      <c r="K11" s="13">
        <v>0</v>
      </c>
      <c r="L11" s="8">
        <v>0</v>
      </c>
      <c r="M11" s="14">
        <f t="shared" ref="M11:M64" si="5">K11+I11+G11</f>
        <v>0</v>
      </c>
      <c r="N11" s="10">
        <f t="shared" ref="N11:N64" si="6">(M11/$M$68)*100</f>
        <v>0</v>
      </c>
      <c r="O11" s="86">
        <f t="shared" si="3"/>
        <v>53</v>
      </c>
      <c r="P11" s="5"/>
    </row>
    <row r="12" spans="1:16" ht="15.75" x14ac:dyDescent="0.25">
      <c r="A12" s="11"/>
      <c r="B12" s="25" t="s">
        <v>17</v>
      </c>
      <c r="C12" s="12">
        <v>12853934</v>
      </c>
      <c r="D12" s="41">
        <v>30</v>
      </c>
      <c r="E12" s="12">
        <v>9000800</v>
      </c>
      <c r="F12" s="12">
        <v>1749330</v>
      </c>
      <c r="G12" s="13">
        <f t="shared" si="4"/>
        <v>23604064</v>
      </c>
      <c r="H12" s="8">
        <f t="shared" si="0"/>
        <v>85.757917144793737</v>
      </c>
      <c r="I12" s="13">
        <v>0</v>
      </c>
      <c r="J12" s="8">
        <f t="shared" si="1"/>
        <v>0</v>
      </c>
      <c r="K12" s="13">
        <v>3920000</v>
      </c>
      <c r="L12" s="8">
        <f t="shared" si="2"/>
        <v>14.242082855206267</v>
      </c>
      <c r="M12" s="14">
        <f t="shared" si="5"/>
        <v>27524064</v>
      </c>
      <c r="N12" s="10">
        <f t="shared" si="6"/>
        <v>0.71139109940345047</v>
      </c>
      <c r="O12" s="86">
        <f t="shared" si="3"/>
        <v>23</v>
      </c>
      <c r="P12" s="5"/>
    </row>
    <row r="13" spans="1:16" ht="15.75" x14ac:dyDescent="0.25">
      <c r="A13" s="11"/>
      <c r="B13" s="26" t="s">
        <v>18</v>
      </c>
      <c r="C13" s="15">
        <v>2300000</v>
      </c>
      <c r="D13" s="42">
        <v>23</v>
      </c>
      <c r="E13" s="15">
        <v>0</v>
      </c>
      <c r="F13" s="15">
        <v>0</v>
      </c>
      <c r="G13" s="16">
        <f t="shared" si="4"/>
        <v>2300000</v>
      </c>
      <c r="H13" s="17">
        <f t="shared" si="0"/>
        <v>100</v>
      </c>
      <c r="I13" s="16">
        <v>0</v>
      </c>
      <c r="J13" s="17">
        <f t="shared" si="1"/>
        <v>0</v>
      </c>
      <c r="K13" s="16">
        <v>0</v>
      </c>
      <c r="L13" s="17">
        <f t="shared" si="2"/>
        <v>0</v>
      </c>
      <c r="M13" s="18">
        <f t="shared" si="5"/>
        <v>2300000</v>
      </c>
      <c r="N13" s="19">
        <f t="shared" si="6"/>
        <v>5.9446146057062513E-2</v>
      </c>
      <c r="O13" s="87">
        <f t="shared" si="3"/>
        <v>47</v>
      </c>
      <c r="P13" s="5"/>
    </row>
    <row r="14" spans="1:16" ht="15.75" x14ac:dyDescent="0.25">
      <c r="A14" s="11"/>
      <c r="B14" s="25" t="s">
        <v>19</v>
      </c>
      <c r="C14" s="12">
        <v>34955522</v>
      </c>
      <c r="D14" s="41">
        <v>67</v>
      </c>
      <c r="E14" s="12">
        <v>70136783</v>
      </c>
      <c r="F14" s="12">
        <v>106743664</v>
      </c>
      <c r="G14" s="13">
        <f t="shared" si="4"/>
        <v>211835969</v>
      </c>
      <c r="H14" s="8">
        <f t="shared" si="0"/>
        <v>41.457264632738294</v>
      </c>
      <c r="I14" s="13">
        <v>191625785</v>
      </c>
      <c r="J14" s="8">
        <f t="shared" si="1"/>
        <v>37.502039510585725</v>
      </c>
      <c r="K14" s="13">
        <v>107512549</v>
      </c>
      <c r="L14" s="8">
        <f t="shared" si="2"/>
        <v>21.040695856675988</v>
      </c>
      <c r="M14" s="14">
        <f t="shared" si="5"/>
        <v>510974303</v>
      </c>
      <c r="N14" s="10">
        <f t="shared" si="6"/>
        <v>13.206718716323355</v>
      </c>
      <c r="O14" s="86">
        <f t="shared" si="3"/>
        <v>2</v>
      </c>
      <c r="P14" s="5"/>
    </row>
    <row r="15" spans="1:16" ht="15.75" x14ac:dyDescent="0.25">
      <c r="A15" s="11"/>
      <c r="B15" s="25" t="s">
        <v>20</v>
      </c>
      <c r="C15" s="12">
        <v>7248432</v>
      </c>
      <c r="D15" s="41">
        <v>22</v>
      </c>
      <c r="E15" s="12">
        <v>3307282</v>
      </c>
      <c r="F15" s="12">
        <v>15640488</v>
      </c>
      <c r="G15" s="13">
        <f t="shared" si="4"/>
        <v>26196202</v>
      </c>
      <c r="H15" s="8">
        <f t="shared" si="0"/>
        <v>25.524213026307752</v>
      </c>
      <c r="I15" s="13">
        <v>6784049</v>
      </c>
      <c r="J15" s="8">
        <f t="shared" si="1"/>
        <v>6.6100235391722082</v>
      </c>
      <c r="K15" s="13">
        <v>69652500</v>
      </c>
      <c r="L15" s="8">
        <f t="shared" si="2"/>
        <v>67.865763434520048</v>
      </c>
      <c r="M15" s="14">
        <f t="shared" si="5"/>
        <v>102632751</v>
      </c>
      <c r="N15" s="10">
        <f t="shared" si="6"/>
        <v>2.6526615244278817</v>
      </c>
      <c r="O15" s="86">
        <f t="shared" si="3"/>
        <v>10</v>
      </c>
      <c r="P15" s="5"/>
    </row>
    <row r="16" spans="1:16" ht="15.75" x14ac:dyDescent="0.25">
      <c r="A16" s="11"/>
      <c r="B16" s="25" t="s">
        <v>21</v>
      </c>
      <c r="C16" s="12">
        <v>0</v>
      </c>
      <c r="D16" s="41">
        <v>0</v>
      </c>
      <c r="E16" s="12">
        <v>27403500</v>
      </c>
      <c r="F16" s="12">
        <v>4571440</v>
      </c>
      <c r="G16" s="13">
        <f t="shared" si="4"/>
        <v>31974940</v>
      </c>
      <c r="H16" s="8">
        <f t="shared" si="0"/>
        <v>83.479310354910581</v>
      </c>
      <c r="I16" s="13">
        <v>0</v>
      </c>
      <c r="J16" s="8">
        <f t="shared" si="1"/>
        <v>0</v>
      </c>
      <c r="K16" s="13">
        <v>6327892</v>
      </c>
      <c r="L16" s="8">
        <f t="shared" si="2"/>
        <v>16.52068964508943</v>
      </c>
      <c r="M16" s="14">
        <f t="shared" si="5"/>
        <v>38302832</v>
      </c>
      <c r="N16" s="10">
        <f t="shared" si="6"/>
        <v>0.98998075890049042</v>
      </c>
      <c r="O16" s="86">
        <f t="shared" si="3"/>
        <v>17</v>
      </c>
      <c r="P16" s="5"/>
    </row>
    <row r="17" spans="1:16" ht="15.75" x14ac:dyDescent="0.25">
      <c r="A17" s="11"/>
      <c r="B17" s="25" t="s">
        <v>22</v>
      </c>
      <c r="C17" s="12">
        <v>0</v>
      </c>
      <c r="D17" s="41">
        <v>0</v>
      </c>
      <c r="E17" s="12">
        <v>0</v>
      </c>
      <c r="F17" s="12">
        <v>0</v>
      </c>
      <c r="G17" s="13">
        <f t="shared" si="4"/>
        <v>0</v>
      </c>
      <c r="H17" s="8">
        <v>0</v>
      </c>
      <c r="I17" s="13">
        <v>0</v>
      </c>
      <c r="J17" s="8">
        <v>0</v>
      </c>
      <c r="K17" s="13">
        <v>0</v>
      </c>
      <c r="L17" s="8">
        <v>0</v>
      </c>
      <c r="M17" s="14">
        <f t="shared" si="5"/>
        <v>0</v>
      </c>
      <c r="N17" s="10">
        <f t="shared" si="6"/>
        <v>0</v>
      </c>
      <c r="O17" s="86">
        <f t="shared" si="3"/>
        <v>53</v>
      </c>
      <c r="P17" s="5"/>
    </row>
    <row r="18" spans="1:16" ht="15.75" x14ac:dyDescent="0.25">
      <c r="A18" s="11"/>
      <c r="B18" s="26" t="s">
        <v>23</v>
      </c>
      <c r="C18" s="15">
        <v>0</v>
      </c>
      <c r="D18" s="42">
        <v>0</v>
      </c>
      <c r="E18" s="15">
        <v>7684347</v>
      </c>
      <c r="F18" s="15">
        <v>7689310</v>
      </c>
      <c r="G18" s="16">
        <f t="shared" si="4"/>
        <v>15373657</v>
      </c>
      <c r="H18" s="17">
        <f t="shared" si="0"/>
        <v>6.0492660003763428</v>
      </c>
      <c r="I18" s="16">
        <v>238767209</v>
      </c>
      <c r="J18" s="17">
        <f t="shared" si="1"/>
        <v>93.950733999623665</v>
      </c>
      <c r="K18" s="16">
        <v>0</v>
      </c>
      <c r="L18" s="17">
        <f t="shared" si="2"/>
        <v>0</v>
      </c>
      <c r="M18" s="18">
        <f t="shared" si="5"/>
        <v>254140866</v>
      </c>
      <c r="N18" s="19">
        <f t="shared" si="6"/>
        <v>6.5685630605671088</v>
      </c>
      <c r="O18" s="87">
        <f t="shared" si="3"/>
        <v>3</v>
      </c>
      <c r="P18" s="5"/>
    </row>
    <row r="19" spans="1:16" ht="15.75" x14ac:dyDescent="0.25">
      <c r="A19" s="11"/>
      <c r="B19" s="25" t="s">
        <v>24</v>
      </c>
      <c r="C19" s="12">
        <v>16820782</v>
      </c>
      <c r="D19" s="41">
        <v>54</v>
      </c>
      <c r="E19" s="12">
        <v>5380252</v>
      </c>
      <c r="F19" s="12">
        <v>12054006</v>
      </c>
      <c r="G19" s="13">
        <f t="shared" si="4"/>
        <v>34255040</v>
      </c>
      <c r="H19" s="8">
        <f t="shared" si="0"/>
        <v>33.876240955076476</v>
      </c>
      <c r="I19" s="13">
        <v>779005</v>
      </c>
      <c r="J19" s="8">
        <f t="shared" si="1"/>
        <v>0.77039060778236879</v>
      </c>
      <c r="K19" s="13">
        <v>66084140</v>
      </c>
      <c r="L19" s="8">
        <f t="shared" si="2"/>
        <v>65.353368437141157</v>
      </c>
      <c r="M19" s="14">
        <f t="shared" si="5"/>
        <v>101118185</v>
      </c>
      <c r="N19" s="10">
        <f t="shared" si="6"/>
        <v>2.6135158237108991</v>
      </c>
      <c r="O19" s="86">
        <f t="shared" si="3"/>
        <v>11</v>
      </c>
      <c r="P19" s="5"/>
    </row>
    <row r="20" spans="1:16" ht="15.75" x14ac:dyDescent="0.25">
      <c r="A20" s="11"/>
      <c r="B20" s="25" t="s">
        <v>25</v>
      </c>
      <c r="C20" s="12">
        <v>2061000</v>
      </c>
      <c r="D20" s="41">
        <v>9</v>
      </c>
      <c r="E20" s="12">
        <v>1496880</v>
      </c>
      <c r="F20" s="24">
        <v>462810</v>
      </c>
      <c r="G20" s="13">
        <f t="shared" si="4"/>
        <v>4020690</v>
      </c>
      <c r="H20" s="8">
        <f t="shared" si="0"/>
        <v>100</v>
      </c>
      <c r="I20" s="23">
        <v>0</v>
      </c>
      <c r="J20" s="8">
        <f t="shared" si="1"/>
        <v>0</v>
      </c>
      <c r="K20" s="13">
        <v>0</v>
      </c>
      <c r="L20" s="8">
        <f t="shared" si="2"/>
        <v>0</v>
      </c>
      <c r="M20" s="14">
        <f t="shared" si="5"/>
        <v>4020690</v>
      </c>
      <c r="N20" s="10">
        <f t="shared" si="6"/>
        <v>0.10391935869137854</v>
      </c>
      <c r="O20" s="86">
        <f t="shared" si="3"/>
        <v>41</v>
      </c>
      <c r="P20" s="5"/>
    </row>
    <row r="21" spans="1:16" ht="15.75" x14ac:dyDescent="0.25">
      <c r="A21" s="11"/>
      <c r="B21" s="25" t="s">
        <v>70</v>
      </c>
      <c r="C21" s="12">
        <v>0</v>
      </c>
      <c r="D21" s="41">
        <v>0</v>
      </c>
      <c r="E21" s="12">
        <v>0</v>
      </c>
      <c r="F21" s="24">
        <v>237500</v>
      </c>
      <c r="G21" s="13">
        <f t="shared" si="4"/>
        <v>237500</v>
      </c>
      <c r="H21" s="8">
        <v>0</v>
      </c>
      <c r="I21" s="23">
        <v>0</v>
      </c>
      <c r="J21" s="8">
        <v>0</v>
      </c>
      <c r="K21" s="13">
        <v>0</v>
      </c>
      <c r="L21" s="8">
        <v>0</v>
      </c>
      <c r="M21" s="14">
        <f t="shared" si="5"/>
        <v>237500</v>
      </c>
      <c r="N21" s="10">
        <f t="shared" si="6"/>
        <v>6.1384607341531949E-3</v>
      </c>
      <c r="O21" s="86">
        <f t="shared" si="3"/>
        <v>52</v>
      </c>
      <c r="P21" s="5"/>
    </row>
    <row r="22" spans="1:16" ht="15.75" x14ac:dyDescent="0.25">
      <c r="A22" s="11"/>
      <c r="B22" s="25" t="s">
        <v>26</v>
      </c>
      <c r="C22" s="12">
        <v>5550201</v>
      </c>
      <c r="D22" s="41">
        <v>22</v>
      </c>
      <c r="E22" s="12">
        <v>50780</v>
      </c>
      <c r="F22" s="12">
        <v>0</v>
      </c>
      <c r="G22" s="13">
        <f t="shared" si="4"/>
        <v>5600981</v>
      </c>
      <c r="H22" s="8">
        <f t="shared" si="0"/>
        <v>15.047259731843543</v>
      </c>
      <c r="I22" s="13">
        <v>0</v>
      </c>
      <c r="J22" s="8">
        <f t="shared" si="1"/>
        <v>0</v>
      </c>
      <c r="K22" s="13">
        <v>31621617</v>
      </c>
      <c r="L22" s="8">
        <f t="shared" si="2"/>
        <v>84.952740268156461</v>
      </c>
      <c r="M22" s="14">
        <f t="shared" si="5"/>
        <v>37222598</v>
      </c>
      <c r="N22" s="10">
        <f t="shared" si="6"/>
        <v>0.962060868404923</v>
      </c>
      <c r="O22" s="86">
        <f t="shared" si="3"/>
        <v>18</v>
      </c>
      <c r="P22" s="5"/>
    </row>
    <row r="23" spans="1:16" ht="15.75" x14ac:dyDescent="0.25">
      <c r="A23" s="11"/>
      <c r="B23" s="26" t="s">
        <v>27</v>
      </c>
      <c r="C23" s="15">
        <v>994639</v>
      </c>
      <c r="D23" s="42">
        <v>26</v>
      </c>
      <c r="E23" s="15">
        <v>920373</v>
      </c>
      <c r="F23" s="15">
        <v>841488</v>
      </c>
      <c r="G23" s="16">
        <f t="shared" si="4"/>
        <v>2756500</v>
      </c>
      <c r="H23" s="17">
        <f t="shared" si="0"/>
        <v>100</v>
      </c>
      <c r="I23" s="16">
        <v>0</v>
      </c>
      <c r="J23" s="17">
        <f t="shared" si="1"/>
        <v>0</v>
      </c>
      <c r="K23" s="16">
        <v>0</v>
      </c>
      <c r="L23" s="17">
        <f t="shared" si="2"/>
        <v>0</v>
      </c>
      <c r="M23" s="18">
        <f t="shared" si="5"/>
        <v>2756500</v>
      </c>
      <c r="N23" s="19">
        <f t="shared" si="6"/>
        <v>7.1244913741866436E-2</v>
      </c>
      <c r="O23" s="87">
        <f t="shared" si="3"/>
        <v>45</v>
      </c>
      <c r="P23" s="5"/>
    </row>
    <row r="24" spans="1:16" ht="15.75" x14ac:dyDescent="0.25">
      <c r="A24" s="11"/>
      <c r="B24" s="25" t="s">
        <v>28</v>
      </c>
      <c r="C24" s="12">
        <v>10648700</v>
      </c>
      <c r="D24" s="41">
        <v>58</v>
      </c>
      <c r="E24" s="12">
        <v>30214596</v>
      </c>
      <c r="F24" s="12">
        <v>34081992</v>
      </c>
      <c r="G24" s="13">
        <f t="shared" si="4"/>
        <v>74945288</v>
      </c>
      <c r="H24" s="8">
        <f t="shared" si="0"/>
        <v>31.13315823476016</v>
      </c>
      <c r="I24" s="13">
        <v>165779689</v>
      </c>
      <c r="J24" s="8">
        <f t="shared" si="1"/>
        <v>68.86684176523984</v>
      </c>
      <c r="K24" s="13">
        <v>0</v>
      </c>
      <c r="L24" s="8">
        <f t="shared" si="2"/>
        <v>0</v>
      </c>
      <c r="M24" s="14">
        <f t="shared" si="5"/>
        <v>240724977</v>
      </c>
      <c r="N24" s="10">
        <f t="shared" si="6"/>
        <v>6.2218139749239194</v>
      </c>
      <c r="O24" s="86">
        <f t="shared" si="3"/>
        <v>5</v>
      </c>
      <c r="P24" s="5"/>
    </row>
    <row r="25" spans="1:16" ht="15.75" x14ac:dyDescent="0.25">
      <c r="A25" s="11"/>
      <c r="B25" s="25" t="s">
        <v>29</v>
      </c>
      <c r="C25" s="12">
        <v>4400000</v>
      </c>
      <c r="D25" s="41">
        <v>24</v>
      </c>
      <c r="E25" s="12">
        <v>2849616</v>
      </c>
      <c r="F25" s="12">
        <v>4578240</v>
      </c>
      <c r="G25" s="13">
        <f t="shared" si="4"/>
        <v>11827856</v>
      </c>
      <c r="H25" s="8">
        <f t="shared" si="0"/>
        <v>49.482841946163617</v>
      </c>
      <c r="I25" s="13">
        <v>12075088</v>
      </c>
      <c r="J25" s="8">
        <f t="shared" si="1"/>
        <v>50.517158053836383</v>
      </c>
      <c r="K25" s="13">
        <v>0</v>
      </c>
      <c r="L25" s="8">
        <f t="shared" si="2"/>
        <v>0</v>
      </c>
      <c r="M25" s="14">
        <f t="shared" si="5"/>
        <v>23902944</v>
      </c>
      <c r="N25" s="10">
        <f t="shared" si="6"/>
        <v>0.61779908705121134</v>
      </c>
      <c r="O25" s="86">
        <f t="shared" si="3"/>
        <v>24</v>
      </c>
      <c r="P25" s="5"/>
    </row>
    <row r="26" spans="1:16" ht="15.75" x14ac:dyDescent="0.25">
      <c r="A26" s="11"/>
      <c r="B26" s="25" t="s">
        <v>30</v>
      </c>
      <c r="C26" s="12">
        <v>14349576</v>
      </c>
      <c r="D26" s="41">
        <v>99</v>
      </c>
      <c r="E26" s="12">
        <v>7042250</v>
      </c>
      <c r="F26" s="12">
        <v>1763360</v>
      </c>
      <c r="G26" s="13">
        <f t="shared" si="4"/>
        <v>23155186</v>
      </c>
      <c r="H26" s="8">
        <f t="shared" si="0"/>
        <v>100</v>
      </c>
      <c r="I26" s="13">
        <v>0</v>
      </c>
      <c r="J26" s="8">
        <f t="shared" si="1"/>
        <v>0</v>
      </c>
      <c r="K26" s="13">
        <v>0</v>
      </c>
      <c r="L26" s="8">
        <f t="shared" si="2"/>
        <v>0</v>
      </c>
      <c r="M26" s="14">
        <f t="shared" si="5"/>
        <v>23155186</v>
      </c>
      <c r="N26" s="10">
        <f t="shared" si="6"/>
        <v>0.59847242127584743</v>
      </c>
      <c r="O26" s="86">
        <f t="shared" si="3"/>
        <v>25</v>
      </c>
      <c r="P26" s="5"/>
    </row>
    <row r="27" spans="1:16" ht="15.75" x14ac:dyDescent="0.25">
      <c r="A27" s="11"/>
      <c r="B27" s="25" t="s">
        <v>31</v>
      </c>
      <c r="C27" s="12">
        <v>331534</v>
      </c>
      <c r="D27" s="41">
        <v>2</v>
      </c>
      <c r="E27" s="12">
        <v>2011126</v>
      </c>
      <c r="F27" s="12">
        <v>662946</v>
      </c>
      <c r="G27" s="13">
        <f t="shared" si="4"/>
        <v>3005606</v>
      </c>
      <c r="H27" s="8">
        <f t="shared" si="0"/>
        <v>100</v>
      </c>
      <c r="I27" s="13">
        <v>0</v>
      </c>
      <c r="J27" s="8">
        <f t="shared" si="1"/>
        <v>0</v>
      </c>
      <c r="K27" s="13">
        <v>0</v>
      </c>
      <c r="L27" s="8">
        <f t="shared" si="2"/>
        <v>0</v>
      </c>
      <c r="M27" s="14">
        <f t="shared" si="5"/>
        <v>3005606</v>
      </c>
      <c r="N27" s="10">
        <f t="shared" si="6"/>
        <v>7.7683344898253667E-2</v>
      </c>
      <c r="O27" s="86">
        <f t="shared" si="3"/>
        <v>44</v>
      </c>
      <c r="P27" s="5"/>
    </row>
    <row r="28" spans="1:16" ht="15.75" x14ac:dyDescent="0.25">
      <c r="A28" s="11"/>
      <c r="B28" s="26" t="s">
        <v>32</v>
      </c>
      <c r="C28" s="15">
        <v>2827952</v>
      </c>
      <c r="D28" s="42">
        <v>26</v>
      </c>
      <c r="E28" s="15">
        <v>548169</v>
      </c>
      <c r="F28" s="15">
        <v>3185275</v>
      </c>
      <c r="G28" s="16">
        <f t="shared" si="4"/>
        <v>6561396</v>
      </c>
      <c r="H28" s="17">
        <f t="shared" si="0"/>
        <v>100</v>
      </c>
      <c r="I28" s="16">
        <v>0</v>
      </c>
      <c r="J28" s="17">
        <f t="shared" si="1"/>
        <v>0</v>
      </c>
      <c r="K28" s="16">
        <v>0</v>
      </c>
      <c r="L28" s="17">
        <f t="shared" si="2"/>
        <v>0</v>
      </c>
      <c r="M28" s="18">
        <f t="shared" si="5"/>
        <v>6561396</v>
      </c>
      <c r="N28" s="19">
        <f t="shared" si="6"/>
        <v>0.16958682824096771</v>
      </c>
      <c r="O28" s="87">
        <f t="shared" si="3"/>
        <v>38</v>
      </c>
      <c r="P28" s="5"/>
    </row>
    <row r="29" spans="1:16" ht="15.75" x14ac:dyDescent="0.25">
      <c r="A29" s="11"/>
      <c r="B29" s="25" t="s">
        <v>73</v>
      </c>
      <c r="C29" s="12">
        <v>2318840</v>
      </c>
      <c r="D29" s="41">
        <v>15</v>
      </c>
      <c r="E29" s="12">
        <v>9028542</v>
      </c>
      <c r="F29" s="12">
        <v>65065</v>
      </c>
      <c r="G29" s="13">
        <f t="shared" si="4"/>
        <v>11412447</v>
      </c>
      <c r="H29" s="8">
        <f t="shared" si="0"/>
        <v>76.171262493229648</v>
      </c>
      <c r="I29" s="13">
        <v>3570168</v>
      </c>
      <c r="J29" s="8">
        <f t="shared" si="1"/>
        <v>23.828737506770349</v>
      </c>
      <c r="K29" s="13">
        <v>0</v>
      </c>
      <c r="L29" s="8">
        <f t="shared" si="2"/>
        <v>0</v>
      </c>
      <c r="M29" s="14">
        <f t="shared" si="5"/>
        <v>14982615</v>
      </c>
      <c r="N29" s="10">
        <f t="shared" si="6"/>
        <v>0.38724292156814594</v>
      </c>
      <c r="O29" s="86">
        <f t="shared" si="3"/>
        <v>28</v>
      </c>
      <c r="P29" s="5"/>
    </row>
    <row r="30" spans="1:16" ht="15.75" x14ac:dyDescent="0.25">
      <c r="A30" s="11"/>
      <c r="B30" s="25" t="s">
        <v>33</v>
      </c>
      <c r="C30" s="12">
        <v>300000</v>
      </c>
      <c r="D30" s="41">
        <v>3</v>
      </c>
      <c r="E30" s="12">
        <v>0</v>
      </c>
      <c r="F30" s="12">
        <v>4005900</v>
      </c>
      <c r="G30" s="13">
        <f t="shared" si="4"/>
        <v>4305900</v>
      </c>
      <c r="H30" s="8">
        <f t="shared" si="0"/>
        <v>100</v>
      </c>
      <c r="I30" s="13">
        <v>0</v>
      </c>
      <c r="J30" s="8">
        <f t="shared" si="1"/>
        <v>0</v>
      </c>
      <c r="K30" s="13">
        <v>0</v>
      </c>
      <c r="L30" s="8">
        <f t="shared" si="2"/>
        <v>0</v>
      </c>
      <c r="M30" s="14">
        <f t="shared" si="5"/>
        <v>4305900</v>
      </c>
      <c r="N30" s="10">
        <f t="shared" si="6"/>
        <v>0.1112909392639589</v>
      </c>
      <c r="O30" s="86">
        <f t="shared" si="3"/>
        <v>39</v>
      </c>
      <c r="P30" s="5"/>
    </row>
    <row r="31" spans="1:16" ht="15.75" x14ac:dyDescent="0.25">
      <c r="A31" s="11"/>
      <c r="B31" s="25" t="s">
        <v>34</v>
      </c>
      <c r="C31" s="12">
        <v>11570315</v>
      </c>
      <c r="D31" s="41">
        <v>48</v>
      </c>
      <c r="E31" s="12">
        <v>1791169</v>
      </c>
      <c r="F31" s="12">
        <v>97051</v>
      </c>
      <c r="G31" s="13">
        <f t="shared" si="4"/>
        <v>13458535</v>
      </c>
      <c r="H31" s="8">
        <f t="shared" si="0"/>
        <v>47.993053301302623</v>
      </c>
      <c r="I31" s="13">
        <v>11584138</v>
      </c>
      <c r="J31" s="8">
        <f t="shared" si="1"/>
        <v>41.308965090453398</v>
      </c>
      <c r="K31" s="13">
        <v>3000000</v>
      </c>
      <c r="L31" s="8">
        <f t="shared" si="2"/>
        <v>10.697981608243978</v>
      </c>
      <c r="M31" s="14">
        <f t="shared" si="5"/>
        <v>28042673</v>
      </c>
      <c r="N31" s="10">
        <f t="shared" si="6"/>
        <v>0.7247951456471492</v>
      </c>
      <c r="O31" s="86">
        <f t="shared" si="3"/>
        <v>22</v>
      </c>
      <c r="P31" s="5"/>
    </row>
    <row r="32" spans="1:16" ht="15.75" x14ac:dyDescent="0.25">
      <c r="A32" s="11"/>
      <c r="B32" s="25" t="s">
        <v>74</v>
      </c>
      <c r="C32" s="12">
        <v>9639540</v>
      </c>
      <c r="D32" s="41">
        <v>33</v>
      </c>
      <c r="E32" s="12">
        <v>15053766</v>
      </c>
      <c r="F32" s="12">
        <v>43824689</v>
      </c>
      <c r="G32" s="13">
        <f t="shared" si="4"/>
        <v>68517995</v>
      </c>
      <c r="H32" s="8">
        <f t="shared" si="0"/>
        <v>32.787744673442241</v>
      </c>
      <c r="I32" s="13">
        <v>140456412</v>
      </c>
      <c r="J32" s="8">
        <f t="shared" si="1"/>
        <v>67.212255326557766</v>
      </c>
      <c r="K32" s="13">
        <v>0</v>
      </c>
      <c r="L32" s="8">
        <f t="shared" si="2"/>
        <v>0</v>
      </c>
      <c r="M32" s="14">
        <f t="shared" si="5"/>
        <v>208974407</v>
      </c>
      <c r="N32" s="10">
        <f t="shared" si="6"/>
        <v>5.4011839655260987</v>
      </c>
      <c r="O32" s="86">
        <f t="shared" si="3"/>
        <v>8</v>
      </c>
      <c r="P32" s="5"/>
    </row>
    <row r="33" spans="1:16" ht="15.75" x14ac:dyDescent="0.25">
      <c r="A33" s="11"/>
      <c r="B33" s="26" t="s">
        <v>35</v>
      </c>
      <c r="C33" s="15">
        <v>11558324</v>
      </c>
      <c r="D33" s="42">
        <v>142</v>
      </c>
      <c r="E33" s="15">
        <v>2971595</v>
      </c>
      <c r="F33" s="15">
        <v>2561485</v>
      </c>
      <c r="G33" s="16">
        <f t="shared" si="4"/>
        <v>17091404</v>
      </c>
      <c r="H33" s="17">
        <f t="shared" si="0"/>
        <v>100</v>
      </c>
      <c r="I33" s="16">
        <v>0</v>
      </c>
      <c r="J33" s="17">
        <f t="shared" si="1"/>
        <v>0</v>
      </c>
      <c r="K33" s="16">
        <v>0</v>
      </c>
      <c r="L33" s="17">
        <f t="shared" si="2"/>
        <v>0</v>
      </c>
      <c r="M33" s="18">
        <f t="shared" si="5"/>
        <v>17091404</v>
      </c>
      <c r="N33" s="19">
        <f t="shared" si="6"/>
        <v>0.44174699934967931</v>
      </c>
      <c r="O33" s="87">
        <f t="shared" si="3"/>
        <v>26</v>
      </c>
      <c r="P33" s="5"/>
    </row>
    <row r="34" spans="1:16" ht="15.75" x14ac:dyDescent="0.25">
      <c r="A34" s="11"/>
      <c r="B34" s="25" t="s">
        <v>36</v>
      </c>
      <c r="C34" s="12">
        <v>17741413</v>
      </c>
      <c r="D34" s="41">
        <v>37</v>
      </c>
      <c r="E34" s="12">
        <v>4026840</v>
      </c>
      <c r="F34" s="12">
        <v>1650000</v>
      </c>
      <c r="G34" s="13">
        <f t="shared" si="4"/>
        <v>23418253</v>
      </c>
      <c r="H34" s="8">
        <f t="shared" si="0"/>
        <v>26.631124238083498</v>
      </c>
      <c r="I34" s="13">
        <v>19517400</v>
      </c>
      <c r="J34" s="8">
        <f t="shared" si="1"/>
        <v>22.195093041499334</v>
      </c>
      <c r="K34" s="13">
        <v>45000000</v>
      </c>
      <c r="L34" s="8">
        <f t="shared" si="2"/>
        <v>51.173782720417172</v>
      </c>
      <c r="M34" s="14">
        <f t="shared" si="5"/>
        <v>87935653</v>
      </c>
      <c r="N34" s="10">
        <f t="shared" si="6"/>
        <v>2.2727981182005075</v>
      </c>
      <c r="O34" s="86">
        <f t="shared" si="3"/>
        <v>13</v>
      </c>
      <c r="P34" s="5"/>
    </row>
    <row r="35" spans="1:16" ht="15.75" x14ac:dyDescent="0.25">
      <c r="A35" s="11"/>
      <c r="B35" s="25" t="s">
        <v>37</v>
      </c>
      <c r="C35" s="12">
        <v>0</v>
      </c>
      <c r="D35" s="41">
        <v>0</v>
      </c>
      <c r="E35" s="12">
        <v>3693100</v>
      </c>
      <c r="F35" s="12">
        <v>0</v>
      </c>
      <c r="G35" s="13">
        <f t="shared" si="4"/>
        <v>3693100</v>
      </c>
      <c r="H35" s="8">
        <f t="shared" si="0"/>
        <v>100</v>
      </c>
      <c r="I35" s="13">
        <v>0</v>
      </c>
      <c r="J35" s="8">
        <f t="shared" si="1"/>
        <v>0</v>
      </c>
      <c r="K35" s="13">
        <v>0</v>
      </c>
      <c r="L35" s="8">
        <f t="shared" si="2"/>
        <v>0</v>
      </c>
      <c r="M35" s="14">
        <f t="shared" si="5"/>
        <v>3693100</v>
      </c>
      <c r="N35" s="10">
        <f t="shared" si="6"/>
        <v>9.5452418262320676E-2</v>
      </c>
      <c r="O35" s="86">
        <f t="shared" si="3"/>
        <v>43</v>
      </c>
      <c r="P35" s="5"/>
    </row>
    <row r="36" spans="1:16" ht="15.75" x14ac:dyDescent="0.25">
      <c r="A36" s="11"/>
      <c r="B36" s="25" t="s">
        <v>38</v>
      </c>
      <c r="C36" s="12">
        <v>9342372</v>
      </c>
      <c r="D36" s="41">
        <v>79</v>
      </c>
      <c r="E36" s="12">
        <v>941460</v>
      </c>
      <c r="F36" s="12">
        <v>763200</v>
      </c>
      <c r="G36" s="13">
        <f t="shared" si="4"/>
        <v>11047032</v>
      </c>
      <c r="H36" s="8">
        <f t="shared" si="0"/>
        <v>34.600873642122451</v>
      </c>
      <c r="I36" s="13">
        <v>18000000</v>
      </c>
      <c r="J36" s="8">
        <f t="shared" si="1"/>
        <v>56.378557205066848</v>
      </c>
      <c r="K36" s="13">
        <v>2880000</v>
      </c>
      <c r="L36" s="8">
        <f t="shared" si="2"/>
        <v>9.0205691528106957</v>
      </c>
      <c r="M36" s="14">
        <f t="shared" si="5"/>
        <v>31927032</v>
      </c>
      <c r="N36" s="10">
        <f t="shared" si="6"/>
        <v>0.82519087280022108</v>
      </c>
      <c r="O36" s="86">
        <f t="shared" si="3"/>
        <v>19</v>
      </c>
      <c r="P36" s="5"/>
    </row>
    <row r="37" spans="1:16" ht="15.75" x14ac:dyDescent="0.25">
      <c r="A37" s="11"/>
      <c r="B37" s="25" t="s">
        <v>39</v>
      </c>
      <c r="C37" s="12">
        <v>2044000</v>
      </c>
      <c r="D37" s="41">
        <v>13</v>
      </c>
      <c r="E37" s="12">
        <v>709400</v>
      </c>
      <c r="F37" s="12">
        <v>0</v>
      </c>
      <c r="G37" s="13">
        <f t="shared" si="4"/>
        <v>2753400</v>
      </c>
      <c r="H37" s="8">
        <f t="shared" si="0"/>
        <v>100</v>
      </c>
      <c r="I37" s="13">
        <v>0</v>
      </c>
      <c r="J37" s="8">
        <f t="shared" si="1"/>
        <v>0</v>
      </c>
      <c r="K37" s="13">
        <v>0</v>
      </c>
      <c r="L37" s="8">
        <f t="shared" si="2"/>
        <v>0</v>
      </c>
      <c r="M37" s="14">
        <f t="shared" si="5"/>
        <v>2753400</v>
      </c>
      <c r="N37" s="10">
        <f t="shared" si="6"/>
        <v>7.1164790675441708E-2</v>
      </c>
      <c r="O37" s="86">
        <f t="shared" si="3"/>
        <v>46</v>
      </c>
      <c r="P37" s="5"/>
    </row>
    <row r="38" spans="1:16" ht="15.75" x14ac:dyDescent="0.25">
      <c r="A38" s="11"/>
      <c r="B38" s="26" t="s">
        <v>40</v>
      </c>
      <c r="C38" s="15">
        <v>0</v>
      </c>
      <c r="D38" s="42">
        <v>0</v>
      </c>
      <c r="E38" s="15">
        <v>871000</v>
      </c>
      <c r="F38" s="15">
        <v>9015380</v>
      </c>
      <c r="G38" s="16">
        <f t="shared" si="4"/>
        <v>9886380</v>
      </c>
      <c r="H38" s="54">
        <f t="shared" si="0"/>
        <v>100</v>
      </c>
      <c r="I38" s="16">
        <v>0</v>
      </c>
      <c r="J38" s="54">
        <f t="shared" si="1"/>
        <v>0</v>
      </c>
      <c r="K38" s="16">
        <v>0</v>
      </c>
      <c r="L38" s="79">
        <f t="shared" si="2"/>
        <v>0</v>
      </c>
      <c r="M38" s="18">
        <f t="shared" si="5"/>
        <v>9886380</v>
      </c>
      <c r="N38" s="19">
        <f t="shared" si="6"/>
        <v>0.25552486498070504</v>
      </c>
      <c r="O38" s="87">
        <f t="shared" si="3"/>
        <v>33</v>
      </c>
      <c r="P38" s="5"/>
    </row>
    <row r="39" spans="1:16" ht="15.75" x14ac:dyDescent="0.25">
      <c r="A39" s="11"/>
      <c r="B39" s="25" t="s">
        <v>41</v>
      </c>
      <c r="C39" s="12">
        <v>0</v>
      </c>
      <c r="D39" s="41">
        <v>0</v>
      </c>
      <c r="E39" s="12">
        <v>3058200</v>
      </c>
      <c r="F39" s="12">
        <v>795250</v>
      </c>
      <c r="G39" s="13">
        <f t="shared" si="4"/>
        <v>3853450</v>
      </c>
      <c r="H39" s="8">
        <f t="shared" si="0"/>
        <v>100</v>
      </c>
      <c r="I39" s="13">
        <v>0</v>
      </c>
      <c r="J39" s="8">
        <f t="shared" si="1"/>
        <v>0</v>
      </c>
      <c r="K39" s="13">
        <v>0</v>
      </c>
      <c r="L39" s="8">
        <f t="shared" si="2"/>
        <v>0</v>
      </c>
      <c r="M39" s="14">
        <f t="shared" si="5"/>
        <v>3853450</v>
      </c>
      <c r="N39" s="10">
        <f t="shared" si="6"/>
        <v>9.9596848488516312E-2</v>
      </c>
      <c r="O39" s="86">
        <f t="shared" si="3"/>
        <v>42</v>
      </c>
      <c r="P39" s="5"/>
    </row>
    <row r="40" spans="1:16" ht="15.75" x14ac:dyDescent="0.25">
      <c r="A40" s="11"/>
      <c r="B40" s="25" t="s">
        <v>42</v>
      </c>
      <c r="C40" s="12">
        <v>520897</v>
      </c>
      <c r="D40" s="41">
        <v>6</v>
      </c>
      <c r="E40" s="12">
        <v>845164</v>
      </c>
      <c r="F40" s="12">
        <v>244103</v>
      </c>
      <c r="G40" s="13">
        <f t="shared" si="4"/>
        <v>1610164</v>
      </c>
      <c r="H40" s="8">
        <f t="shared" si="0"/>
        <v>100</v>
      </c>
      <c r="I40" s="13">
        <v>0</v>
      </c>
      <c r="J40" s="8">
        <f t="shared" si="1"/>
        <v>0</v>
      </c>
      <c r="K40" s="13">
        <v>0</v>
      </c>
      <c r="L40" s="8">
        <f t="shared" si="2"/>
        <v>0</v>
      </c>
      <c r="M40" s="14">
        <f t="shared" si="5"/>
        <v>1610164</v>
      </c>
      <c r="N40" s="10">
        <f t="shared" si="6"/>
        <v>4.1616541008619133E-2</v>
      </c>
      <c r="O40" s="86">
        <f t="shared" si="3"/>
        <v>48</v>
      </c>
      <c r="P40" s="5"/>
    </row>
    <row r="41" spans="1:16" ht="15.75" x14ac:dyDescent="0.25">
      <c r="A41" s="11"/>
      <c r="B41" s="25" t="s">
        <v>43</v>
      </c>
      <c r="C41" s="12">
        <v>22828770</v>
      </c>
      <c r="D41" s="41">
        <v>61</v>
      </c>
      <c r="E41" s="12">
        <v>1396230</v>
      </c>
      <c r="F41" s="12">
        <v>0</v>
      </c>
      <c r="G41" s="13">
        <f t="shared" si="4"/>
        <v>24225000</v>
      </c>
      <c r="H41" s="8">
        <f t="shared" si="0"/>
        <v>24.85705525828558</v>
      </c>
      <c r="I41" s="13">
        <v>73232240</v>
      </c>
      <c r="J41" s="8">
        <f t="shared" si="1"/>
        <v>75.142944741714416</v>
      </c>
      <c r="K41" s="13">
        <v>0</v>
      </c>
      <c r="L41" s="8">
        <f t="shared" si="2"/>
        <v>0</v>
      </c>
      <c r="M41" s="14">
        <f t="shared" si="5"/>
        <v>97457240</v>
      </c>
      <c r="N41" s="10">
        <f t="shared" si="6"/>
        <v>2.5188944884166062</v>
      </c>
      <c r="O41" s="86">
        <f t="shared" si="3"/>
        <v>12</v>
      </c>
      <c r="P41" s="5"/>
    </row>
    <row r="42" spans="1:16" ht="15.75" x14ac:dyDescent="0.25">
      <c r="A42" s="11"/>
      <c r="B42" s="25" t="s">
        <v>44</v>
      </c>
      <c r="C42" s="12">
        <v>4940762</v>
      </c>
      <c r="D42" s="41">
        <v>73</v>
      </c>
      <c r="E42" s="12">
        <v>7606331</v>
      </c>
      <c r="F42" s="12">
        <v>1920580</v>
      </c>
      <c r="G42" s="13">
        <f t="shared" si="4"/>
        <v>14467673</v>
      </c>
      <c r="H42" s="8">
        <f t="shared" si="0"/>
        <v>100</v>
      </c>
      <c r="I42" s="13">
        <v>0</v>
      </c>
      <c r="J42" s="8">
        <f t="shared" si="1"/>
        <v>0</v>
      </c>
      <c r="K42" s="13">
        <v>0</v>
      </c>
      <c r="L42" s="8">
        <f t="shared" si="2"/>
        <v>0</v>
      </c>
      <c r="M42" s="14">
        <f t="shared" si="5"/>
        <v>14467673</v>
      </c>
      <c r="N42" s="10">
        <f t="shared" si="6"/>
        <v>0.3739336531581825</v>
      </c>
      <c r="O42" s="86">
        <f t="shared" si="3"/>
        <v>29</v>
      </c>
      <c r="P42" s="5"/>
    </row>
    <row r="43" spans="1:16" ht="15.75" x14ac:dyDescent="0.25">
      <c r="A43" s="11"/>
      <c r="B43" s="26" t="s">
        <v>45</v>
      </c>
      <c r="C43" s="15">
        <v>35690660</v>
      </c>
      <c r="D43" s="42">
        <v>84</v>
      </c>
      <c r="E43" s="15">
        <v>19741836</v>
      </c>
      <c r="F43" s="15">
        <v>8956323</v>
      </c>
      <c r="G43" s="16">
        <f t="shared" si="4"/>
        <v>64388819</v>
      </c>
      <c r="H43" s="17">
        <f t="shared" si="0"/>
        <v>8.2184975709707686</v>
      </c>
      <c r="I43" s="16">
        <v>234360493</v>
      </c>
      <c r="J43" s="17">
        <f t="shared" si="1"/>
        <v>29.913441065785225</v>
      </c>
      <c r="K43" s="16">
        <v>484712853</v>
      </c>
      <c r="L43" s="17">
        <f t="shared" si="2"/>
        <v>61.86806136324401</v>
      </c>
      <c r="M43" s="18">
        <f t="shared" si="5"/>
        <v>783462165</v>
      </c>
      <c r="N43" s="19">
        <f t="shared" si="6"/>
        <v>20.249480995988005</v>
      </c>
      <c r="O43" s="87">
        <f t="shared" si="3"/>
        <v>1</v>
      </c>
      <c r="P43" s="5"/>
    </row>
    <row r="44" spans="1:16" ht="15.75" x14ac:dyDescent="0.25">
      <c r="A44" s="11"/>
      <c r="B44" s="25" t="s">
        <v>46</v>
      </c>
      <c r="C44" s="12">
        <v>4444616</v>
      </c>
      <c r="D44" s="41">
        <v>37</v>
      </c>
      <c r="E44" s="12">
        <v>2738815</v>
      </c>
      <c r="F44" s="12">
        <v>0</v>
      </c>
      <c r="G44" s="13">
        <f t="shared" si="4"/>
        <v>7183431</v>
      </c>
      <c r="H44" s="8">
        <f t="shared" si="0"/>
        <v>15.325165763948451</v>
      </c>
      <c r="I44" s="13">
        <v>0</v>
      </c>
      <c r="J44" s="8">
        <f t="shared" si="1"/>
        <v>0</v>
      </c>
      <c r="K44" s="13">
        <v>39690000</v>
      </c>
      <c r="L44" s="8">
        <f t="shared" si="2"/>
        <v>84.674834236051538</v>
      </c>
      <c r="M44" s="14">
        <f t="shared" si="5"/>
        <v>46873431</v>
      </c>
      <c r="N44" s="10">
        <f t="shared" si="6"/>
        <v>1.2114977501833224</v>
      </c>
      <c r="O44" s="86">
        <f t="shared" si="3"/>
        <v>16</v>
      </c>
      <c r="P44" s="5"/>
    </row>
    <row r="45" spans="1:16" ht="15.75" x14ac:dyDescent="0.25">
      <c r="A45" s="11"/>
      <c r="B45" s="25" t="s">
        <v>47</v>
      </c>
      <c r="C45" s="12">
        <v>915758</v>
      </c>
      <c r="D45" s="41">
        <v>7</v>
      </c>
      <c r="E45" s="12">
        <v>114653</v>
      </c>
      <c r="F45" s="12">
        <v>3153312</v>
      </c>
      <c r="G45" s="13">
        <f t="shared" si="4"/>
        <v>4183723</v>
      </c>
      <c r="H45" s="8">
        <f t="shared" si="0"/>
        <v>100</v>
      </c>
      <c r="I45" s="13">
        <v>0</v>
      </c>
      <c r="J45" s="8">
        <f t="shared" si="1"/>
        <v>0</v>
      </c>
      <c r="K45" s="13">
        <v>0</v>
      </c>
      <c r="L45" s="8">
        <f t="shared" si="2"/>
        <v>0</v>
      </c>
      <c r="M45" s="14">
        <f t="shared" si="5"/>
        <v>4183723</v>
      </c>
      <c r="N45" s="10">
        <f t="shared" si="6"/>
        <v>0.10813313413925729</v>
      </c>
      <c r="O45" s="86">
        <f t="shared" si="3"/>
        <v>40</v>
      </c>
      <c r="P45" s="5"/>
    </row>
    <row r="46" spans="1:16" ht="15.75" x14ac:dyDescent="0.25">
      <c r="A46" s="11"/>
      <c r="B46" s="25" t="s">
        <v>75</v>
      </c>
      <c r="C46" s="12">
        <v>0</v>
      </c>
      <c r="D46" s="41">
        <v>0</v>
      </c>
      <c r="E46" s="12">
        <v>0</v>
      </c>
      <c r="F46" s="12">
        <v>0</v>
      </c>
      <c r="G46" s="13">
        <f t="shared" si="4"/>
        <v>0</v>
      </c>
      <c r="H46" s="8">
        <v>0</v>
      </c>
      <c r="I46" s="13">
        <v>0</v>
      </c>
      <c r="J46" s="8">
        <v>0</v>
      </c>
      <c r="K46" s="13">
        <v>0</v>
      </c>
      <c r="L46" s="8">
        <v>0</v>
      </c>
      <c r="M46" s="14">
        <f t="shared" si="5"/>
        <v>0</v>
      </c>
      <c r="N46" s="10">
        <f t="shared" si="6"/>
        <v>0</v>
      </c>
      <c r="O46" s="86">
        <f t="shared" si="3"/>
        <v>53</v>
      </c>
      <c r="P46" s="5"/>
    </row>
    <row r="47" spans="1:16" ht="15.75" x14ac:dyDescent="0.25">
      <c r="A47" s="11"/>
      <c r="B47" s="25" t="s">
        <v>48</v>
      </c>
      <c r="C47" s="12">
        <v>14745736</v>
      </c>
      <c r="D47" s="41">
        <v>91</v>
      </c>
      <c r="E47" s="12">
        <v>8403901</v>
      </c>
      <c r="F47" s="12">
        <v>5644501</v>
      </c>
      <c r="G47" s="13">
        <f t="shared" si="4"/>
        <v>28794138</v>
      </c>
      <c r="H47" s="8">
        <f t="shared" si="0"/>
        <v>50.471083979561925</v>
      </c>
      <c r="I47" s="13">
        <v>28256624</v>
      </c>
      <c r="J47" s="8">
        <f t="shared" si="1"/>
        <v>49.528916020438082</v>
      </c>
      <c r="K47" s="13">
        <v>0</v>
      </c>
      <c r="L47" s="8">
        <f t="shared" si="2"/>
        <v>0</v>
      </c>
      <c r="M47" s="14">
        <f t="shared" si="5"/>
        <v>57050762</v>
      </c>
      <c r="N47" s="10">
        <f t="shared" si="6"/>
        <v>1.4745425784863966</v>
      </c>
      <c r="O47" s="86">
        <f t="shared" si="3"/>
        <v>14</v>
      </c>
      <c r="P47" s="5"/>
    </row>
    <row r="48" spans="1:16" ht="15.75" x14ac:dyDescent="0.25">
      <c r="B48" s="26" t="s">
        <v>49</v>
      </c>
      <c r="C48" s="15">
        <v>5421980</v>
      </c>
      <c r="D48" s="42">
        <v>66</v>
      </c>
      <c r="E48" s="15">
        <v>627342</v>
      </c>
      <c r="F48" s="15">
        <v>3953456</v>
      </c>
      <c r="G48" s="16">
        <f t="shared" si="4"/>
        <v>10002778</v>
      </c>
      <c r="H48" s="17">
        <v>0</v>
      </c>
      <c r="I48" s="16">
        <v>0</v>
      </c>
      <c r="J48" s="17">
        <v>0</v>
      </c>
      <c r="K48" s="16">
        <v>0</v>
      </c>
      <c r="L48" s="17">
        <v>0</v>
      </c>
      <c r="M48" s="18">
        <f t="shared" si="5"/>
        <v>10002778</v>
      </c>
      <c r="N48" s="19">
        <f t="shared" si="6"/>
        <v>0.25853330520190071</v>
      </c>
      <c r="O48" s="87">
        <f t="shared" si="3"/>
        <v>32</v>
      </c>
      <c r="P48" s="5"/>
    </row>
    <row r="49" spans="1:16" ht="15.75" x14ac:dyDescent="0.25">
      <c r="A49" s="11"/>
      <c r="B49" s="25" t="s">
        <v>50</v>
      </c>
      <c r="C49" s="12">
        <v>14837637</v>
      </c>
      <c r="D49" s="41">
        <v>39</v>
      </c>
      <c r="E49" s="12">
        <v>3079106</v>
      </c>
      <c r="F49" s="12">
        <v>864000</v>
      </c>
      <c r="G49" s="13">
        <f t="shared" si="4"/>
        <v>18780743</v>
      </c>
      <c r="H49" s="8">
        <f t="shared" si="0"/>
        <v>63.796500475771268</v>
      </c>
      <c r="I49" s="13">
        <v>10657773</v>
      </c>
      <c r="J49" s="8">
        <f t="shared" si="1"/>
        <v>36.203499524228732</v>
      </c>
      <c r="K49" s="13">
        <v>0</v>
      </c>
      <c r="L49" s="8">
        <f t="shared" si="2"/>
        <v>0</v>
      </c>
      <c r="M49" s="14">
        <f t="shared" si="5"/>
        <v>29438516</v>
      </c>
      <c r="N49" s="10">
        <f t="shared" si="6"/>
        <v>0.76087231384311815</v>
      </c>
      <c r="O49" s="86">
        <f t="shared" si="3"/>
        <v>21</v>
      </c>
      <c r="P49" s="5"/>
    </row>
    <row r="50" spans="1:16" ht="15.75" x14ac:dyDescent="0.25">
      <c r="A50" s="11"/>
      <c r="B50" s="25" t="s">
        <v>51</v>
      </c>
      <c r="C50" s="12">
        <v>25089875</v>
      </c>
      <c r="D50" s="41">
        <v>83</v>
      </c>
      <c r="E50" s="12">
        <v>25806141</v>
      </c>
      <c r="F50" s="12">
        <v>19409265</v>
      </c>
      <c r="G50" s="13">
        <f t="shared" si="4"/>
        <v>70305281</v>
      </c>
      <c r="H50" s="8">
        <f t="shared" si="0"/>
        <v>38.661783674401349</v>
      </c>
      <c r="I50" s="13">
        <v>111541686</v>
      </c>
      <c r="J50" s="8">
        <f t="shared" si="1"/>
        <v>61.338216325598658</v>
      </c>
      <c r="K50" s="13">
        <v>0</v>
      </c>
      <c r="L50" s="8">
        <f t="shared" si="2"/>
        <v>0</v>
      </c>
      <c r="M50" s="14">
        <f t="shared" si="5"/>
        <v>181846967</v>
      </c>
      <c r="N50" s="10">
        <f t="shared" si="6"/>
        <v>4.7000440697025327</v>
      </c>
      <c r="O50" s="86">
        <f t="shared" si="3"/>
        <v>9</v>
      </c>
      <c r="P50" s="5"/>
    </row>
    <row r="51" spans="1:16" ht="15.75" x14ac:dyDescent="0.25">
      <c r="A51" s="11"/>
      <c r="B51" s="25" t="s">
        <v>68</v>
      </c>
      <c r="C51" s="12">
        <v>355720</v>
      </c>
      <c r="D51" s="41">
        <v>-10</v>
      </c>
      <c r="E51" s="12">
        <v>0</v>
      </c>
      <c r="F51" s="12">
        <v>435389</v>
      </c>
      <c r="G51" s="13">
        <f t="shared" si="4"/>
        <v>791109</v>
      </c>
      <c r="H51" s="8">
        <f t="shared" si="0"/>
        <v>100</v>
      </c>
      <c r="I51" s="13">
        <v>0</v>
      </c>
      <c r="J51" s="8">
        <f t="shared" si="1"/>
        <v>0</v>
      </c>
      <c r="K51" s="13">
        <v>0</v>
      </c>
      <c r="L51" s="8">
        <f t="shared" si="2"/>
        <v>0</v>
      </c>
      <c r="M51" s="14">
        <f t="shared" si="5"/>
        <v>791109</v>
      </c>
      <c r="N51" s="10">
        <f t="shared" si="6"/>
        <v>2.0447122243937681E-2</v>
      </c>
      <c r="O51" s="86">
        <f t="shared" si="3"/>
        <v>51</v>
      </c>
      <c r="P51" s="5"/>
    </row>
    <row r="52" spans="1:16" ht="15.75" x14ac:dyDescent="0.25">
      <c r="A52" s="11"/>
      <c r="B52" s="25" t="s">
        <v>52</v>
      </c>
      <c r="C52" s="12">
        <v>3281320</v>
      </c>
      <c r="D52" s="41">
        <v>15</v>
      </c>
      <c r="E52" s="12">
        <v>0</v>
      </c>
      <c r="F52" s="12">
        <v>0</v>
      </c>
      <c r="G52" s="13">
        <f t="shared" si="4"/>
        <v>3281320</v>
      </c>
      <c r="H52" s="8">
        <f t="shared" si="0"/>
        <v>42.185328908055489</v>
      </c>
      <c r="I52" s="13">
        <v>4497024</v>
      </c>
      <c r="J52" s="8">
        <f t="shared" si="1"/>
        <v>57.814671091944504</v>
      </c>
      <c r="K52" s="13">
        <v>0</v>
      </c>
      <c r="L52" s="8">
        <f t="shared" si="2"/>
        <v>0</v>
      </c>
      <c r="M52" s="14">
        <f t="shared" si="5"/>
        <v>7778344</v>
      </c>
      <c r="N52" s="10">
        <f t="shared" si="6"/>
        <v>0.20104024935046777</v>
      </c>
      <c r="O52" s="86">
        <f t="shared" si="3"/>
        <v>36</v>
      </c>
      <c r="P52" s="5"/>
    </row>
    <row r="53" spans="1:16" ht="15.75" x14ac:dyDescent="0.25">
      <c r="A53" s="11"/>
      <c r="B53" s="26" t="s">
        <v>53</v>
      </c>
      <c r="C53" s="15">
        <v>2169000</v>
      </c>
      <c r="D53" s="42">
        <v>27</v>
      </c>
      <c r="E53" s="15">
        <v>6495126</v>
      </c>
      <c r="F53" s="15">
        <v>574000</v>
      </c>
      <c r="G53" s="16">
        <f t="shared" si="4"/>
        <v>9238126</v>
      </c>
      <c r="H53" s="17">
        <f t="shared" si="0"/>
        <v>100</v>
      </c>
      <c r="I53" s="16">
        <v>0</v>
      </c>
      <c r="J53" s="17">
        <f t="shared" si="1"/>
        <v>0</v>
      </c>
      <c r="K53" s="16">
        <v>0</v>
      </c>
      <c r="L53" s="17">
        <f t="shared" si="2"/>
        <v>0</v>
      </c>
      <c r="M53" s="18">
        <f t="shared" si="5"/>
        <v>9238126</v>
      </c>
      <c r="N53" s="19">
        <f t="shared" si="6"/>
        <v>0.23876999456067244</v>
      </c>
      <c r="O53" s="87">
        <f t="shared" si="3"/>
        <v>34</v>
      </c>
      <c r="P53" s="5"/>
    </row>
    <row r="54" spans="1:16" ht="15.75" x14ac:dyDescent="0.25">
      <c r="A54" s="11"/>
      <c r="B54" s="25" t="s">
        <v>54</v>
      </c>
      <c r="C54" s="12">
        <v>136000</v>
      </c>
      <c r="D54" s="41">
        <v>1</v>
      </c>
      <c r="E54" s="12">
        <v>951000</v>
      </c>
      <c r="F54" s="12">
        <v>0</v>
      </c>
      <c r="G54" s="13">
        <f t="shared" si="4"/>
        <v>1087000</v>
      </c>
      <c r="H54" s="8">
        <f t="shared" si="0"/>
        <v>100</v>
      </c>
      <c r="I54" s="13">
        <v>0</v>
      </c>
      <c r="J54" s="8">
        <f t="shared" si="1"/>
        <v>0</v>
      </c>
      <c r="K54" s="13">
        <v>0</v>
      </c>
      <c r="L54" s="8">
        <f t="shared" si="2"/>
        <v>0</v>
      </c>
      <c r="M54" s="14">
        <f t="shared" si="5"/>
        <v>1087000</v>
      </c>
      <c r="N54" s="10">
        <f t="shared" si="6"/>
        <v>2.8094765549576933E-2</v>
      </c>
      <c r="O54" s="86">
        <f t="shared" si="3"/>
        <v>49</v>
      </c>
      <c r="P54" s="5"/>
    </row>
    <row r="55" spans="1:16" ht="15.75" x14ac:dyDescent="0.25">
      <c r="A55" s="11"/>
      <c r="B55" s="25" t="s">
        <v>55</v>
      </c>
      <c r="C55" s="12">
        <v>10209493</v>
      </c>
      <c r="D55" s="41">
        <v>88</v>
      </c>
      <c r="E55" s="12">
        <v>610876</v>
      </c>
      <c r="F55" s="12">
        <v>2102540</v>
      </c>
      <c r="G55" s="13">
        <f t="shared" si="4"/>
        <v>12922909</v>
      </c>
      <c r="H55" s="8">
        <f t="shared" si="0"/>
        <v>98.337451492007204</v>
      </c>
      <c r="I55" s="13">
        <v>218482</v>
      </c>
      <c r="J55" s="8">
        <f t="shared" si="1"/>
        <v>1.6625485079927993</v>
      </c>
      <c r="K55" s="13">
        <v>0</v>
      </c>
      <c r="L55" s="8">
        <f t="shared" si="2"/>
        <v>0</v>
      </c>
      <c r="M55" s="14">
        <f t="shared" si="5"/>
        <v>13141391</v>
      </c>
      <c r="N55" s="10">
        <f t="shared" si="6"/>
        <v>0.33965436903433338</v>
      </c>
      <c r="O55" s="86">
        <f t="shared" si="3"/>
        <v>31</v>
      </c>
      <c r="P55" s="5"/>
    </row>
    <row r="56" spans="1:16" ht="15.75" x14ac:dyDescent="0.25">
      <c r="A56" s="11"/>
      <c r="B56" s="25" t="s">
        <v>56</v>
      </c>
      <c r="C56" s="12">
        <v>23166838</v>
      </c>
      <c r="D56" s="41">
        <v>170</v>
      </c>
      <c r="E56" s="12">
        <v>7833253</v>
      </c>
      <c r="F56" s="12">
        <v>5878100</v>
      </c>
      <c r="G56" s="13">
        <f t="shared" si="4"/>
        <v>36878191</v>
      </c>
      <c r="H56" s="8">
        <f t="shared" si="0"/>
        <v>17.51263657119339</v>
      </c>
      <c r="I56" s="13">
        <v>19664554</v>
      </c>
      <c r="J56" s="8">
        <f t="shared" si="1"/>
        <v>9.3382614005282214</v>
      </c>
      <c r="K56" s="13">
        <v>154037717</v>
      </c>
      <c r="L56" s="8">
        <f t="shared" si="2"/>
        <v>73.149102028278392</v>
      </c>
      <c r="M56" s="14">
        <f t="shared" si="5"/>
        <v>210580462</v>
      </c>
      <c r="N56" s="10">
        <f t="shared" si="6"/>
        <v>5.4426943047024796</v>
      </c>
      <c r="O56" s="86">
        <f t="shared" si="3"/>
        <v>7</v>
      </c>
      <c r="P56" s="5"/>
    </row>
    <row r="57" spans="1:16" ht="15.75" x14ac:dyDescent="0.25">
      <c r="A57" s="11"/>
      <c r="B57" s="25" t="s">
        <v>57</v>
      </c>
      <c r="C57" s="12">
        <v>4463000</v>
      </c>
      <c r="D57" s="41">
        <v>13</v>
      </c>
      <c r="E57" s="12">
        <v>5412000</v>
      </c>
      <c r="F57" s="12">
        <v>0</v>
      </c>
      <c r="G57" s="13">
        <f t="shared" si="4"/>
        <v>9875000</v>
      </c>
      <c r="H57" s="8">
        <f t="shared" si="0"/>
        <v>4.2557625092999718</v>
      </c>
      <c r="I57" s="13">
        <v>5040324</v>
      </c>
      <c r="J57" s="8">
        <f t="shared" si="1"/>
        <v>2.1721946241949239</v>
      </c>
      <c r="K57" s="13">
        <v>217123000</v>
      </c>
      <c r="L57" s="8">
        <f t="shared" si="2"/>
        <v>93.5720428665051</v>
      </c>
      <c r="M57" s="14">
        <f t="shared" si="5"/>
        <v>232038324</v>
      </c>
      <c r="N57" s="10">
        <f t="shared" si="6"/>
        <v>5.9972974344956489</v>
      </c>
      <c r="O57" s="86">
        <f t="shared" si="3"/>
        <v>6</v>
      </c>
      <c r="P57" s="5"/>
    </row>
    <row r="58" spans="1:16" ht="15.75" x14ac:dyDescent="0.25">
      <c r="A58" s="11"/>
      <c r="B58" s="25" t="s">
        <v>58</v>
      </c>
      <c r="C58" s="12">
        <v>9862305</v>
      </c>
      <c r="D58" s="41">
        <v>86</v>
      </c>
      <c r="E58" s="12">
        <v>256000</v>
      </c>
      <c r="F58" s="12">
        <v>3178400</v>
      </c>
      <c r="G58" s="13">
        <f t="shared" si="4"/>
        <v>13296705</v>
      </c>
      <c r="H58" s="8">
        <f t="shared" si="0"/>
        <v>100</v>
      </c>
      <c r="I58" s="13">
        <v>0</v>
      </c>
      <c r="J58" s="8">
        <f t="shared" si="1"/>
        <v>0</v>
      </c>
      <c r="K58" s="13">
        <v>0</v>
      </c>
      <c r="L58" s="8">
        <f t="shared" si="2"/>
        <v>0</v>
      </c>
      <c r="M58" s="14">
        <f t="shared" si="5"/>
        <v>13296705</v>
      </c>
      <c r="N58" s="10">
        <f t="shared" si="6"/>
        <v>0.34366863804681452</v>
      </c>
      <c r="O58" s="86">
        <f t="shared" si="3"/>
        <v>30</v>
      </c>
      <c r="P58" s="5"/>
    </row>
    <row r="59" spans="1:16" ht="15.75" x14ac:dyDescent="0.25">
      <c r="A59" s="11"/>
      <c r="B59" s="48" t="s">
        <v>76</v>
      </c>
      <c r="C59" s="49">
        <v>0</v>
      </c>
      <c r="D59" s="50">
        <v>0</v>
      </c>
      <c r="E59" s="49">
        <v>0</v>
      </c>
      <c r="F59" s="49">
        <v>0</v>
      </c>
      <c r="G59" s="51">
        <f t="shared" si="4"/>
        <v>0</v>
      </c>
      <c r="H59" s="52">
        <v>0</v>
      </c>
      <c r="I59" s="51">
        <v>0</v>
      </c>
      <c r="J59" s="52">
        <v>0</v>
      </c>
      <c r="K59" s="51">
        <v>0</v>
      </c>
      <c r="L59" s="52">
        <v>0</v>
      </c>
      <c r="M59" s="84">
        <f t="shared" si="5"/>
        <v>0</v>
      </c>
      <c r="N59" s="53">
        <f t="shared" si="6"/>
        <v>0</v>
      </c>
      <c r="O59" s="88">
        <f t="shared" si="3"/>
        <v>53</v>
      </c>
      <c r="P59" s="5"/>
    </row>
    <row r="60" spans="1:16" ht="15.75" x14ac:dyDescent="0.25">
      <c r="A60" s="11"/>
      <c r="B60" s="25" t="s">
        <v>59</v>
      </c>
      <c r="C60" s="24">
        <v>3609568</v>
      </c>
      <c r="D60" s="78">
        <v>14</v>
      </c>
      <c r="E60" s="24">
        <v>6621735</v>
      </c>
      <c r="F60" s="24">
        <v>9158300</v>
      </c>
      <c r="G60" s="23">
        <f t="shared" si="4"/>
        <v>19389603</v>
      </c>
      <c r="H60" s="8">
        <f t="shared" si="0"/>
        <v>64.653393032188845</v>
      </c>
      <c r="I60" s="23">
        <v>6816231</v>
      </c>
      <c r="J60" s="8">
        <f t="shared" si="1"/>
        <v>22.728287002121167</v>
      </c>
      <c r="K60" s="23">
        <v>3784244</v>
      </c>
      <c r="L60" s="8">
        <f t="shared" si="2"/>
        <v>12.618319965689986</v>
      </c>
      <c r="M60" s="83">
        <f t="shared" si="5"/>
        <v>29990078</v>
      </c>
      <c r="N60" s="40">
        <f t="shared" si="6"/>
        <v>0.77512806828291181</v>
      </c>
      <c r="O60" s="86">
        <f t="shared" si="3"/>
        <v>20</v>
      </c>
      <c r="P60" s="5"/>
    </row>
    <row r="61" spans="1:16" ht="15.75" x14ac:dyDescent="0.25">
      <c r="A61" s="11"/>
      <c r="B61" s="25" t="s">
        <v>60</v>
      </c>
      <c r="C61" s="24">
        <v>11583400</v>
      </c>
      <c r="D61" s="78">
        <v>33</v>
      </c>
      <c r="E61" s="24">
        <v>37542987</v>
      </c>
      <c r="F61" s="24">
        <v>7444582</v>
      </c>
      <c r="G61" s="23">
        <f t="shared" si="4"/>
        <v>56570969</v>
      </c>
      <c r="H61" s="8">
        <f t="shared" si="0"/>
        <v>22.752540202993586</v>
      </c>
      <c r="I61" s="23">
        <v>28736676</v>
      </c>
      <c r="J61" s="8">
        <f t="shared" si="1"/>
        <v>11.557736901950555</v>
      </c>
      <c r="K61" s="23">
        <v>163328193</v>
      </c>
      <c r="L61" s="8">
        <f t="shared" si="2"/>
        <v>65.689722895055851</v>
      </c>
      <c r="M61" s="80">
        <f t="shared" si="5"/>
        <v>248635838</v>
      </c>
      <c r="N61" s="40">
        <f t="shared" si="6"/>
        <v>6.4262792785948406</v>
      </c>
      <c r="O61" s="86">
        <f t="shared" si="3"/>
        <v>4</v>
      </c>
      <c r="P61" s="5"/>
    </row>
    <row r="62" spans="1:16" ht="15.75" x14ac:dyDescent="0.25">
      <c r="A62" s="11"/>
      <c r="B62" s="25" t="s">
        <v>61</v>
      </c>
      <c r="C62" s="24">
        <v>3481641</v>
      </c>
      <c r="D62" s="78">
        <v>79</v>
      </c>
      <c r="E62" s="24">
        <v>431256</v>
      </c>
      <c r="F62" s="24">
        <v>1942397</v>
      </c>
      <c r="G62" s="23">
        <f t="shared" si="4"/>
        <v>5855294</v>
      </c>
      <c r="H62" s="8">
        <f t="shared" si="0"/>
        <v>85.213847639178297</v>
      </c>
      <c r="I62" s="23">
        <v>1016000</v>
      </c>
      <c r="J62" s="8">
        <f t="shared" si="1"/>
        <v>14.786152360821703</v>
      </c>
      <c r="K62" s="23">
        <v>0</v>
      </c>
      <c r="L62" s="8">
        <f t="shared" si="2"/>
        <v>0</v>
      </c>
      <c r="M62" s="80">
        <f t="shared" si="5"/>
        <v>6871294</v>
      </c>
      <c r="N62" s="40">
        <f t="shared" si="6"/>
        <v>0.17759649857609447</v>
      </c>
      <c r="O62" s="86">
        <f t="shared" si="3"/>
        <v>37</v>
      </c>
      <c r="P62" s="5"/>
    </row>
    <row r="63" spans="1:16" ht="15.75" x14ac:dyDescent="0.25">
      <c r="A63" s="11"/>
      <c r="B63" s="25" t="s">
        <v>62</v>
      </c>
      <c r="C63" s="24">
        <v>13050249</v>
      </c>
      <c r="D63" s="78">
        <v>46</v>
      </c>
      <c r="E63" s="24">
        <v>1209566</v>
      </c>
      <c r="F63" s="24">
        <v>1502000</v>
      </c>
      <c r="G63" s="23">
        <f t="shared" si="4"/>
        <v>15761815</v>
      </c>
      <c r="H63" s="8">
        <f t="shared" si="0"/>
        <v>92.786421540924934</v>
      </c>
      <c r="I63" s="23">
        <v>1225385</v>
      </c>
      <c r="J63" s="8">
        <f t="shared" si="1"/>
        <v>7.2135784590750678</v>
      </c>
      <c r="K63" s="23">
        <v>0</v>
      </c>
      <c r="L63" s="8">
        <f t="shared" si="2"/>
        <v>0</v>
      </c>
      <c r="M63" s="80">
        <f t="shared" si="5"/>
        <v>16987200</v>
      </c>
      <c r="N63" s="40">
        <f t="shared" si="6"/>
        <v>0.43905372708718793</v>
      </c>
      <c r="O63" s="86">
        <f t="shared" si="3"/>
        <v>27</v>
      </c>
      <c r="P63" s="5"/>
    </row>
    <row r="64" spans="1:16" ht="15.75" x14ac:dyDescent="0.25">
      <c r="A64" s="11"/>
      <c r="B64" s="25" t="s">
        <v>63</v>
      </c>
      <c r="C64" s="24">
        <v>60400</v>
      </c>
      <c r="D64" s="78">
        <v>1</v>
      </c>
      <c r="E64" s="24">
        <v>255000</v>
      </c>
      <c r="F64" s="24">
        <v>507600</v>
      </c>
      <c r="G64" s="23">
        <f t="shared" si="4"/>
        <v>823000</v>
      </c>
      <c r="H64" s="8">
        <f t="shared" si="0"/>
        <v>100</v>
      </c>
      <c r="I64" s="23">
        <v>0</v>
      </c>
      <c r="J64" s="8">
        <f t="shared" si="1"/>
        <v>0</v>
      </c>
      <c r="K64" s="23">
        <v>0</v>
      </c>
      <c r="L64" s="8">
        <f t="shared" si="2"/>
        <v>0</v>
      </c>
      <c r="M64" s="80">
        <f t="shared" si="5"/>
        <v>823000</v>
      </c>
      <c r="N64" s="40">
        <f t="shared" si="6"/>
        <v>2.1271381828244541E-2</v>
      </c>
      <c r="O64" s="86">
        <f t="shared" si="3"/>
        <v>50</v>
      </c>
      <c r="P64" s="5"/>
    </row>
    <row r="65" spans="1:18" ht="15.75" x14ac:dyDescent="0.25">
      <c r="A65" s="11"/>
      <c r="B65" s="25"/>
      <c r="C65" s="24"/>
      <c r="D65" s="78"/>
      <c r="E65" s="24"/>
      <c r="F65" s="24"/>
      <c r="G65" s="23"/>
      <c r="H65" s="8"/>
      <c r="I65" s="23"/>
      <c r="J65" s="8"/>
      <c r="K65" s="23"/>
      <c r="L65" s="8"/>
      <c r="M65" s="80"/>
      <c r="N65" s="40"/>
      <c r="O65" s="86"/>
      <c r="P65" s="5"/>
    </row>
    <row r="66" spans="1:18" ht="16.5" thickBot="1" x14ac:dyDescent="0.3">
      <c r="B66" s="2"/>
      <c r="C66" s="20"/>
      <c r="D66" s="43"/>
      <c r="E66" s="20"/>
      <c r="F66" s="20"/>
      <c r="G66" s="13"/>
      <c r="H66" s="21"/>
      <c r="I66" s="13"/>
      <c r="J66" s="21"/>
      <c r="K66" s="13"/>
      <c r="L66" s="21"/>
      <c r="M66" s="14"/>
      <c r="N66" s="5"/>
      <c r="O66" s="89"/>
      <c r="P66" s="5"/>
    </row>
    <row r="67" spans="1:18" ht="15.75" thickTop="1" x14ac:dyDescent="0.2">
      <c r="B67" s="27"/>
      <c r="C67" s="28"/>
      <c r="D67" s="44"/>
      <c r="E67" s="28"/>
      <c r="F67" s="28"/>
      <c r="G67" s="29"/>
      <c r="H67" s="30"/>
      <c r="I67" s="29"/>
      <c r="J67" s="30"/>
      <c r="K67" s="29"/>
      <c r="L67" s="30"/>
      <c r="M67" s="29"/>
      <c r="N67" s="29"/>
      <c r="O67" s="30"/>
      <c r="P67" s="5"/>
    </row>
    <row r="68" spans="1:18" ht="15.75" x14ac:dyDescent="0.25">
      <c r="B68" s="31" t="s">
        <v>14</v>
      </c>
      <c r="C68" s="32">
        <f>SUM(C9:C67)</f>
        <v>398805701</v>
      </c>
      <c r="D68" s="45">
        <f>SUM(D9:D67)</f>
        <v>1987</v>
      </c>
      <c r="E68" s="32">
        <f>SUM(E9:E67)</f>
        <v>356459117</v>
      </c>
      <c r="F68" s="32">
        <f>SUM(F9:F67)</f>
        <v>351934227</v>
      </c>
      <c r="G68" s="33">
        <f>SUM(G9:G67)</f>
        <v>1107199045</v>
      </c>
      <c r="H68" s="8">
        <f>(G68/$M68)*100</f>
        <v>28.616833105787016</v>
      </c>
      <c r="I68" s="33">
        <f>SUM(I9:I67)</f>
        <v>1352899979</v>
      </c>
      <c r="J68" s="8">
        <f>(I68/$M68)*100</f>
        <v>34.967256414013391</v>
      </c>
      <c r="K68" s="33">
        <f>SUM(K9:K67)</f>
        <v>1408949102</v>
      </c>
      <c r="L68" s="8">
        <f>(K68/$M68)*100</f>
        <v>36.415910480199592</v>
      </c>
      <c r="M68" s="33">
        <f>SUM(M9:M67)</f>
        <v>3869048126</v>
      </c>
      <c r="N68" s="40">
        <f>SUM(N9:N67)</f>
        <v>99.999999999999986</v>
      </c>
      <c r="O68" s="34"/>
      <c r="P68" s="5"/>
      <c r="R68" s="39"/>
    </row>
    <row r="69" spans="1:18" ht="15.75" thickBot="1" x14ac:dyDescent="0.25">
      <c r="B69" s="35"/>
      <c r="C69" s="36"/>
      <c r="D69" s="46"/>
      <c r="E69" s="36"/>
      <c r="F69" s="36"/>
      <c r="G69" s="37" t="s">
        <v>0</v>
      </c>
      <c r="H69" s="38"/>
      <c r="I69" s="37" t="s">
        <v>0</v>
      </c>
      <c r="J69" s="38"/>
      <c r="K69" s="37" t="s">
        <v>0</v>
      </c>
      <c r="L69" s="38"/>
      <c r="M69" s="37" t="s">
        <v>0</v>
      </c>
      <c r="N69" s="37"/>
      <c r="O69" s="38"/>
      <c r="P69" s="5"/>
    </row>
    <row r="70" spans="1:18" ht="15.75" thickTop="1" x14ac:dyDescent="0.2"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8" ht="15.75" x14ac:dyDescent="0.25">
      <c r="B71" s="22" t="s">
        <v>67</v>
      </c>
      <c r="C71" s="22"/>
      <c r="D71" s="22"/>
      <c r="E71" s="22"/>
      <c r="F71" s="22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8" ht="15.75" x14ac:dyDescent="0.25">
      <c r="B72" s="22" t="s">
        <v>65</v>
      </c>
      <c r="C72" s="22"/>
      <c r="D72" s="22"/>
      <c r="E72" s="22"/>
      <c r="F72" s="22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8" ht="15.75" x14ac:dyDescent="0.25">
      <c r="B73" s="22" t="s">
        <v>78</v>
      </c>
      <c r="C73" s="22"/>
      <c r="D73" s="22"/>
      <c r="E73" s="22"/>
      <c r="F73" s="22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8" x14ac:dyDescent="0.2">
      <c r="B74" t="s">
        <v>0</v>
      </c>
      <c r="E74" s="39"/>
      <c r="G74" s="5"/>
      <c r="H74" s="5"/>
      <c r="I74" s="5"/>
      <c r="J74" s="5"/>
      <c r="K74" s="5"/>
      <c r="L74" s="5"/>
      <c r="M74" s="5"/>
      <c r="N74" s="5"/>
      <c r="O74" s="5"/>
      <c r="P74" s="5"/>
    </row>
    <row r="76" spans="1:18" x14ac:dyDescent="0.2">
      <c r="J76" s="82"/>
    </row>
  </sheetData>
  <mergeCells count="2">
    <mergeCell ref="B2:O2"/>
    <mergeCell ref="B1:O1"/>
  </mergeCells>
  <phoneticPr fontId="0" type="noConversion"/>
  <printOptions horizontalCentered="1"/>
  <pageMargins left="0.5" right="0.5" top="0.5" bottom="0.5" header="0.5" footer="0.5"/>
  <pageSetup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t-26</vt:lpstr>
      <vt:lpstr>'t-26'!Print_Area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2008-08-05T18:52:47Z</cp:lastPrinted>
  <dcterms:created xsi:type="dcterms:W3CDTF">1999-01-11T19:48:40Z</dcterms:created>
  <dcterms:modified xsi:type="dcterms:W3CDTF">2012-08-02T20:18:58Z</dcterms:modified>
</cp:coreProperties>
</file>