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0" windowWidth="25185" windowHeight="6225"/>
  </bookViews>
  <sheets>
    <sheet name="t-26" sheetId="1" r:id="rId1"/>
  </sheets>
  <definedNames>
    <definedName name="_Key2" localSheetId="0" hidden="1">'t-26'!$B$11:$B$42</definedName>
    <definedName name="_Order1" localSheetId="0" hidden="1">255</definedName>
    <definedName name="_Order2" localSheetId="0" hidden="1">255</definedName>
    <definedName name="_Sort" localSheetId="0" hidden="1">'t-26'!$B$11:$B$42</definedName>
    <definedName name="_xlnm.Print_Area" localSheetId="0">'t-26'!$A$20:$N$316</definedName>
    <definedName name="Print_Area_MI">'t-26'!$B$231:$P$287</definedName>
    <definedName name="_xlnm.Print_Titles" localSheetId="0">'t-26'!$1:$7</definedName>
    <definedName name="Print_Titles_MI">'t-26'!$1:$7</definedName>
  </definedNames>
  <calcPr calcId="145621"/>
</workbook>
</file>

<file path=xl/calcChain.xml><?xml version="1.0" encoding="utf-8"?>
<calcChain xmlns="http://schemas.openxmlformats.org/spreadsheetml/2006/main">
  <c r="F274" i="1" l="1"/>
  <c r="F275" i="1"/>
  <c r="L275" i="1" s="1"/>
  <c r="F276" i="1"/>
  <c r="L276" i="1" s="1"/>
  <c r="F273" i="1"/>
  <c r="L273" i="1" s="1"/>
  <c r="F272" i="1"/>
  <c r="F271" i="1"/>
  <c r="L271" i="1" s="1"/>
  <c r="F270" i="1"/>
  <c r="L270" i="1" s="1"/>
  <c r="K270" i="1" s="1"/>
  <c r="L218" i="1"/>
  <c r="K218" i="1" s="1"/>
  <c r="F194" i="1"/>
  <c r="L194" i="1" s="1"/>
  <c r="F195" i="1"/>
  <c r="F196" i="1"/>
  <c r="L196" i="1" s="1"/>
  <c r="F197" i="1"/>
  <c r="L197" i="1" s="1"/>
  <c r="F198" i="1"/>
  <c r="L198" i="1" s="1"/>
  <c r="G198" i="1" s="1"/>
  <c r="F199" i="1"/>
  <c r="F200" i="1"/>
  <c r="L200" i="1" s="1"/>
  <c r="I200" i="1" s="1"/>
  <c r="F201" i="1"/>
  <c r="L201" i="1" s="1"/>
  <c r="F202" i="1"/>
  <c r="L202" i="1" s="1"/>
  <c r="F203" i="1"/>
  <c r="F204" i="1"/>
  <c r="L204" i="1" s="1"/>
  <c r="F205" i="1"/>
  <c r="F206" i="1"/>
  <c r="L206" i="1" s="1"/>
  <c r="I206" i="1" s="1"/>
  <c r="F207" i="1"/>
  <c r="F208" i="1"/>
  <c r="L208" i="1" s="1"/>
  <c r="F209" i="1"/>
  <c r="L209" i="1" s="1"/>
  <c r="F210" i="1"/>
  <c r="L210" i="1" s="1"/>
  <c r="F211" i="1"/>
  <c r="F212" i="1"/>
  <c r="L212" i="1" s="1"/>
  <c r="F213" i="1"/>
  <c r="L213" i="1" s="1"/>
  <c r="F214" i="1"/>
  <c r="L214" i="1" s="1"/>
  <c r="F215" i="1"/>
  <c r="F216" i="1"/>
  <c r="L216" i="1" s="1"/>
  <c r="I216" i="1" s="1"/>
  <c r="F217" i="1"/>
  <c r="L217" i="1" s="1"/>
  <c r="F218" i="1"/>
  <c r="G218" i="1" s="1"/>
  <c r="F219" i="1"/>
  <c r="F220" i="1"/>
  <c r="L220" i="1" s="1"/>
  <c r="F221" i="1"/>
  <c r="F222" i="1"/>
  <c r="L222" i="1" s="1"/>
  <c r="I222" i="1" s="1"/>
  <c r="F223" i="1"/>
  <c r="F224" i="1"/>
  <c r="L224" i="1" s="1"/>
  <c r="F225" i="1"/>
  <c r="L225" i="1" s="1"/>
  <c r="F226" i="1"/>
  <c r="L226" i="1" s="1"/>
  <c r="F227" i="1"/>
  <c r="F228" i="1"/>
  <c r="L228" i="1" s="1"/>
  <c r="K228" i="1" s="1"/>
  <c r="F229" i="1"/>
  <c r="L229" i="1" s="1"/>
  <c r="F230" i="1"/>
  <c r="L230" i="1" s="1"/>
  <c r="G230" i="1" s="1"/>
  <c r="F193" i="1"/>
  <c r="L193" i="1" s="1"/>
  <c r="F192" i="1"/>
  <c r="L192" i="1" s="1"/>
  <c r="F191" i="1"/>
  <c r="F190" i="1"/>
  <c r="L190" i="1" s="1"/>
  <c r="I190" i="1" s="1"/>
  <c r="F189" i="1"/>
  <c r="F188" i="1"/>
  <c r="L188" i="1" s="1"/>
  <c r="F187" i="1"/>
  <c r="F117" i="1"/>
  <c r="L117" i="1" s="1"/>
  <c r="F118" i="1"/>
  <c r="L118" i="1" s="1"/>
  <c r="F119" i="1"/>
  <c r="L119" i="1" s="1"/>
  <c r="F120" i="1"/>
  <c r="L120" i="1" s="1"/>
  <c r="F121" i="1"/>
  <c r="L121" i="1" s="1"/>
  <c r="F122" i="1"/>
  <c r="L122" i="1" s="1"/>
  <c r="F123" i="1"/>
  <c r="L123" i="1" s="1"/>
  <c r="F124" i="1"/>
  <c r="L124" i="1" s="1"/>
  <c r="F125" i="1"/>
  <c r="L125" i="1" s="1"/>
  <c r="F126" i="1"/>
  <c r="L126" i="1" s="1"/>
  <c r="F127" i="1"/>
  <c r="L127" i="1" s="1"/>
  <c r="F128" i="1"/>
  <c r="L128" i="1" s="1"/>
  <c r="F129" i="1"/>
  <c r="L129" i="1" s="1"/>
  <c r="F130" i="1"/>
  <c r="L130" i="1" s="1"/>
  <c r="F131" i="1"/>
  <c r="L131" i="1" s="1"/>
  <c r="F132" i="1"/>
  <c r="L132" i="1" s="1"/>
  <c r="F133" i="1"/>
  <c r="L133" i="1" s="1"/>
  <c r="F134" i="1"/>
  <c r="L134" i="1" s="1"/>
  <c r="F135" i="1"/>
  <c r="L135" i="1" s="1"/>
  <c r="F136" i="1"/>
  <c r="L136" i="1" s="1"/>
  <c r="F116" i="1"/>
  <c r="L116" i="1" s="1"/>
  <c r="G116" i="1" s="1"/>
  <c r="F115" i="1"/>
  <c r="F114" i="1"/>
  <c r="L114" i="1" s="1"/>
  <c r="F113" i="1"/>
  <c r="F47" i="1"/>
  <c r="L47" i="1" s="1"/>
  <c r="F48" i="1"/>
  <c r="L48" i="1" s="1"/>
  <c r="F49" i="1"/>
  <c r="L49" i="1" s="1"/>
  <c r="F50" i="1"/>
  <c r="F51" i="1"/>
  <c r="F46" i="1"/>
  <c r="L46" i="1" s="1"/>
  <c r="F45" i="1"/>
  <c r="L45" i="1" s="1"/>
  <c r="I218" i="1" l="1"/>
  <c r="K275" i="1"/>
  <c r="I275" i="1"/>
  <c r="G275" i="1"/>
  <c r="I202" i="1"/>
  <c r="K202" i="1"/>
  <c r="G204" i="1"/>
  <c r="G214" i="1"/>
  <c r="G202" i="1"/>
  <c r="G273" i="1"/>
  <c r="G226" i="1"/>
  <c r="K226" i="1"/>
  <c r="I226" i="1"/>
  <c r="G210" i="1"/>
  <c r="K210" i="1"/>
  <c r="I210" i="1"/>
  <c r="G194" i="1"/>
  <c r="K194" i="1"/>
  <c r="I194" i="1"/>
  <c r="G271" i="1"/>
  <c r="K271" i="1"/>
  <c r="I271" i="1"/>
  <c r="I276" i="1"/>
  <c r="K222" i="1"/>
  <c r="L272" i="1"/>
  <c r="G188" i="1"/>
  <c r="G276" i="1"/>
  <c r="L274" i="1"/>
  <c r="G274" i="1" s="1"/>
  <c r="G220" i="1"/>
  <c r="L189" i="1"/>
  <c r="I189" i="1" s="1"/>
  <c r="K276" i="1"/>
  <c r="G270" i="1"/>
  <c r="I273" i="1"/>
  <c r="I270" i="1"/>
  <c r="K273" i="1"/>
  <c r="K193" i="1"/>
  <c r="I193" i="1"/>
  <c r="G193" i="1"/>
  <c r="K229" i="1"/>
  <c r="I229" i="1"/>
  <c r="K225" i="1"/>
  <c r="I225" i="1"/>
  <c r="I217" i="1"/>
  <c r="K217" i="1"/>
  <c r="K213" i="1"/>
  <c r="I213" i="1"/>
  <c r="K209" i="1"/>
  <c r="I209" i="1"/>
  <c r="I201" i="1"/>
  <c r="K201" i="1"/>
  <c r="K197" i="1"/>
  <c r="I197" i="1"/>
  <c r="K114" i="1"/>
  <c r="G114" i="1"/>
  <c r="L187" i="1"/>
  <c r="G187" i="1"/>
  <c r="L191" i="1"/>
  <c r="G225" i="1"/>
  <c r="G209" i="1"/>
  <c r="G113" i="1"/>
  <c r="K188" i="1"/>
  <c r="K192" i="1"/>
  <c r="K212" i="1"/>
  <c r="K208" i="1"/>
  <c r="K204" i="1"/>
  <c r="K200" i="1"/>
  <c r="K196" i="1"/>
  <c r="G229" i="1"/>
  <c r="G224" i="1"/>
  <c r="G213" i="1"/>
  <c r="G208" i="1"/>
  <c r="G197" i="1"/>
  <c r="G192" i="1"/>
  <c r="I230" i="1"/>
  <c r="I220" i="1"/>
  <c r="I214" i="1"/>
  <c r="I204" i="1"/>
  <c r="I198" i="1"/>
  <c r="I188" i="1"/>
  <c r="K216" i="1"/>
  <c r="L221" i="1"/>
  <c r="L205" i="1"/>
  <c r="G205" i="1" s="1"/>
  <c r="L113" i="1"/>
  <c r="K113" i="1" s="1"/>
  <c r="L227" i="1"/>
  <c r="G227" i="1" s="1"/>
  <c r="L223" i="1"/>
  <c r="G223" i="1" s="1"/>
  <c r="L219" i="1"/>
  <c r="G219" i="1"/>
  <c r="L215" i="1"/>
  <c r="G215" i="1" s="1"/>
  <c r="L211" i="1"/>
  <c r="G211" i="1" s="1"/>
  <c r="L207" i="1"/>
  <c r="G207" i="1" s="1"/>
  <c r="L203" i="1"/>
  <c r="G203" i="1" s="1"/>
  <c r="L199" i="1"/>
  <c r="G199" i="1" s="1"/>
  <c r="L195" i="1"/>
  <c r="G195" i="1"/>
  <c r="G228" i="1"/>
  <c r="G222" i="1"/>
  <c r="G217" i="1"/>
  <c r="G212" i="1"/>
  <c r="G206" i="1"/>
  <c r="G201" i="1"/>
  <c r="G196" i="1"/>
  <c r="G190" i="1"/>
  <c r="I224" i="1"/>
  <c r="I208" i="1"/>
  <c r="I192" i="1"/>
  <c r="K230" i="1"/>
  <c r="K220" i="1"/>
  <c r="K214" i="1"/>
  <c r="K206" i="1"/>
  <c r="K198" i="1"/>
  <c r="K190" i="1"/>
  <c r="G216" i="1"/>
  <c r="G200" i="1"/>
  <c r="I228" i="1"/>
  <c r="I212" i="1"/>
  <c r="I196" i="1"/>
  <c r="K224" i="1"/>
  <c r="K46" i="1"/>
  <c r="I46" i="1"/>
  <c r="G134" i="1"/>
  <c r="G130" i="1"/>
  <c r="G126" i="1"/>
  <c r="G122" i="1"/>
  <c r="K118" i="1"/>
  <c r="I118" i="1"/>
  <c r="K133" i="1"/>
  <c r="I133" i="1"/>
  <c r="K129" i="1"/>
  <c r="I129" i="1"/>
  <c r="I125" i="1"/>
  <c r="K125" i="1"/>
  <c r="K121" i="1"/>
  <c r="I121" i="1"/>
  <c r="I117" i="1"/>
  <c r="K117" i="1"/>
  <c r="G117" i="1"/>
  <c r="I136" i="1"/>
  <c r="K136" i="1"/>
  <c r="K132" i="1"/>
  <c r="I132" i="1"/>
  <c r="G132" i="1"/>
  <c r="K128" i="1"/>
  <c r="I128" i="1"/>
  <c r="K124" i="1"/>
  <c r="I124" i="1"/>
  <c r="G124" i="1"/>
  <c r="K120" i="1"/>
  <c r="I120" i="1"/>
  <c r="G135" i="1"/>
  <c r="K135" i="1"/>
  <c r="I135" i="1"/>
  <c r="G131" i="1"/>
  <c r="K131" i="1"/>
  <c r="I131" i="1"/>
  <c r="G127" i="1"/>
  <c r="K127" i="1"/>
  <c r="I127" i="1"/>
  <c r="G123" i="1"/>
  <c r="K123" i="1"/>
  <c r="I123" i="1"/>
  <c r="G119" i="1"/>
  <c r="K119" i="1"/>
  <c r="I119" i="1"/>
  <c r="I116" i="1"/>
  <c r="G136" i="1"/>
  <c r="G128" i="1"/>
  <c r="G120" i="1"/>
  <c r="I114" i="1"/>
  <c r="G46" i="1"/>
  <c r="G133" i="1"/>
  <c r="G125" i="1"/>
  <c r="G118" i="1"/>
  <c r="L115" i="1"/>
  <c r="I115" i="1" s="1"/>
  <c r="I113" i="1"/>
  <c r="G129" i="1"/>
  <c r="G121" i="1"/>
  <c r="I134" i="1"/>
  <c r="I130" i="1"/>
  <c r="I126" i="1"/>
  <c r="I122" i="1"/>
  <c r="K134" i="1"/>
  <c r="K130" i="1"/>
  <c r="K126" i="1"/>
  <c r="K122" i="1"/>
  <c r="K116" i="1"/>
  <c r="K115" i="1"/>
  <c r="G45" i="1"/>
  <c r="G49" i="1"/>
  <c r="I48" i="1"/>
  <c r="K47" i="1"/>
  <c r="I47" i="1"/>
  <c r="G47" i="1"/>
  <c r="L51" i="1"/>
  <c r="L50" i="1"/>
  <c r="G48" i="1"/>
  <c r="K49" i="1"/>
  <c r="K45" i="1"/>
  <c r="I49" i="1"/>
  <c r="I45" i="1"/>
  <c r="K48" i="1"/>
  <c r="F168" i="1"/>
  <c r="L168" i="1" s="1"/>
  <c r="F70" i="1"/>
  <c r="L70" i="1" s="1"/>
  <c r="K189" i="1" l="1"/>
  <c r="G189" i="1"/>
  <c r="K272" i="1"/>
  <c r="I272" i="1"/>
  <c r="G272" i="1"/>
  <c r="K274" i="1"/>
  <c r="I274" i="1"/>
  <c r="K221" i="1"/>
  <c r="I221" i="1"/>
  <c r="K191" i="1"/>
  <c r="I191" i="1"/>
  <c r="K195" i="1"/>
  <c r="I195" i="1"/>
  <c r="K203" i="1"/>
  <c r="I203" i="1"/>
  <c r="K211" i="1"/>
  <c r="I211" i="1"/>
  <c r="K219" i="1"/>
  <c r="I219" i="1"/>
  <c r="K227" i="1"/>
  <c r="I227" i="1"/>
  <c r="K187" i="1"/>
  <c r="I187" i="1"/>
  <c r="G221" i="1"/>
  <c r="K199" i="1"/>
  <c r="I199" i="1"/>
  <c r="K207" i="1"/>
  <c r="I207" i="1"/>
  <c r="K215" i="1"/>
  <c r="I215" i="1"/>
  <c r="K223" i="1"/>
  <c r="I223" i="1"/>
  <c r="K205" i="1"/>
  <c r="I205" i="1"/>
  <c r="G191" i="1"/>
  <c r="G115" i="1"/>
  <c r="I50" i="1"/>
  <c r="K50" i="1"/>
  <c r="K51" i="1"/>
  <c r="I51" i="1"/>
  <c r="G50" i="1"/>
  <c r="G51" i="1"/>
  <c r="F107" i="1"/>
  <c r="L107" i="1" s="1"/>
  <c r="F108" i="1"/>
  <c r="L108" i="1" s="1"/>
  <c r="F109" i="1"/>
  <c r="L109" i="1" s="1"/>
  <c r="F110" i="1"/>
  <c r="L110" i="1" s="1"/>
  <c r="F111" i="1"/>
  <c r="L111" i="1" s="1"/>
  <c r="F112" i="1"/>
  <c r="L112" i="1" s="1"/>
  <c r="F106" i="1"/>
  <c r="L106" i="1" s="1"/>
  <c r="F105" i="1"/>
  <c r="F104" i="1"/>
  <c r="L104" i="1" s="1"/>
  <c r="F103" i="1"/>
  <c r="F44" i="1"/>
  <c r="L44" i="1" s="1"/>
  <c r="K44" i="1" s="1"/>
  <c r="F43" i="1"/>
  <c r="K109" i="1" l="1"/>
  <c r="I109" i="1"/>
  <c r="K112" i="1"/>
  <c r="I112" i="1"/>
  <c r="K111" i="1"/>
  <c r="I111" i="1"/>
  <c r="K110" i="1"/>
  <c r="I110" i="1"/>
  <c r="K108" i="1"/>
  <c r="I108" i="1"/>
  <c r="K107" i="1"/>
  <c r="I107" i="1"/>
  <c r="G111" i="1"/>
  <c r="G109" i="1"/>
  <c r="G107" i="1"/>
  <c r="G112" i="1"/>
  <c r="G110" i="1"/>
  <c r="G108" i="1"/>
  <c r="L103" i="1"/>
  <c r="K103" i="1" s="1"/>
  <c r="L105" i="1"/>
  <c r="K105" i="1" s="1"/>
  <c r="G104" i="1"/>
  <c r="K104" i="1"/>
  <c r="G106" i="1"/>
  <c r="K106" i="1"/>
  <c r="I104" i="1"/>
  <c r="I106" i="1"/>
  <c r="L43" i="1"/>
  <c r="K43" i="1" s="1"/>
  <c r="I44" i="1"/>
  <c r="G44" i="1"/>
  <c r="F102" i="1"/>
  <c r="L102" i="1" s="1"/>
  <c r="F101" i="1"/>
  <c r="L101" i="1" s="1"/>
  <c r="F100" i="1"/>
  <c r="L100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87" i="1"/>
  <c r="L87" i="1" s="1"/>
  <c r="F86" i="1"/>
  <c r="L86" i="1" s="1"/>
  <c r="F85" i="1"/>
  <c r="L85" i="1" s="1"/>
  <c r="F84" i="1"/>
  <c r="L84" i="1" s="1"/>
  <c r="F83" i="1"/>
  <c r="L83" i="1" s="1"/>
  <c r="F82" i="1"/>
  <c r="L82" i="1" s="1"/>
  <c r="F81" i="1"/>
  <c r="L81" i="1" s="1"/>
  <c r="F80" i="1"/>
  <c r="L80" i="1" s="1"/>
  <c r="F79" i="1"/>
  <c r="L79" i="1" s="1"/>
  <c r="F78" i="1"/>
  <c r="L78" i="1" s="1"/>
  <c r="F77" i="1"/>
  <c r="L77" i="1" s="1"/>
  <c r="F76" i="1"/>
  <c r="L76" i="1" s="1"/>
  <c r="F75" i="1"/>
  <c r="L75" i="1" s="1"/>
  <c r="F74" i="1"/>
  <c r="L74" i="1" s="1"/>
  <c r="F73" i="1"/>
  <c r="L73" i="1" s="1"/>
  <c r="F72" i="1"/>
  <c r="L72" i="1" s="1"/>
  <c r="F71" i="1"/>
  <c r="L71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F61" i="1"/>
  <c r="L61" i="1" s="1"/>
  <c r="F60" i="1"/>
  <c r="L60" i="1" s="1"/>
  <c r="F59" i="1"/>
  <c r="L59" i="1" s="1"/>
  <c r="F58" i="1"/>
  <c r="L58" i="1" s="1"/>
  <c r="I105" i="1" l="1"/>
  <c r="I43" i="1"/>
  <c r="I103" i="1"/>
  <c r="G105" i="1"/>
  <c r="G103" i="1"/>
  <c r="G43" i="1"/>
  <c r="F186" i="1"/>
  <c r="L186" i="1" s="1"/>
  <c r="K186" i="1" s="1"/>
  <c r="F185" i="1"/>
  <c r="L185" i="1" s="1"/>
  <c r="I185" i="1" s="1"/>
  <c r="F184" i="1"/>
  <c r="L184" i="1" s="1"/>
  <c r="K184" i="1" s="1"/>
  <c r="F183" i="1"/>
  <c r="L183" i="1" s="1"/>
  <c r="I183" i="1" s="1"/>
  <c r="F182" i="1"/>
  <c r="L182" i="1" s="1"/>
  <c r="K182" i="1" s="1"/>
  <c r="F181" i="1"/>
  <c r="L181" i="1" s="1"/>
  <c r="I181" i="1" s="1"/>
  <c r="F180" i="1"/>
  <c r="L180" i="1" s="1"/>
  <c r="K180" i="1" s="1"/>
  <c r="F179" i="1"/>
  <c r="L179" i="1" s="1"/>
  <c r="I179" i="1" s="1"/>
  <c r="F178" i="1"/>
  <c r="L178" i="1" s="1"/>
  <c r="K178" i="1" s="1"/>
  <c r="F177" i="1"/>
  <c r="L177" i="1" s="1"/>
  <c r="I177" i="1" s="1"/>
  <c r="F176" i="1"/>
  <c r="E53" i="1"/>
  <c r="J278" i="1"/>
  <c r="H278" i="1"/>
  <c r="E278" i="1"/>
  <c r="D278" i="1"/>
  <c r="C278" i="1"/>
  <c r="J232" i="1"/>
  <c r="H232" i="1"/>
  <c r="E232" i="1"/>
  <c r="D232" i="1"/>
  <c r="C232" i="1"/>
  <c r="J138" i="1"/>
  <c r="H138" i="1"/>
  <c r="E138" i="1"/>
  <c r="D138" i="1"/>
  <c r="C138" i="1"/>
  <c r="F238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L245" i="1" s="1"/>
  <c r="F244" i="1"/>
  <c r="F243" i="1"/>
  <c r="F242" i="1"/>
  <c r="F241" i="1"/>
  <c r="F240" i="1"/>
  <c r="F239" i="1"/>
  <c r="F175" i="1"/>
  <c r="F174" i="1"/>
  <c r="L174" i="1" s="1"/>
  <c r="F173" i="1"/>
  <c r="F172" i="1"/>
  <c r="L172" i="1" s="1"/>
  <c r="F171" i="1"/>
  <c r="F170" i="1"/>
  <c r="L170" i="1" s="1"/>
  <c r="F169" i="1"/>
  <c r="L169" i="1" s="1"/>
  <c r="F167" i="1"/>
  <c r="F166" i="1"/>
  <c r="L166" i="1" s="1"/>
  <c r="F165" i="1"/>
  <c r="F164" i="1"/>
  <c r="L164" i="1" s="1"/>
  <c r="F163" i="1"/>
  <c r="F162" i="1"/>
  <c r="L162" i="1" s="1"/>
  <c r="F161" i="1"/>
  <c r="F160" i="1"/>
  <c r="F159" i="1"/>
  <c r="L159" i="1" s="1"/>
  <c r="F158" i="1"/>
  <c r="F157" i="1"/>
  <c r="L157" i="1" s="1"/>
  <c r="F156" i="1"/>
  <c r="F155" i="1"/>
  <c r="F154" i="1"/>
  <c r="L154" i="1" s="1"/>
  <c r="F153" i="1"/>
  <c r="F152" i="1"/>
  <c r="L152" i="1" s="1"/>
  <c r="F151" i="1"/>
  <c r="F150" i="1"/>
  <c r="F149" i="1"/>
  <c r="L149" i="1" s="1"/>
  <c r="F148" i="1"/>
  <c r="F147" i="1"/>
  <c r="L147" i="1" s="1"/>
  <c r="F146" i="1"/>
  <c r="F145" i="1"/>
  <c r="L145" i="1" s="1"/>
  <c r="F144" i="1"/>
  <c r="F143" i="1"/>
  <c r="L143" i="1" s="1"/>
  <c r="J53" i="1"/>
  <c r="H53" i="1"/>
  <c r="D53" i="1"/>
  <c r="C53" i="1"/>
  <c r="F42" i="1"/>
  <c r="L42" i="1" s="1"/>
  <c r="F41" i="1"/>
  <c r="F40" i="1"/>
  <c r="L40" i="1" s="1"/>
  <c r="F39" i="1"/>
  <c r="F38" i="1"/>
  <c r="L38" i="1" s="1"/>
  <c r="F37" i="1"/>
  <c r="F36" i="1"/>
  <c r="L36" i="1" s="1"/>
  <c r="F35" i="1"/>
  <c r="F34" i="1"/>
  <c r="L34" i="1" s="1"/>
  <c r="F33" i="1"/>
  <c r="F32" i="1"/>
  <c r="L32" i="1" s="1"/>
  <c r="F31" i="1"/>
  <c r="F30" i="1"/>
  <c r="L30" i="1" s="1"/>
  <c r="F29" i="1"/>
  <c r="F28" i="1"/>
  <c r="L28" i="1" s="1"/>
  <c r="F27" i="1"/>
  <c r="F26" i="1"/>
  <c r="L26" i="1" s="1"/>
  <c r="F25" i="1"/>
  <c r="F24" i="1"/>
  <c r="L24" i="1" s="1"/>
  <c r="F23" i="1"/>
  <c r="F22" i="1"/>
  <c r="L22" i="1" s="1"/>
  <c r="F21" i="1"/>
  <c r="F20" i="1"/>
  <c r="L20" i="1" s="1"/>
  <c r="F19" i="1"/>
  <c r="F18" i="1"/>
  <c r="L18" i="1" s="1"/>
  <c r="F17" i="1"/>
  <c r="F16" i="1"/>
  <c r="L16" i="1" s="1"/>
  <c r="F15" i="1"/>
  <c r="F14" i="1"/>
  <c r="L14" i="1" s="1"/>
  <c r="F13" i="1"/>
  <c r="F12" i="1"/>
  <c r="L12" i="1" s="1"/>
  <c r="F11" i="1"/>
  <c r="L11" i="1" s="1"/>
  <c r="G177" i="1" l="1"/>
  <c r="G178" i="1"/>
  <c r="G179" i="1"/>
  <c r="G180" i="1"/>
  <c r="G181" i="1"/>
  <c r="G182" i="1"/>
  <c r="G183" i="1"/>
  <c r="G184" i="1"/>
  <c r="G185" i="1"/>
  <c r="G186" i="1"/>
  <c r="I178" i="1"/>
  <c r="I180" i="1"/>
  <c r="I182" i="1"/>
  <c r="I184" i="1"/>
  <c r="I186" i="1"/>
  <c r="K177" i="1"/>
  <c r="K179" i="1"/>
  <c r="K181" i="1"/>
  <c r="K183" i="1"/>
  <c r="K185" i="1"/>
  <c r="D281" i="1"/>
  <c r="J281" i="1"/>
  <c r="C281" i="1"/>
  <c r="H281" i="1"/>
  <c r="F278" i="1"/>
  <c r="E281" i="1"/>
  <c r="K14" i="1"/>
  <c r="K18" i="1"/>
  <c r="K22" i="1"/>
  <c r="K26" i="1"/>
  <c r="K30" i="1"/>
  <c r="K34" i="1"/>
  <c r="K38" i="1"/>
  <c r="K42" i="1"/>
  <c r="K16" i="1"/>
  <c r="K20" i="1"/>
  <c r="K28" i="1"/>
  <c r="K32" i="1"/>
  <c r="K36" i="1"/>
  <c r="K40" i="1"/>
  <c r="K12" i="1"/>
  <c r="K24" i="1"/>
  <c r="K11" i="1"/>
  <c r="I11" i="1"/>
  <c r="I58" i="1"/>
  <c r="K58" i="1"/>
  <c r="I143" i="1"/>
  <c r="K143" i="1"/>
  <c r="I145" i="1"/>
  <c r="K145" i="1"/>
  <c r="I147" i="1"/>
  <c r="K147" i="1"/>
  <c r="I149" i="1"/>
  <c r="K149" i="1"/>
  <c r="I152" i="1"/>
  <c r="K152" i="1"/>
  <c r="I154" i="1"/>
  <c r="K154" i="1"/>
  <c r="I157" i="1"/>
  <c r="K157" i="1"/>
  <c r="I159" i="1"/>
  <c r="K159" i="1"/>
  <c r="I162" i="1"/>
  <c r="K162" i="1"/>
  <c r="I164" i="1"/>
  <c r="K164" i="1"/>
  <c r="I166" i="1"/>
  <c r="K166" i="1"/>
  <c r="I169" i="1"/>
  <c r="K169" i="1"/>
  <c r="I170" i="1"/>
  <c r="K170" i="1"/>
  <c r="I172" i="1"/>
  <c r="K172" i="1"/>
  <c r="I174" i="1"/>
  <c r="K174" i="1"/>
  <c r="K245" i="1"/>
  <c r="I245" i="1"/>
  <c r="L248" i="1"/>
  <c r="G248" i="1" s="1"/>
  <c r="G11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L252" i="1"/>
  <c r="L256" i="1"/>
  <c r="G256" i="1" s="1"/>
  <c r="L260" i="1"/>
  <c r="L264" i="1"/>
  <c r="G264" i="1" s="1"/>
  <c r="L268" i="1"/>
  <c r="F232" i="1"/>
  <c r="G143" i="1"/>
  <c r="L241" i="1"/>
  <c r="G241" i="1" s="1"/>
  <c r="L242" i="1"/>
  <c r="G242" i="1" s="1"/>
  <c r="L244" i="1"/>
  <c r="G244" i="1" s="1"/>
  <c r="L251" i="1"/>
  <c r="G251" i="1" s="1"/>
  <c r="L253" i="1"/>
  <c r="G253" i="1" s="1"/>
  <c r="L255" i="1"/>
  <c r="G255" i="1" s="1"/>
  <c r="L257" i="1"/>
  <c r="G257" i="1" s="1"/>
  <c r="L259" i="1"/>
  <c r="G259" i="1" s="1"/>
  <c r="L261" i="1"/>
  <c r="G261" i="1" s="1"/>
  <c r="L263" i="1"/>
  <c r="G263" i="1" s="1"/>
  <c r="L265" i="1"/>
  <c r="G265" i="1" s="1"/>
  <c r="L267" i="1"/>
  <c r="G267" i="1" s="1"/>
  <c r="L269" i="1"/>
  <c r="G269" i="1" s="1"/>
  <c r="L238" i="1"/>
  <c r="G238" i="1" s="1"/>
  <c r="F53" i="1"/>
  <c r="L13" i="1"/>
  <c r="L15" i="1"/>
  <c r="L17" i="1"/>
  <c r="L19" i="1"/>
  <c r="L21" i="1"/>
  <c r="L23" i="1"/>
  <c r="L25" i="1"/>
  <c r="L27" i="1"/>
  <c r="L29" i="1"/>
  <c r="L31" i="1"/>
  <c r="K31" i="1" s="1"/>
  <c r="L33" i="1"/>
  <c r="L35" i="1"/>
  <c r="L37" i="1"/>
  <c r="L39" i="1"/>
  <c r="L41" i="1"/>
  <c r="F138" i="1"/>
  <c r="G145" i="1"/>
  <c r="G147" i="1"/>
  <c r="G149" i="1"/>
  <c r="G152" i="1"/>
  <c r="G154" i="1"/>
  <c r="G157" i="1"/>
  <c r="G159" i="1"/>
  <c r="G162" i="1"/>
  <c r="G164" i="1"/>
  <c r="G166" i="1"/>
  <c r="G169" i="1"/>
  <c r="G170" i="1"/>
  <c r="G172" i="1"/>
  <c r="G174" i="1"/>
  <c r="G245" i="1"/>
  <c r="L144" i="1"/>
  <c r="L146" i="1"/>
  <c r="L148" i="1"/>
  <c r="L150" i="1"/>
  <c r="L151" i="1"/>
  <c r="L153" i="1"/>
  <c r="L155" i="1"/>
  <c r="L156" i="1"/>
  <c r="L158" i="1"/>
  <c r="L160" i="1"/>
  <c r="L161" i="1"/>
  <c r="L163" i="1"/>
  <c r="L165" i="1"/>
  <c r="L167" i="1"/>
  <c r="L171" i="1"/>
  <c r="L173" i="1"/>
  <c r="L175" i="1"/>
  <c r="L176" i="1"/>
  <c r="L239" i="1"/>
  <c r="G239" i="1" s="1"/>
  <c r="L243" i="1"/>
  <c r="L249" i="1"/>
  <c r="G249" i="1" s="1"/>
  <c r="L254" i="1"/>
  <c r="L258" i="1"/>
  <c r="L262" i="1"/>
  <c r="L266" i="1"/>
  <c r="G58" i="1"/>
  <c r="L240" i="1"/>
  <c r="G240" i="1" s="1"/>
  <c r="L246" i="1"/>
  <c r="G246" i="1" s="1"/>
  <c r="L247" i="1"/>
  <c r="G247" i="1" s="1"/>
  <c r="L250" i="1"/>
  <c r="G250" i="1" s="1"/>
  <c r="F281" i="1" l="1"/>
  <c r="L278" i="1"/>
  <c r="L138" i="1"/>
  <c r="K266" i="1"/>
  <c r="I266" i="1"/>
  <c r="K262" i="1"/>
  <c r="I262" i="1"/>
  <c r="K254" i="1"/>
  <c r="I254" i="1"/>
  <c r="K243" i="1"/>
  <c r="I243" i="1"/>
  <c r="K176" i="1"/>
  <c r="I176" i="1"/>
  <c r="K173" i="1"/>
  <c r="I173" i="1"/>
  <c r="K165" i="1"/>
  <c r="I165" i="1"/>
  <c r="K161" i="1"/>
  <c r="I161" i="1"/>
  <c r="K158" i="1"/>
  <c r="I158" i="1"/>
  <c r="K155" i="1"/>
  <c r="I155" i="1"/>
  <c r="K151" i="1"/>
  <c r="I151" i="1"/>
  <c r="K148" i="1"/>
  <c r="I148" i="1"/>
  <c r="K144" i="1"/>
  <c r="I144" i="1"/>
  <c r="K100" i="1"/>
  <c r="I100" i="1"/>
  <c r="K96" i="1"/>
  <c r="I96" i="1"/>
  <c r="K92" i="1"/>
  <c r="I92" i="1"/>
  <c r="K87" i="1"/>
  <c r="I87" i="1"/>
  <c r="K82" i="1"/>
  <c r="I82" i="1"/>
  <c r="K78" i="1"/>
  <c r="I78" i="1"/>
  <c r="K74" i="1"/>
  <c r="I74" i="1"/>
  <c r="K69" i="1"/>
  <c r="I69" i="1"/>
  <c r="K65" i="1"/>
  <c r="I65" i="1"/>
  <c r="K61" i="1"/>
  <c r="I61" i="1"/>
  <c r="I41" i="1"/>
  <c r="K41" i="1"/>
  <c r="I37" i="1"/>
  <c r="K37" i="1"/>
  <c r="I33" i="1"/>
  <c r="K33" i="1"/>
  <c r="I29" i="1"/>
  <c r="K29" i="1"/>
  <c r="I25" i="1"/>
  <c r="K25" i="1"/>
  <c r="I21" i="1"/>
  <c r="K21" i="1"/>
  <c r="I17" i="1"/>
  <c r="K17" i="1"/>
  <c r="I13" i="1"/>
  <c r="K13" i="1"/>
  <c r="K238" i="1"/>
  <c r="I238" i="1"/>
  <c r="K269" i="1"/>
  <c r="I269" i="1"/>
  <c r="K267" i="1"/>
  <c r="I267" i="1"/>
  <c r="K265" i="1"/>
  <c r="I265" i="1"/>
  <c r="K263" i="1"/>
  <c r="I263" i="1"/>
  <c r="K261" i="1"/>
  <c r="I261" i="1"/>
  <c r="K259" i="1"/>
  <c r="I259" i="1"/>
  <c r="K257" i="1"/>
  <c r="I257" i="1"/>
  <c r="K255" i="1"/>
  <c r="I255" i="1"/>
  <c r="K253" i="1"/>
  <c r="I253" i="1"/>
  <c r="K251" i="1"/>
  <c r="I251" i="1"/>
  <c r="K244" i="1"/>
  <c r="I244" i="1"/>
  <c r="K242" i="1"/>
  <c r="I242" i="1"/>
  <c r="K241" i="1"/>
  <c r="I241" i="1"/>
  <c r="K268" i="1"/>
  <c r="I268" i="1"/>
  <c r="K260" i="1"/>
  <c r="I260" i="1"/>
  <c r="K252" i="1"/>
  <c r="I252" i="1"/>
  <c r="I99" i="1"/>
  <c r="K99" i="1"/>
  <c r="I95" i="1"/>
  <c r="K95" i="1"/>
  <c r="I91" i="1"/>
  <c r="K91" i="1"/>
  <c r="I86" i="1"/>
  <c r="K86" i="1"/>
  <c r="I81" i="1"/>
  <c r="K81" i="1"/>
  <c r="I77" i="1"/>
  <c r="K77" i="1"/>
  <c r="I73" i="1"/>
  <c r="K73" i="1"/>
  <c r="I68" i="1"/>
  <c r="K68" i="1"/>
  <c r="I64" i="1"/>
  <c r="K64" i="1"/>
  <c r="I60" i="1"/>
  <c r="K60" i="1"/>
  <c r="G268" i="1"/>
  <c r="G260" i="1"/>
  <c r="G252" i="1"/>
  <c r="G176" i="1"/>
  <c r="G173" i="1"/>
  <c r="G165" i="1"/>
  <c r="G161" i="1"/>
  <c r="G158" i="1"/>
  <c r="G155" i="1"/>
  <c r="G151" i="1"/>
  <c r="G148" i="1"/>
  <c r="G144" i="1"/>
  <c r="G100" i="1"/>
  <c r="G96" i="1"/>
  <c r="G92" i="1"/>
  <c r="G87" i="1"/>
  <c r="G82" i="1"/>
  <c r="G78" i="1"/>
  <c r="G74" i="1"/>
  <c r="G69" i="1"/>
  <c r="G65" i="1"/>
  <c r="G61" i="1"/>
  <c r="G99" i="1"/>
  <c r="G95" i="1"/>
  <c r="G91" i="1"/>
  <c r="G86" i="1"/>
  <c r="G81" i="1"/>
  <c r="G77" i="1"/>
  <c r="G73" i="1"/>
  <c r="G68" i="1"/>
  <c r="G64" i="1"/>
  <c r="G60" i="1"/>
  <c r="G41" i="1"/>
  <c r="G37" i="1"/>
  <c r="G33" i="1"/>
  <c r="G29" i="1"/>
  <c r="G25" i="1"/>
  <c r="G21" i="1"/>
  <c r="G17" i="1"/>
  <c r="G13" i="1"/>
  <c r="K258" i="1"/>
  <c r="I258" i="1"/>
  <c r="K249" i="1"/>
  <c r="I249" i="1"/>
  <c r="K239" i="1"/>
  <c r="I239" i="1"/>
  <c r="K175" i="1"/>
  <c r="I175" i="1"/>
  <c r="K171" i="1"/>
  <c r="I171" i="1"/>
  <c r="K167" i="1"/>
  <c r="I167" i="1"/>
  <c r="K163" i="1"/>
  <c r="I163" i="1"/>
  <c r="K160" i="1"/>
  <c r="I160" i="1"/>
  <c r="K156" i="1"/>
  <c r="I156" i="1"/>
  <c r="K153" i="1"/>
  <c r="I153" i="1"/>
  <c r="K150" i="1"/>
  <c r="I150" i="1"/>
  <c r="K146" i="1"/>
  <c r="I146" i="1"/>
  <c r="K102" i="1"/>
  <c r="I102" i="1"/>
  <c r="K98" i="1"/>
  <c r="I98" i="1"/>
  <c r="K94" i="1"/>
  <c r="I94" i="1"/>
  <c r="K89" i="1"/>
  <c r="I89" i="1"/>
  <c r="K84" i="1"/>
  <c r="I84" i="1"/>
  <c r="K80" i="1"/>
  <c r="I80" i="1"/>
  <c r="K76" i="1"/>
  <c r="I76" i="1"/>
  <c r="K72" i="1"/>
  <c r="I72" i="1"/>
  <c r="K67" i="1"/>
  <c r="I67" i="1"/>
  <c r="K63" i="1"/>
  <c r="I63" i="1"/>
  <c r="K59" i="1"/>
  <c r="I59" i="1"/>
  <c r="I39" i="1"/>
  <c r="K39" i="1"/>
  <c r="I35" i="1"/>
  <c r="K35" i="1"/>
  <c r="I31" i="1"/>
  <c r="I27" i="1"/>
  <c r="K27" i="1"/>
  <c r="I23" i="1"/>
  <c r="K23" i="1"/>
  <c r="I19" i="1"/>
  <c r="K19" i="1"/>
  <c r="I15" i="1"/>
  <c r="K15" i="1"/>
  <c r="K264" i="1"/>
  <c r="I264" i="1"/>
  <c r="K256" i="1"/>
  <c r="I256" i="1"/>
  <c r="I101" i="1"/>
  <c r="K101" i="1"/>
  <c r="I97" i="1"/>
  <c r="K97" i="1"/>
  <c r="I93" i="1"/>
  <c r="K93" i="1"/>
  <c r="I88" i="1"/>
  <c r="K88" i="1"/>
  <c r="I83" i="1"/>
  <c r="K83" i="1"/>
  <c r="I79" i="1"/>
  <c r="K79" i="1"/>
  <c r="I75" i="1"/>
  <c r="K75" i="1"/>
  <c r="I71" i="1"/>
  <c r="K71" i="1"/>
  <c r="I66" i="1"/>
  <c r="K66" i="1"/>
  <c r="I62" i="1"/>
  <c r="K62" i="1"/>
  <c r="K248" i="1"/>
  <c r="I248" i="1"/>
  <c r="G266" i="1"/>
  <c r="G262" i="1"/>
  <c r="G258" i="1"/>
  <c r="G254" i="1"/>
  <c r="G243" i="1"/>
  <c r="G175" i="1"/>
  <c r="G171" i="1"/>
  <c r="G167" i="1"/>
  <c r="G163" i="1"/>
  <c r="G160" i="1"/>
  <c r="G156" i="1"/>
  <c r="G153" i="1"/>
  <c r="G150" i="1"/>
  <c r="G146" i="1"/>
  <c r="G102" i="1"/>
  <c r="G98" i="1"/>
  <c r="G94" i="1"/>
  <c r="G89" i="1"/>
  <c r="G84" i="1"/>
  <c r="G80" i="1"/>
  <c r="G76" i="1"/>
  <c r="G72" i="1"/>
  <c r="G67" i="1"/>
  <c r="G63" i="1"/>
  <c r="G59" i="1"/>
  <c r="G101" i="1"/>
  <c r="G97" i="1"/>
  <c r="G93" i="1"/>
  <c r="G88" i="1"/>
  <c r="G83" i="1"/>
  <c r="G79" i="1"/>
  <c r="G75" i="1"/>
  <c r="G71" i="1"/>
  <c r="G66" i="1"/>
  <c r="G62" i="1"/>
  <c r="G39" i="1"/>
  <c r="G35" i="1"/>
  <c r="G31" i="1"/>
  <c r="G27" i="1"/>
  <c r="G23" i="1"/>
  <c r="G19" i="1"/>
  <c r="G15" i="1"/>
  <c r="L232" i="1"/>
  <c r="L53" i="1"/>
  <c r="K240" i="1"/>
  <c r="I240" i="1"/>
  <c r="K246" i="1"/>
  <c r="I246" i="1"/>
  <c r="I247" i="1"/>
  <c r="K247" i="1"/>
  <c r="K250" i="1"/>
  <c r="I250" i="1"/>
  <c r="K232" i="1" l="1"/>
  <c r="I232" i="1"/>
  <c r="G232" i="1"/>
  <c r="K278" i="1"/>
  <c r="G278" i="1"/>
  <c r="I278" i="1"/>
  <c r="K138" i="1"/>
  <c r="I138" i="1"/>
  <c r="G138" i="1"/>
  <c r="K53" i="1"/>
  <c r="I53" i="1"/>
  <c r="L281" i="1"/>
  <c r="G53" i="1"/>
  <c r="M275" i="1" l="1"/>
  <c r="M276" i="1"/>
  <c r="M274" i="1"/>
  <c r="M273" i="1"/>
  <c r="M270" i="1"/>
  <c r="M272" i="1"/>
  <c r="M271" i="1"/>
  <c r="M194" i="1"/>
  <c r="M202" i="1"/>
  <c r="M210" i="1"/>
  <c r="M218" i="1"/>
  <c r="M226" i="1"/>
  <c r="M193" i="1"/>
  <c r="M230" i="1"/>
  <c r="M209" i="1"/>
  <c r="M189" i="1"/>
  <c r="M188" i="1"/>
  <c r="M228" i="1"/>
  <c r="M212" i="1"/>
  <c r="M204" i="1"/>
  <c r="M196" i="1"/>
  <c r="M214" i="1"/>
  <c r="M213" i="1"/>
  <c r="M201" i="1"/>
  <c r="M224" i="1"/>
  <c r="M222" i="1"/>
  <c r="M198" i="1"/>
  <c r="M192" i="1"/>
  <c r="M220" i="1"/>
  <c r="M208" i="1"/>
  <c r="M200" i="1"/>
  <c r="M206" i="1"/>
  <c r="M229" i="1"/>
  <c r="M225" i="1"/>
  <c r="M217" i="1"/>
  <c r="M197" i="1"/>
  <c r="M216" i="1"/>
  <c r="M190" i="1"/>
  <c r="M221" i="1"/>
  <c r="M211" i="1"/>
  <c r="M207" i="1"/>
  <c r="M203" i="1"/>
  <c r="M187" i="1"/>
  <c r="M199" i="1"/>
  <c r="M205" i="1"/>
  <c r="M195" i="1"/>
  <c r="M227" i="1"/>
  <c r="M223" i="1"/>
  <c r="M191" i="1"/>
  <c r="M219" i="1"/>
  <c r="M215" i="1"/>
  <c r="M126" i="1"/>
  <c r="M130" i="1"/>
  <c r="M122" i="1"/>
  <c r="M129" i="1"/>
  <c r="M121" i="1"/>
  <c r="M120" i="1"/>
  <c r="M135" i="1"/>
  <c r="M131" i="1"/>
  <c r="M127" i="1"/>
  <c r="M123" i="1"/>
  <c r="M119" i="1"/>
  <c r="M134" i="1"/>
  <c r="M125" i="1"/>
  <c r="M136" i="1"/>
  <c r="M133" i="1"/>
  <c r="M132" i="1"/>
  <c r="M128" i="1"/>
  <c r="M124" i="1"/>
  <c r="M118" i="1"/>
  <c r="M117" i="1"/>
  <c r="M113" i="1"/>
  <c r="M114" i="1"/>
  <c r="M116" i="1"/>
  <c r="M115" i="1"/>
  <c r="M46" i="1"/>
  <c r="M49" i="1"/>
  <c r="M47" i="1"/>
  <c r="M45" i="1"/>
  <c r="M48" i="1"/>
  <c r="M50" i="1"/>
  <c r="M51" i="1"/>
  <c r="M70" i="1"/>
  <c r="M168" i="1"/>
  <c r="M107" i="1"/>
  <c r="M109" i="1"/>
  <c r="M111" i="1"/>
  <c r="M108" i="1"/>
  <c r="M112" i="1"/>
  <c r="M110" i="1"/>
  <c r="M103" i="1"/>
  <c r="M104" i="1"/>
  <c r="M105" i="1"/>
  <c r="M106" i="1"/>
  <c r="M43" i="1"/>
  <c r="M44" i="1"/>
  <c r="M61" i="1"/>
  <c r="M69" i="1"/>
  <c r="M76" i="1"/>
  <c r="M84" i="1"/>
  <c r="M92" i="1"/>
  <c r="M58" i="1"/>
  <c r="M62" i="1"/>
  <c r="M66" i="1"/>
  <c r="M71" i="1"/>
  <c r="M75" i="1"/>
  <c r="M79" i="1"/>
  <c r="M83" i="1"/>
  <c r="M87" i="1"/>
  <c r="M91" i="1"/>
  <c r="M95" i="1"/>
  <c r="M99" i="1"/>
  <c r="M59" i="1"/>
  <c r="M67" i="1"/>
  <c r="M78" i="1"/>
  <c r="M86" i="1"/>
  <c r="M94" i="1"/>
  <c r="M100" i="1"/>
  <c r="M65" i="1"/>
  <c r="M72" i="1"/>
  <c r="M80" i="1"/>
  <c r="M88" i="1"/>
  <c r="M96" i="1"/>
  <c r="M60" i="1"/>
  <c r="M64" i="1"/>
  <c r="M68" i="1"/>
  <c r="M73" i="1"/>
  <c r="M77" i="1"/>
  <c r="M81" i="1"/>
  <c r="M85" i="1"/>
  <c r="M89" i="1"/>
  <c r="M93" i="1"/>
  <c r="M97" i="1"/>
  <c r="M101" i="1"/>
  <c r="M63" i="1"/>
  <c r="M74" i="1"/>
  <c r="M82" i="1"/>
  <c r="M90" i="1"/>
  <c r="M98" i="1"/>
  <c r="M102" i="1"/>
  <c r="M180" i="1"/>
  <c r="M184" i="1"/>
  <c r="M179" i="1"/>
  <c r="M178" i="1"/>
  <c r="M182" i="1"/>
  <c r="M186" i="1"/>
  <c r="M177" i="1"/>
  <c r="M181" i="1"/>
  <c r="M185" i="1"/>
  <c r="M183" i="1"/>
  <c r="M268" i="1"/>
  <c r="M266" i="1"/>
  <c r="M264" i="1"/>
  <c r="M262" i="1"/>
  <c r="M260" i="1"/>
  <c r="M258" i="1"/>
  <c r="M256" i="1"/>
  <c r="M254" i="1"/>
  <c r="M252" i="1"/>
  <c r="M250" i="1"/>
  <c r="M248" i="1"/>
  <c r="M246" i="1"/>
  <c r="M243" i="1"/>
  <c r="M240" i="1"/>
  <c r="M238" i="1"/>
  <c r="M174" i="1"/>
  <c r="M172" i="1"/>
  <c r="M170" i="1"/>
  <c r="M169" i="1"/>
  <c r="M166" i="1"/>
  <c r="M164" i="1"/>
  <c r="M162" i="1"/>
  <c r="M159" i="1"/>
  <c r="M157" i="1"/>
  <c r="M154" i="1"/>
  <c r="M152" i="1"/>
  <c r="M149" i="1"/>
  <c r="M147" i="1"/>
  <c r="M145" i="1"/>
  <c r="M143" i="1"/>
  <c r="M269" i="1"/>
  <c r="M267" i="1"/>
  <c r="M265" i="1"/>
  <c r="M263" i="1"/>
  <c r="M261" i="1"/>
  <c r="M259" i="1"/>
  <c r="M257" i="1"/>
  <c r="M255" i="1"/>
  <c r="M253" i="1"/>
  <c r="M251" i="1"/>
  <c r="M249" i="1"/>
  <c r="M247" i="1"/>
  <c r="M245" i="1"/>
  <c r="M244" i="1"/>
  <c r="M242" i="1"/>
  <c r="M241" i="1"/>
  <c r="M239" i="1"/>
  <c r="M176" i="1"/>
  <c r="M175" i="1"/>
  <c r="M173" i="1"/>
  <c r="M171" i="1"/>
  <c r="M167" i="1"/>
  <c r="M165" i="1"/>
  <c r="M163" i="1"/>
  <c r="M161" i="1"/>
  <c r="M160" i="1"/>
  <c r="M158" i="1"/>
  <c r="M156" i="1"/>
  <c r="M155" i="1"/>
  <c r="M153" i="1"/>
  <c r="M151" i="1"/>
  <c r="M150" i="1"/>
  <c r="M148" i="1"/>
  <c r="M146" i="1"/>
  <c r="M144" i="1"/>
  <c r="M14" i="1"/>
  <c r="M18" i="1"/>
  <c r="M22" i="1"/>
  <c r="M26" i="1"/>
  <c r="M30" i="1"/>
  <c r="M34" i="1"/>
  <c r="M38" i="1"/>
  <c r="M42" i="1"/>
  <c r="M16" i="1"/>
  <c r="M20" i="1"/>
  <c r="M28" i="1"/>
  <c r="M32" i="1"/>
  <c r="M36" i="1"/>
  <c r="M40" i="1"/>
  <c r="M11" i="1"/>
  <c r="M12" i="1"/>
  <c r="M24" i="1"/>
  <c r="M37" i="1"/>
  <c r="M21" i="1"/>
  <c r="M39" i="1"/>
  <c r="M31" i="1"/>
  <c r="M23" i="1"/>
  <c r="M15" i="1"/>
  <c r="M33" i="1"/>
  <c r="M13" i="1"/>
  <c r="M41" i="1"/>
  <c r="M29" i="1"/>
  <c r="M17" i="1"/>
  <c r="M35" i="1"/>
  <c r="M27" i="1"/>
  <c r="M19" i="1"/>
  <c r="M25" i="1"/>
  <c r="M138" i="1" l="1"/>
  <c r="M53" i="1"/>
  <c r="M232" i="1"/>
  <c r="M278" i="1"/>
  <c r="M281" i="1" l="1"/>
</calcChain>
</file>

<file path=xl/sharedStrings.xml><?xml version="1.0" encoding="utf-8"?>
<sst xmlns="http://schemas.openxmlformats.org/spreadsheetml/2006/main" count="288" uniqueCount="276">
  <si>
    <t xml:space="preserve"> </t>
  </si>
  <si>
    <t>BUS</t>
  </si>
  <si>
    <t xml:space="preserve">BUS </t>
  </si>
  <si>
    <t>MAINTENANCE</t>
  </si>
  <si>
    <t>TOTAL</t>
  </si>
  <si>
    <t>FIXED</t>
  </si>
  <si>
    <t>NEW</t>
  </si>
  <si>
    <t>% of</t>
  </si>
  <si>
    <t>AREA</t>
  </si>
  <si>
    <t>PURCHASES</t>
  </si>
  <si>
    <t>OTHER</t>
  </si>
  <si>
    <t>FACILITY</t>
  </si>
  <si>
    <t>%</t>
  </si>
  <si>
    <t>GUIDEWAY</t>
  </si>
  <si>
    <t>Total</t>
  </si>
  <si>
    <t>OVER 1 MILLION POP.</t>
  </si>
  <si>
    <t>Atlanta, GA</t>
  </si>
  <si>
    <t>Cleveland, OH</t>
  </si>
  <si>
    <t>Detroit, MI</t>
  </si>
  <si>
    <t>Kansas City, MO-KS</t>
  </si>
  <si>
    <t>Milwaukee, WI</t>
  </si>
  <si>
    <t>New Orleans, LA</t>
  </si>
  <si>
    <t>Pittsburgh, PA</t>
  </si>
  <si>
    <t>San Diego, CA</t>
  </si>
  <si>
    <t>Seattle, WA</t>
  </si>
  <si>
    <t>St. Louis, MO-IL</t>
  </si>
  <si>
    <t xml:space="preserve">             SUB-TOTAL</t>
  </si>
  <si>
    <t>200,000 - 1 MILLION POP.</t>
  </si>
  <si>
    <t xml:space="preserve">        SUB-TOTAL</t>
  </si>
  <si>
    <t>50,000-200,000 POP.</t>
  </si>
  <si>
    <t>UNDER 50,000 POP.</t>
  </si>
  <si>
    <t xml:space="preserve">    SUB-TOTAL</t>
  </si>
  <si>
    <t xml:space="preserve">    TOTAL</t>
  </si>
  <si>
    <t>Houston, TX</t>
  </si>
  <si>
    <t>STARTS</t>
  </si>
  <si>
    <t>&amp; RURAL AREAS / STATEWIDE</t>
  </si>
  <si>
    <t>San Antonio, TX</t>
  </si>
  <si>
    <t>Cincinnati, OH-KY-IN</t>
  </si>
  <si>
    <t>Sacramento, CA</t>
  </si>
  <si>
    <t>Miami, FL</t>
  </si>
  <si>
    <t>Philadelphia, PA-NJ-DE-MD</t>
  </si>
  <si>
    <t>Obligations by Population Size and Category</t>
  </si>
  <si>
    <t>Obligations by Population Size</t>
  </si>
  <si>
    <t>Indianapolis, IN</t>
  </si>
  <si>
    <t>Chicago, IL-IN</t>
  </si>
  <si>
    <t>Portland, OR-WA</t>
  </si>
  <si>
    <t>Washington, DC-VA-MD</t>
  </si>
  <si>
    <t>San Juan, PR</t>
  </si>
  <si>
    <t>ALABAMA GOV APP</t>
  </si>
  <si>
    <t>ALASKA GOV APP</t>
  </si>
  <si>
    <t>COLORADO GOV APP</t>
  </si>
  <si>
    <t>FLORIDA GOV APP</t>
  </si>
  <si>
    <t>IDAHO GOV APP</t>
  </si>
  <si>
    <t>ILLINOIS GOV APP</t>
  </si>
  <si>
    <t>IOWA GOV APP</t>
  </si>
  <si>
    <t>MAINE GOV APP</t>
  </si>
  <si>
    <t>MICHIGAN GOV APP</t>
  </si>
  <si>
    <t>MONTANA GOV APP</t>
  </si>
  <si>
    <t>NEW YORK GOV APP</t>
  </si>
  <si>
    <t>OREGON GOV APP</t>
  </si>
  <si>
    <t>PENNSYLVANIA GOV APP</t>
  </si>
  <si>
    <t>SOUTH DAKOTA GOV APP</t>
  </si>
  <si>
    <t>VERMONT GOV APP</t>
  </si>
  <si>
    <t>WASHINGTON GOV APP</t>
  </si>
  <si>
    <t>Orlando, FL</t>
  </si>
  <si>
    <t>CONNECTICUT GOV APP</t>
  </si>
  <si>
    <t>HAWAII GOV APP</t>
  </si>
  <si>
    <t>NEW MEXICO GOV APP</t>
  </si>
  <si>
    <t>ARIZONA GOV APP</t>
  </si>
  <si>
    <t>NEW JERSEY GOV APP</t>
  </si>
  <si>
    <t>OHIO GOV APP</t>
  </si>
  <si>
    <t>OKLAHOMA GOV APP</t>
  </si>
  <si>
    <t>Columbus, OH</t>
  </si>
  <si>
    <t>Akron, OH</t>
  </si>
  <si>
    <t>Albuquerque, NM</t>
  </si>
  <si>
    <t>Anchorage, AK</t>
  </si>
  <si>
    <t>Ann Arbor, MI</t>
  </si>
  <si>
    <t>Canton, OH</t>
  </si>
  <si>
    <t>Charlotte, NC-SC</t>
  </si>
  <si>
    <t>Corpus Christi, TX</t>
  </si>
  <si>
    <t>Dayton, OH</t>
  </si>
  <si>
    <t>Des Moines, IA</t>
  </si>
  <si>
    <t>Huntsville, AL</t>
  </si>
  <si>
    <t>Jacksonville, FL</t>
  </si>
  <si>
    <t>Lansing, MI</t>
  </si>
  <si>
    <t>Little Rock, AR</t>
  </si>
  <si>
    <t>Madison, WI</t>
  </si>
  <si>
    <t>Memphis, TN-MS-AR</t>
  </si>
  <si>
    <t>Omaha, NE-IA</t>
  </si>
  <si>
    <t>Rochester, NY</t>
  </si>
  <si>
    <t>South Bend, IN-MI</t>
  </si>
  <si>
    <t>Springfield, MO</t>
  </si>
  <si>
    <t>Stockton, CA</t>
  </si>
  <si>
    <t>Tucson, AZ</t>
  </si>
  <si>
    <t>Tulsa, OK</t>
  </si>
  <si>
    <t>Burlington, VT</t>
  </si>
  <si>
    <t>Chattanooga, TN-GA</t>
  </si>
  <si>
    <t>Erie, PA</t>
  </si>
  <si>
    <t>Grand Forks, ND-MN</t>
  </si>
  <si>
    <t>Grand Junction, CO</t>
  </si>
  <si>
    <t>Grand Rapids, MI</t>
  </si>
  <si>
    <t>Hartford, CT</t>
  </si>
  <si>
    <t>Johnstown, PA</t>
  </si>
  <si>
    <t>Lafayette, LA</t>
  </si>
  <si>
    <t>Morgantown, WV</t>
  </si>
  <si>
    <t>Muskegon, MI</t>
  </si>
  <si>
    <t>Portland, ME</t>
  </si>
  <si>
    <t>Portsmouth, NH-ME</t>
  </si>
  <si>
    <t>MINNESOTA GOV APP</t>
  </si>
  <si>
    <t>Lexington-Fayette, KY</t>
  </si>
  <si>
    <t>Springfield, MA-CT</t>
  </si>
  <si>
    <t>Wichita, KS</t>
  </si>
  <si>
    <t>Worcester, MA-CT</t>
  </si>
  <si>
    <t>Billings, MT</t>
  </si>
  <si>
    <t>Fargo, ND-MN</t>
  </si>
  <si>
    <t>Green Bay, WI</t>
  </si>
  <si>
    <t>Hanford, CA</t>
  </si>
  <si>
    <t>Parkersburg, WV-OH</t>
  </si>
  <si>
    <t>Port St. Lucie, FL</t>
  </si>
  <si>
    <t>Santa Fe, NM</t>
  </si>
  <si>
    <t>Tyler, TX</t>
  </si>
  <si>
    <t>VIRGINIA GOV APP</t>
  </si>
  <si>
    <t>WISCONSIN GOV APP</t>
  </si>
  <si>
    <t>WYOMING GOV APP</t>
  </si>
  <si>
    <t>Los Angeles-Long Beach-Anaheim, CA</t>
  </si>
  <si>
    <t>Minneapolis-St. Paul, MN-WI</t>
  </si>
  <si>
    <t>Salt Lake City-West Valley City, UT</t>
  </si>
  <si>
    <t>El Paso de Robles (Paso Robles)-Atascadero, CA</t>
  </si>
  <si>
    <t>Kennewick-Pasco, WA</t>
  </si>
  <si>
    <t>Spokane, WA</t>
  </si>
  <si>
    <t>Bonita Springs, FL</t>
  </si>
  <si>
    <t>Reno, NV-CA</t>
  </si>
  <si>
    <t>Victorville-Hesperia, CA</t>
  </si>
  <si>
    <t>Bremerton, WA</t>
  </si>
  <si>
    <t>TABLE 26</t>
  </si>
  <si>
    <t>FY 2014 CAPITAL PROGRAM OBLIGATIONS BY POPULATION GROUP</t>
  </si>
  <si>
    <t>Austin, TX</t>
  </si>
  <si>
    <t>Baltimore, MD</t>
  </si>
  <si>
    <t>Boston, MA-NH-RI</t>
  </si>
  <si>
    <t>Dallas-Fort Worth-Arlington, TX</t>
  </si>
  <si>
    <t>Denver-Aurora, CO</t>
  </si>
  <si>
    <t>New York-Newark, NY-NJ-CT</t>
  </si>
  <si>
    <t>Phoenix-Mesa, AZ</t>
  </si>
  <si>
    <t>Providence, RI-MA</t>
  </si>
  <si>
    <t>Riverside-San Bernardino, CA</t>
  </si>
  <si>
    <t>San Francisco-Oakland, CA</t>
  </si>
  <si>
    <t>San Jose, CA</t>
  </si>
  <si>
    <t>Tampa-St. Petersburg, FL</t>
  </si>
  <si>
    <t>Virginia Beach, VA</t>
  </si>
  <si>
    <t>Aguadilla-Isabela-San Sebastián, PR</t>
  </si>
  <si>
    <t>Allentown, PA-NJ</t>
  </si>
  <si>
    <t>Antioch, CA</t>
  </si>
  <si>
    <t>Appleton, WI</t>
  </si>
  <si>
    <t>Barnstable Town, MA</t>
  </si>
  <si>
    <t>Brownsville, TX</t>
  </si>
  <si>
    <t>Buffalo, NY</t>
  </si>
  <si>
    <t>Cape Coral, FL</t>
  </si>
  <si>
    <t>Concord, CA</t>
  </si>
  <si>
    <t>Concord, NC</t>
  </si>
  <si>
    <t>Conroe-The Woodlands, TX</t>
  </si>
  <si>
    <t>Eugene, OR</t>
  </si>
  <si>
    <t>Evansville, IN-KY</t>
  </si>
  <si>
    <t>Fayetteville-Springdale-Rogers, AR-MO</t>
  </si>
  <si>
    <t>Fort Wayne, IN</t>
  </si>
  <si>
    <t>Fresno, CA</t>
  </si>
  <si>
    <t>Greensboro, NC</t>
  </si>
  <si>
    <t>Harrisburg, PA</t>
  </si>
  <si>
    <t>Indio-Cathedral City, CA</t>
  </si>
  <si>
    <t>Killeen, TX</t>
  </si>
  <si>
    <t>Knoxville, TN</t>
  </si>
  <si>
    <t>Lancaster, PA</t>
  </si>
  <si>
    <t>Lancaster-Palmdale, CA</t>
  </si>
  <si>
    <t>Laredo, TX</t>
  </si>
  <si>
    <t>McAllen, TX</t>
  </si>
  <si>
    <t>Mission Viejo-Lake Forest-San Clemente, CA</t>
  </si>
  <si>
    <t>Montgomery, AL</t>
  </si>
  <si>
    <t>Ogden-Layton, UT</t>
  </si>
  <si>
    <t>Oklahoma City, OK</t>
  </si>
  <si>
    <t>Oxnard, CA</t>
  </si>
  <si>
    <t>Pensacola, FL-AL</t>
  </si>
  <si>
    <t>Provo-Orem, UT</t>
  </si>
  <si>
    <t>Richmond, VA</t>
  </si>
  <si>
    <t>Round Lake Beach-McHenry-Grayslake, IL-WI</t>
  </si>
  <si>
    <t>Santa Clarita, CA</t>
  </si>
  <si>
    <t>Santa Rosa, CA</t>
  </si>
  <si>
    <t>Savannah, GA</t>
  </si>
  <si>
    <t>Shreveport, LA</t>
  </si>
  <si>
    <t>Thousand Oaks, CA</t>
  </si>
  <si>
    <t>Toledo, OH-MI</t>
  </si>
  <si>
    <t>Urban Honolulu, HI</t>
  </si>
  <si>
    <t>Wilmington, NC</t>
  </si>
  <si>
    <t>York, PA</t>
  </si>
  <si>
    <t>Abilene, TX</t>
  </si>
  <si>
    <t>Amarillo, TX</t>
  </si>
  <si>
    <t>Battle Creek, MI</t>
  </si>
  <si>
    <t>Bay City, MI</t>
  </si>
  <si>
    <t>Beaumont, TX</t>
  </si>
  <si>
    <t>Benton Harbor-St. Joseph-Fair Plain, MI</t>
  </si>
  <si>
    <t>Boulder, CO</t>
  </si>
  <si>
    <t>Camarillo, CA</t>
  </si>
  <si>
    <t>Carson City, NV</t>
  </si>
  <si>
    <t>Casper, WY</t>
  </si>
  <si>
    <t>Chico, CA</t>
  </si>
  <si>
    <t>College Station-Bryan, TX</t>
  </si>
  <si>
    <t>Dover, DE</t>
  </si>
  <si>
    <t>Dubuque, IA-IL</t>
  </si>
  <si>
    <t>Fairbanks, AK</t>
  </si>
  <si>
    <t>Flagstaff, AZ</t>
  </si>
  <si>
    <t>Fort Smith, AR-OK</t>
  </si>
  <si>
    <t>Greeley, CO</t>
  </si>
  <si>
    <t>Hagerstown, MD-WV-PA</t>
  </si>
  <si>
    <t>Harlingen, TX</t>
  </si>
  <si>
    <t>Holland, MI</t>
  </si>
  <si>
    <t>Hot Springs, AR</t>
  </si>
  <si>
    <t>Iowa City, IA</t>
  </si>
  <si>
    <t>Ithaca, NY</t>
  </si>
  <si>
    <t>Jackson, MI</t>
  </si>
  <si>
    <t>Jonesboro, AR</t>
  </si>
  <si>
    <t>Kenosha, WI-IL</t>
  </si>
  <si>
    <t>Lafayette, IN</t>
  </si>
  <si>
    <t>Lake Jackson-Angleton, TX</t>
  </si>
  <si>
    <t>Las Cruces, NM</t>
  </si>
  <si>
    <t>Lewiston, ME</t>
  </si>
  <si>
    <t>Lompoc, CA</t>
  </si>
  <si>
    <t>Longview, TX</t>
  </si>
  <si>
    <t>McKinney, TX</t>
  </si>
  <si>
    <t>Midland, MI</t>
  </si>
  <si>
    <t>Monroe, MI</t>
  </si>
  <si>
    <t>Napa, CA</t>
  </si>
  <si>
    <t>New Bedford, MA</t>
  </si>
  <si>
    <t>Odessa, TX</t>
  </si>
  <si>
    <t>Olympia-Lacey, WA</t>
  </si>
  <si>
    <t>Petaluma, CA</t>
  </si>
  <si>
    <t>Pine Bluff, AR</t>
  </si>
  <si>
    <t>Port Huron, MI</t>
  </si>
  <si>
    <t>Porterville, CA</t>
  </si>
  <si>
    <t>Pueblo, CO</t>
  </si>
  <si>
    <t>Rocky Mount, NC</t>
  </si>
  <si>
    <t>Saginaw, MI</t>
  </si>
  <si>
    <t>Salinas, Ca</t>
  </si>
  <si>
    <t>San Angelo, TX</t>
  </si>
  <si>
    <t>Santa Barbara, CA</t>
  </si>
  <si>
    <t>Santa Cruz, CA</t>
  </si>
  <si>
    <t>Santa Maria, CA</t>
  </si>
  <si>
    <t>Seaside-Monterey, CA</t>
  </si>
  <si>
    <t>Sebastian-Vero Beach South-Florida Ridge, FL</t>
  </si>
  <si>
    <t>Sherman, TX</t>
  </si>
  <si>
    <t>Simi Valley, CA</t>
  </si>
  <si>
    <t>South Lyon-Howell, MI</t>
  </si>
  <si>
    <t>St. George, UT</t>
  </si>
  <si>
    <t>State College, PA</t>
  </si>
  <si>
    <t>Temple, TX</t>
  </si>
  <si>
    <t>Texarkana-Texarkana, TX-AR</t>
  </si>
  <si>
    <t>Texas City, TX</t>
  </si>
  <si>
    <t>Vallejo, CA</t>
  </si>
  <si>
    <t>Victoria, TX</t>
  </si>
  <si>
    <t>Waco, TX</t>
  </si>
  <si>
    <t>Waterloo, IA</t>
  </si>
  <si>
    <t>Weirton-Steubenville, WV-OH-PA</t>
  </si>
  <si>
    <t>Wheeling, WV-OH</t>
  </si>
  <si>
    <t>Wichita Falls, TX</t>
  </si>
  <si>
    <t>Williamsport, PA</t>
  </si>
  <si>
    <t>Yuma, AZ-CA</t>
  </si>
  <si>
    <t>ARKANSAS GOV APP</t>
  </si>
  <si>
    <t>INDIANA GOV APP</t>
  </si>
  <si>
    <t>KENTUCKY GOV APP</t>
  </si>
  <si>
    <t>MARYLAND GOV APP</t>
  </si>
  <si>
    <t>MASSACHUSETTS GOV APP</t>
  </si>
  <si>
    <t>MISSISSIPPI GOV APP</t>
  </si>
  <si>
    <t>NEVADA GOV APP</t>
  </si>
  <si>
    <t>NORTH DAKOTA GOV APP</t>
  </si>
  <si>
    <t>TENNESSEE GOV APP</t>
  </si>
  <si>
    <t>TEXAS GOV APP</t>
  </si>
  <si>
    <t>UTAH GOV APP</t>
  </si>
  <si>
    <t>VIRGIN ISLANDS GOV APP</t>
  </si>
  <si>
    <t>NOTE:  Table does not include Planning ($3,123,745), Research ($17,142,582) and RTAP ($163,200).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</si>
</sst>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gray0625">
        <bgColor indexed="9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theme="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3" fillId="0" borderId="4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4" xfId="0" applyFont="1" applyBorder="1"/>
    <xf numFmtId="164" fontId="4" fillId="0" borderId="5" xfId="0" applyNumberFormat="1" applyFont="1" applyBorder="1" applyProtection="1"/>
    <xf numFmtId="0" fontId="2" fillId="0" borderId="9" xfId="0" applyFont="1" applyBorder="1"/>
    <xf numFmtId="37" fontId="0" fillId="0" borderId="10" xfId="0" applyNumberFormat="1" applyBorder="1" applyProtection="1"/>
    <xf numFmtId="164" fontId="4" fillId="0" borderId="11" xfId="0" applyNumberFormat="1" applyFont="1" applyBorder="1" applyProtection="1"/>
    <xf numFmtId="37" fontId="4" fillId="0" borderId="5" xfId="0" applyNumberFormat="1" applyFont="1" applyBorder="1" applyProtection="1"/>
    <xf numFmtId="5" fontId="4" fillId="0" borderId="5" xfId="0" applyNumberFormat="1" applyFont="1" applyBorder="1" applyProtection="1"/>
    <xf numFmtId="0" fontId="4" fillId="0" borderId="5" xfId="0" applyFont="1" applyBorder="1"/>
    <xf numFmtId="5" fontId="0" fillId="0" borderId="5" xfId="0" applyNumberFormat="1" applyBorder="1" applyProtection="1"/>
    <xf numFmtId="37" fontId="4" fillId="0" borderId="0" xfId="0" applyNumberFormat="1" applyFont="1" applyProtection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37" fontId="0" fillId="0" borderId="0" xfId="0" applyNumberFormat="1" applyBorder="1" applyProtection="1"/>
    <xf numFmtId="0" fontId="2" fillId="3" borderId="4" xfId="0" applyFont="1" applyFill="1" applyBorder="1"/>
    <xf numFmtId="5" fontId="0" fillId="3" borderId="0" xfId="0" applyNumberFormat="1" applyFill="1" applyProtection="1"/>
    <xf numFmtId="164" fontId="4" fillId="3" borderId="5" xfId="0" applyNumberFormat="1" applyFont="1" applyFill="1" applyBorder="1" applyProtection="1"/>
    <xf numFmtId="0" fontId="0" fillId="3" borderId="4" xfId="0" applyFill="1" applyBorder="1"/>
    <xf numFmtId="0" fontId="0" fillId="0" borderId="1" xfId="0" applyFill="1" applyBorder="1"/>
    <xf numFmtId="5" fontId="0" fillId="0" borderId="2" xfId="0" applyNumberFormat="1" applyFill="1" applyBorder="1" applyProtection="1"/>
    <xf numFmtId="5" fontId="0" fillId="0" borderId="3" xfId="0" applyNumberFormat="1" applyFill="1" applyBorder="1" applyProtection="1"/>
    <xf numFmtId="5" fontId="4" fillId="0" borderId="3" xfId="0" applyNumberFormat="1" applyFont="1" applyFill="1" applyBorder="1" applyProtection="1"/>
    <xf numFmtId="0" fontId="0" fillId="0" borderId="6" xfId="0" applyFill="1" applyBorder="1"/>
    <xf numFmtId="5" fontId="0" fillId="0" borderId="7" xfId="0" applyNumberFormat="1" applyFill="1" applyBorder="1" applyProtection="1"/>
    <xf numFmtId="5" fontId="0" fillId="0" borderId="8" xfId="0" applyNumberFormat="1" applyFill="1" applyBorder="1" applyProtection="1"/>
    <xf numFmtId="37" fontId="4" fillId="0" borderId="8" xfId="0" applyNumberFormat="1" applyFont="1" applyFill="1" applyBorder="1" applyProtection="1"/>
    <xf numFmtId="0" fontId="2" fillId="0" borderId="12" xfId="0" applyFont="1" applyBorder="1"/>
    <xf numFmtId="37" fontId="0" fillId="0" borderId="13" xfId="0" applyNumberFormat="1" applyBorder="1" applyProtection="1"/>
    <xf numFmtId="164" fontId="4" fillId="0" borderId="14" xfId="0" applyNumberFormat="1" applyFont="1" applyBorder="1" applyProtection="1"/>
    <xf numFmtId="0" fontId="5" fillId="0" borderId="0" xfId="0" applyFont="1"/>
    <xf numFmtId="37" fontId="5" fillId="0" borderId="0" xfId="0" applyNumberFormat="1" applyFont="1" applyProtection="1"/>
    <xf numFmtId="0" fontId="6" fillId="0" borderId="4" xfId="0" applyFont="1" applyBorder="1"/>
    <xf numFmtId="0" fontId="5" fillId="0" borderId="4" xfId="0" applyFont="1" applyBorder="1"/>
    <xf numFmtId="0" fontId="5" fillId="0" borderId="4" xfId="0" applyFont="1" applyFill="1" applyBorder="1"/>
    <xf numFmtId="5" fontId="5" fillId="0" borderId="0" xfId="0" applyNumberFormat="1" applyFont="1" applyFill="1" applyProtection="1"/>
    <xf numFmtId="164" fontId="7" fillId="0" borderId="5" xfId="0" applyNumberFormat="1" applyFont="1" applyFill="1" applyBorder="1" applyProtection="1"/>
    <xf numFmtId="37" fontId="0" fillId="0" borderId="15" xfId="0" applyNumberFormat="1" applyBorder="1" applyProtection="1"/>
    <xf numFmtId="0" fontId="0" fillId="0" borderId="0" xfId="0" applyFill="1" applyBorder="1"/>
    <xf numFmtId="5" fontId="0" fillId="0" borderId="0" xfId="0" applyNumberFormat="1" applyFill="1" applyBorder="1" applyProtection="1"/>
    <xf numFmtId="37" fontId="4" fillId="0" borderId="0" xfId="0" applyNumberFormat="1" applyFont="1" applyFill="1" applyBorder="1" applyProtection="1"/>
    <xf numFmtId="37" fontId="0" fillId="0" borderId="17" xfId="0" applyNumberFormat="1" applyBorder="1" applyProtection="1"/>
    <xf numFmtId="37" fontId="6" fillId="0" borderId="0" xfId="0" applyNumberFormat="1" applyFont="1" applyBorder="1" applyProtection="1"/>
    <xf numFmtId="164" fontId="7" fillId="0" borderId="5" xfId="0" applyNumberFormat="1" applyFont="1" applyBorder="1" applyProtection="1"/>
    <xf numFmtId="0" fontId="6" fillId="0" borderId="9" xfId="0" applyFont="1" applyBorder="1"/>
    <xf numFmtId="0" fontId="6" fillId="0" borderId="12" xfId="0" applyFont="1" applyBorder="1"/>
    <xf numFmtId="5" fontId="6" fillId="0" borderId="0" xfId="0" applyNumberFormat="1" applyFont="1" applyBorder="1" applyProtection="1"/>
    <xf numFmtId="37" fontId="6" fillId="0" borderId="10" xfId="0" applyNumberFormat="1" applyFont="1" applyBorder="1" applyProtection="1"/>
    <xf numFmtId="37" fontId="6" fillId="0" borderId="13" xfId="0" applyNumberFormat="1" applyFont="1" applyBorder="1" applyProtection="1"/>
    <xf numFmtId="164" fontId="7" fillId="0" borderId="11" xfId="0" applyNumberFormat="1" applyFont="1" applyBorder="1" applyProtection="1"/>
    <xf numFmtId="164" fontId="7" fillId="0" borderId="14" xfId="0" applyNumberFormat="1" applyFont="1" applyBorder="1" applyProtection="1"/>
    <xf numFmtId="37" fontId="7" fillId="0" borderId="5" xfId="0" applyNumberFormat="1" applyFont="1" applyBorder="1" applyProtection="1"/>
    <xf numFmtId="164" fontId="7" fillId="3" borderId="5" xfId="0" applyNumberFormat="1" applyFont="1" applyFill="1" applyBorder="1" applyProtection="1"/>
    <xf numFmtId="37" fontId="7" fillId="0" borderId="3" xfId="0" applyNumberFormat="1" applyFont="1" applyFill="1" applyBorder="1" applyProtection="1"/>
    <xf numFmtId="0" fontId="0" fillId="0" borderId="17" xfId="0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3" fontId="0" fillId="0" borderId="0" xfId="0" applyNumberFormat="1"/>
    <xf numFmtId="3" fontId="0" fillId="0" borderId="17" xfId="0" applyNumberFormat="1" applyBorder="1"/>
    <xf numFmtId="3" fontId="0" fillId="0" borderId="0" xfId="0" applyNumberFormat="1" applyProtection="1"/>
    <xf numFmtId="3" fontId="0" fillId="0" borderId="18" xfId="0" applyNumberFormat="1" applyBorder="1"/>
    <xf numFmtId="3" fontId="0" fillId="0" borderId="15" xfId="0" applyNumberFormat="1" applyBorder="1"/>
    <xf numFmtId="3" fontId="0" fillId="0" borderId="10" xfId="0" applyNumberFormat="1" applyBorder="1" applyProtection="1"/>
    <xf numFmtId="3" fontId="0" fillId="0" borderId="0" xfId="0" applyNumberFormat="1" applyBorder="1" applyProtection="1"/>
    <xf numFmtId="3" fontId="0" fillId="0" borderId="16" xfId="0" applyNumberFormat="1" applyBorder="1"/>
    <xf numFmtId="3" fontId="0" fillId="0" borderId="13" xfId="0" applyNumberFormat="1" applyBorder="1" applyProtection="1"/>
    <xf numFmtId="3" fontId="0" fillId="0" borderId="19" xfId="0" applyNumberFormat="1" applyBorder="1"/>
    <xf numFmtId="0" fontId="3" fillId="0" borderId="0" xfId="0" applyFont="1" applyFill="1" applyBorder="1"/>
    <xf numFmtId="9" fontId="0" fillId="0" borderId="0" xfId="0" applyNumberFormat="1" applyProtection="1"/>
    <xf numFmtId="3" fontId="0" fillId="0" borderId="0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289</xdr:row>
          <xdr:rowOff>28575</xdr:rowOff>
        </xdr:from>
        <xdr:to>
          <xdr:col>4</xdr:col>
          <xdr:colOff>1247775</xdr:colOff>
          <xdr:row>308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289</xdr:row>
          <xdr:rowOff>9525</xdr:rowOff>
        </xdr:from>
        <xdr:to>
          <xdr:col>13</xdr:col>
          <xdr:colOff>28575</xdr:colOff>
          <xdr:row>307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P290"/>
  <sheetViews>
    <sheetView tabSelected="1" defaultGridColor="0" colorId="22" zoomScale="70" zoomScaleNormal="70" zoomScaleSheetLayoutView="75" workbookViewId="0">
      <pane ySplit="7" topLeftCell="A23" activePane="bottomLeft" state="frozen"/>
      <selection pane="bottomLeft" activeCell="O50" sqref="O50"/>
    </sheetView>
  </sheetViews>
  <sheetFormatPr defaultColWidth="11.44140625" defaultRowHeight="15" x14ac:dyDescent="0.2"/>
  <cols>
    <col min="1" max="1" width="2.33203125" customWidth="1"/>
    <col min="2" max="2" width="43.33203125" customWidth="1"/>
    <col min="3" max="5" width="14.77734375" customWidth="1"/>
    <col min="6" max="6" width="17" customWidth="1"/>
    <col min="7" max="7" width="7.5546875" customWidth="1"/>
    <col min="8" max="8" width="15.88671875" customWidth="1"/>
    <col min="9" max="9" width="8.109375" customWidth="1"/>
    <col min="10" max="10" width="15.88671875" customWidth="1"/>
    <col min="11" max="11" width="7.88671875" customWidth="1"/>
    <col min="12" max="12" width="16.77734375" customWidth="1"/>
    <col min="13" max="13" width="9.109375" customWidth="1"/>
    <col min="14" max="14" width="3.77734375" customWidth="1"/>
    <col min="16" max="16" width="12.88671875" bestFit="1" customWidth="1"/>
  </cols>
  <sheetData>
    <row r="1" spans="2:16" ht="18" x14ac:dyDescent="0.25">
      <c r="B1" s="84" t="s">
        <v>134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2:16" ht="18" x14ac:dyDescent="0.25">
      <c r="B2" s="84" t="s">
        <v>135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2:16" ht="9.9499999999999993" customHeight="1" thickBot="1" x14ac:dyDescent="0.3">
      <c r="C3" s="1"/>
      <c r="E3" s="1"/>
      <c r="F3" s="1"/>
      <c r="G3" s="1"/>
    </row>
    <row r="4" spans="2:16" ht="6" customHeight="1" x14ac:dyDescent="0.25">
      <c r="B4" s="2"/>
      <c r="C4" s="4"/>
      <c r="D4" s="3"/>
      <c r="E4" s="4"/>
      <c r="F4" s="4"/>
      <c r="G4" s="5"/>
      <c r="H4" s="3"/>
      <c r="I4" s="6"/>
      <c r="J4" s="3"/>
      <c r="K4" s="6"/>
      <c r="L4" s="3"/>
      <c r="M4" s="6"/>
    </row>
    <row r="5" spans="2:16" x14ac:dyDescent="0.2">
      <c r="B5" s="68"/>
      <c r="C5" s="70" t="s">
        <v>1</v>
      </c>
      <c r="D5" s="69" t="s">
        <v>2</v>
      </c>
      <c r="E5" s="69" t="s">
        <v>3</v>
      </c>
      <c r="F5" s="26" t="s">
        <v>4</v>
      </c>
      <c r="G5" s="8"/>
      <c r="H5" s="26" t="s">
        <v>5</v>
      </c>
      <c r="I5" s="8"/>
      <c r="J5" s="26" t="s">
        <v>6</v>
      </c>
      <c r="K5" s="8"/>
      <c r="M5" s="27" t="s">
        <v>7</v>
      </c>
    </row>
    <row r="6" spans="2:16" x14ac:dyDescent="0.2">
      <c r="B6" s="68" t="s">
        <v>8</v>
      </c>
      <c r="C6" s="70" t="s">
        <v>9</v>
      </c>
      <c r="D6" s="69" t="s">
        <v>10</v>
      </c>
      <c r="E6" s="69" t="s">
        <v>11</v>
      </c>
      <c r="F6" s="26" t="s">
        <v>1</v>
      </c>
      <c r="G6" s="27" t="s">
        <v>12</v>
      </c>
      <c r="H6" s="26" t="s">
        <v>13</v>
      </c>
      <c r="I6" s="27" t="s">
        <v>12</v>
      </c>
      <c r="J6" s="26" t="s">
        <v>34</v>
      </c>
      <c r="K6" s="27" t="s">
        <v>12</v>
      </c>
      <c r="L6" s="26" t="s">
        <v>4</v>
      </c>
      <c r="M6" s="27" t="s">
        <v>14</v>
      </c>
      <c r="N6" t="s">
        <v>0</v>
      </c>
    </row>
    <row r="7" spans="2:16" ht="6" customHeight="1" thickBot="1" x14ac:dyDescent="0.25">
      <c r="B7" s="9"/>
      <c r="C7" s="11"/>
      <c r="D7" s="11"/>
      <c r="E7" s="11"/>
      <c r="F7" s="10"/>
      <c r="G7" s="12"/>
      <c r="H7" s="10"/>
      <c r="I7" s="12"/>
      <c r="J7" s="10"/>
      <c r="K7" s="12"/>
      <c r="L7" s="10"/>
      <c r="M7" s="12"/>
    </row>
    <row r="8" spans="2:16" ht="12.95" customHeight="1" x14ac:dyDescent="0.2">
      <c r="B8" s="7"/>
      <c r="G8" s="8"/>
      <c r="I8" s="8"/>
      <c r="K8" s="8"/>
      <c r="M8" s="8"/>
      <c r="N8" t="s">
        <v>0</v>
      </c>
    </row>
    <row r="9" spans="2:16" ht="15.75" x14ac:dyDescent="0.25">
      <c r="B9" s="13" t="s">
        <v>15</v>
      </c>
      <c r="G9" s="8"/>
      <c r="I9" s="8"/>
      <c r="K9" s="8"/>
      <c r="M9" s="8"/>
    </row>
    <row r="10" spans="2:16" ht="12.95" customHeight="1" x14ac:dyDescent="0.2">
      <c r="B10" s="7"/>
      <c r="G10" s="8"/>
      <c r="I10" s="8"/>
      <c r="K10" s="8"/>
      <c r="M10" s="8"/>
    </row>
    <row r="11" spans="2:16" x14ac:dyDescent="0.2">
      <c r="B11" s="16" t="s">
        <v>16</v>
      </c>
      <c r="C11" s="72">
        <v>14402310</v>
      </c>
      <c r="D11" s="73">
        <v>2107808</v>
      </c>
      <c r="E11" s="73">
        <v>5210000</v>
      </c>
      <c r="F11" s="14">
        <f t="shared" ref="F11:F51" si="0">SUM(C11:E11)</f>
        <v>21720118</v>
      </c>
      <c r="G11" s="17">
        <f t="shared" ref="G11:G51" si="1">(F11/L11)*100</f>
        <v>40.431999795681762</v>
      </c>
      <c r="H11" s="14">
        <v>32000000</v>
      </c>
      <c r="I11" s="17">
        <f t="shared" ref="I11:I51" si="2">(H11/L11)*100</f>
        <v>59.568000204318238</v>
      </c>
      <c r="J11" s="14">
        <v>0</v>
      </c>
      <c r="K11" s="17">
        <f t="shared" ref="K11:K51" si="3">(J11/L11)*100</f>
        <v>0</v>
      </c>
      <c r="L11" s="14">
        <f>J11+H11+F11</f>
        <v>53720118</v>
      </c>
      <c r="M11" s="17">
        <f t="shared" ref="M11:M51" si="4">(L11/$L$281)*100</f>
        <v>1.0220302562557604</v>
      </c>
      <c r="N11" s="15"/>
      <c r="O11" s="15"/>
      <c r="P11" s="15"/>
    </row>
    <row r="12" spans="2:16" x14ac:dyDescent="0.2">
      <c r="B12" s="16" t="s">
        <v>136</v>
      </c>
      <c r="C12" s="74">
        <v>4340398</v>
      </c>
      <c r="D12" s="73">
        <v>0</v>
      </c>
      <c r="E12" s="73">
        <v>0</v>
      </c>
      <c r="F12" s="15">
        <f t="shared" si="0"/>
        <v>4340398</v>
      </c>
      <c r="G12" s="17">
        <f t="shared" si="1"/>
        <v>100</v>
      </c>
      <c r="H12" s="15">
        <v>0</v>
      </c>
      <c r="I12" s="17">
        <f t="shared" si="2"/>
        <v>0</v>
      </c>
      <c r="J12" s="15">
        <v>0</v>
      </c>
      <c r="K12" s="17">
        <f>(J12/L12)*100</f>
        <v>0</v>
      </c>
      <c r="L12" s="15">
        <f t="shared" ref="L12:L51" si="5">J12+H12+F12</f>
        <v>4340398</v>
      </c>
      <c r="M12" s="17">
        <f t="shared" si="4"/>
        <v>8.2576476846011201E-2</v>
      </c>
      <c r="N12" s="15"/>
      <c r="O12" s="15"/>
      <c r="P12" s="15"/>
    </row>
    <row r="13" spans="2:16" x14ac:dyDescent="0.2">
      <c r="B13" s="16" t="s">
        <v>137</v>
      </c>
      <c r="C13" s="74">
        <v>0</v>
      </c>
      <c r="D13" s="73">
        <v>2061500</v>
      </c>
      <c r="E13" s="73">
        <v>6759027</v>
      </c>
      <c r="F13" s="15">
        <f t="shared" si="0"/>
        <v>8820527</v>
      </c>
      <c r="G13" s="17">
        <f t="shared" si="1"/>
        <v>9.6199947387662181</v>
      </c>
      <c r="H13" s="15">
        <v>82868993</v>
      </c>
      <c r="I13" s="17">
        <f t="shared" si="2"/>
        <v>90.380005261233777</v>
      </c>
      <c r="J13" s="15">
        <v>0</v>
      </c>
      <c r="K13" s="17">
        <f t="shared" si="3"/>
        <v>0</v>
      </c>
      <c r="L13" s="15">
        <f t="shared" si="5"/>
        <v>91689520</v>
      </c>
      <c r="M13" s="17">
        <f t="shared" si="4"/>
        <v>1.7444016712987798</v>
      </c>
      <c r="N13" s="15"/>
      <c r="O13" s="15"/>
      <c r="P13" s="15"/>
    </row>
    <row r="14" spans="2:16" x14ac:dyDescent="0.2">
      <c r="B14" s="16" t="s">
        <v>138</v>
      </c>
      <c r="C14" s="74">
        <v>13561232</v>
      </c>
      <c r="D14" s="73">
        <v>1557368</v>
      </c>
      <c r="E14" s="73">
        <v>170480</v>
      </c>
      <c r="F14" s="15">
        <f t="shared" si="0"/>
        <v>15289080</v>
      </c>
      <c r="G14" s="17">
        <f t="shared" si="1"/>
        <v>19.915674383488767</v>
      </c>
      <c r="H14" s="15">
        <v>61480000</v>
      </c>
      <c r="I14" s="17">
        <f t="shared" si="2"/>
        <v>80.084325616511236</v>
      </c>
      <c r="J14" s="15">
        <v>0</v>
      </c>
      <c r="K14" s="17">
        <f t="shared" si="3"/>
        <v>0</v>
      </c>
      <c r="L14" s="15">
        <f t="shared" si="5"/>
        <v>76769080</v>
      </c>
      <c r="M14" s="17">
        <f t="shared" si="4"/>
        <v>1.460538908438715</v>
      </c>
      <c r="N14" s="15"/>
      <c r="O14" s="15"/>
      <c r="P14" s="15"/>
    </row>
    <row r="15" spans="2:16" x14ac:dyDescent="0.2">
      <c r="B15" s="18" t="s">
        <v>78</v>
      </c>
      <c r="C15" s="75">
        <v>733019</v>
      </c>
      <c r="D15" s="76">
        <v>379895</v>
      </c>
      <c r="E15" s="76">
        <v>0</v>
      </c>
      <c r="F15" s="19">
        <f t="shared" si="0"/>
        <v>1112914</v>
      </c>
      <c r="G15" s="20">
        <f t="shared" si="1"/>
        <v>0.66533758651417074</v>
      </c>
      <c r="H15" s="19">
        <v>0</v>
      </c>
      <c r="I15" s="20">
        <f t="shared" si="2"/>
        <v>0</v>
      </c>
      <c r="J15" s="19">
        <v>166157660</v>
      </c>
      <c r="K15" s="20">
        <f t="shared" si="3"/>
        <v>99.33466241348583</v>
      </c>
      <c r="L15" s="19">
        <f t="shared" si="5"/>
        <v>167270574</v>
      </c>
      <c r="M15" s="20">
        <f t="shared" si="4"/>
        <v>3.1823382742619462</v>
      </c>
      <c r="N15" s="15"/>
      <c r="O15" s="15"/>
      <c r="P15" s="15"/>
    </row>
    <row r="16" spans="2:16" x14ac:dyDescent="0.2">
      <c r="B16" s="16" t="s">
        <v>44</v>
      </c>
      <c r="C16" s="74">
        <v>14081388</v>
      </c>
      <c r="D16" s="73">
        <v>414557</v>
      </c>
      <c r="E16" s="73">
        <v>83464</v>
      </c>
      <c r="F16" s="15">
        <f t="shared" si="0"/>
        <v>14579409</v>
      </c>
      <c r="G16" s="17">
        <f t="shared" si="1"/>
        <v>5.5480935703741405</v>
      </c>
      <c r="H16" s="15">
        <v>243122867</v>
      </c>
      <c r="I16" s="17">
        <f t="shared" si="2"/>
        <v>92.518730712172726</v>
      </c>
      <c r="J16" s="15">
        <v>5080044</v>
      </c>
      <c r="K16" s="17">
        <f t="shared" si="3"/>
        <v>1.9331757174531377</v>
      </c>
      <c r="L16" s="15">
        <f t="shared" si="5"/>
        <v>262782320</v>
      </c>
      <c r="M16" s="17">
        <f t="shared" si="4"/>
        <v>4.9994581517688257</v>
      </c>
      <c r="N16" s="15"/>
      <c r="O16" s="15"/>
      <c r="P16" s="15"/>
    </row>
    <row r="17" spans="2:16" x14ac:dyDescent="0.2">
      <c r="B17" s="16" t="s">
        <v>37</v>
      </c>
      <c r="C17" s="74">
        <v>3178202</v>
      </c>
      <c r="D17" s="73">
        <v>21947</v>
      </c>
      <c r="E17" s="73">
        <v>0</v>
      </c>
      <c r="F17" s="15">
        <f t="shared" si="0"/>
        <v>3200149</v>
      </c>
      <c r="G17" s="17">
        <f t="shared" si="1"/>
        <v>100</v>
      </c>
      <c r="H17" s="15">
        <v>0</v>
      </c>
      <c r="I17" s="17">
        <f t="shared" si="2"/>
        <v>0</v>
      </c>
      <c r="J17" s="15">
        <v>0</v>
      </c>
      <c r="K17" s="17">
        <f t="shared" si="3"/>
        <v>0</v>
      </c>
      <c r="L17" s="15">
        <f t="shared" si="5"/>
        <v>3200149</v>
      </c>
      <c r="M17" s="17">
        <f t="shared" si="4"/>
        <v>6.0883133252362095E-2</v>
      </c>
      <c r="N17" s="15"/>
      <c r="O17" s="15"/>
      <c r="P17" s="15"/>
    </row>
    <row r="18" spans="2:16" x14ac:dyDescent="0.2">
      <c r="B18" s="16" t="s">
        <v>17</v>
      </c>
      <c r="C18" s="74">
        <v>1946711</v>
      </c>
      <c r="D18" s="73">
        <v>0</v>
      </c>
      <c r="E18" s="73">
        <v>233979</v>
      </c>
      <c r="F18" s="15">
        <f t="shared" si="0"/>
        <v>2180690</v>
      </c>
      <c r="G18" s="17">
        <f t="shared" si="1"/>
        <v>16.353733009591878</v>
      </c>
      <c r="H18" s="15">
        <v>11153819</v>
      </c>
      <c r="I18" s="17">
        <f t="shared" si="2"/>
        <v>83.646266990408122</v>
      </c>
      <c r="J18" s="15">
        <v>0</v>
      </c>
      <c r="K18" s="17">
        <f t="shared" si="3"/>
        <v>0</v>
      </c>
      <c r="L18" s="15">
        <f t="shared" si="5"/>
        <v>13334509</v>
      </c>
      <c r="M18" s="17">
        <f t="shared" si="4"/>
        <v>0.25369027764076657</v>
      </c>
      <c r="N18" s="15"/>
      <c r="O18" s="15"/>
      <c r="P18" s="15"/>
    </row>
    <row r="19" spans="2:16" x14ac:dyDescent="0.2">
      <c r="B19" s="16" t="s">
        <v>72</v>
      </c>
      <c r="C19" s="74">
        <v>0</v>
      </c>
      <c r="D19" s="73">
        <v>0</v>
      </c>
      <c r="E19" s="73">
        <v>1513280</v>
      </c>
      <c r="F19" s="15">
        <f t="shared" si="0"/>
        <v>1513280</v>
      </c>
      <c r="G19" s="17">
        <f t="shared" si="1"/>
        <v>100</v>
      </c>
      <c r="H19" s="15">
        <v>0</v>
      </c>
      <c r="I19" s="17">
        <f t="shared" si="2"/>
        <v>0</v>
      </c>
      <c r="J19" s="15">
        <v>0</v>
      </c>
      <c r="K19" s="17">
        <f t="shared" si="3"/>
        <v>0</v>
      </c>
      <c r="L19" s="15">
        <f t="shared" si="5"/>
        <v>1513280</v>
      </c>
      <c r="M19" s="17">
        <f t="shared" si="4"/>
        <v>2.8790293167016444E-2</v>
      </c>
      <c r="N19" s="15"/>
      <c r="O19" s="15"/>
      <c r="P19" s="15"/>
    </row>
    <row r="20" spans="2:16" x14ac:dyDescent="0.2">
      <c r="B20" s="18" t="s">
        <v>139</v>
      </c>
      <c r="C20" s="75">
        <v>8534478</v>
      </c>
      <c r="D20" s="76">
        <v>6364458</v>
      </c>
      <c r="E20" s="76">
        <v>0</v>
      </c>
      <c r="F20" s="19">
        <f t="shared" si="0"/>
        <v>14898936</v>
      </c>
      <c r="G20" s="20">
        <f t="shared" si="1"/>
        <v>39.126251046176733</v>
      </c>
      <c r="H20" s="19">
        <v>14453340</v>
      </c>
      <c r="I20" s="20">
        <f t="shared" si="2"/>
        <v>37.956066748373715</v>
      </c>
      <c r="J20" s="19">
        <v>8726854</v>
      </c>
      <c r="K20" s="20">
        <f t="shared" si="3"/>
        <v>22.917682205449548</v>
      </c>
      <c r="L20" s="19">
        <f t="shared" si="5"/>
        <v>38079130</v>
      </c>
      <c r="M20" s="20">
        <f t="shared" si="4"/>
        <v>0.7244590004790461</v>
      </c>
      <c r="N20" s="15"/>
      <c r="O20" s="15"/>
      <c r="P20" s="15"/>
    </row>
    <row r="21" spans="2:16" x14ac:dyDescent="0.2">
      <c r="B21" s="16" t="s">
        <v>140</v>
      </c>
      <c r="C21" s="74">
        <v>0</v>
      </c>
      <c r="D21" s="73">
        <v>0</v>
      </c>
      <c r="E21" s="73">
        <v>363400</v>
      </c>
      <c r="F21" s="15">
        <f t="shared" si="0"/>
        <v>363400</v>
      </c>
      <c r="G21" s="17">
        <f t="shared" si="1"/>
        <v>0.22846189475318776</v>
      </c>
      <c r="H21" s="15">
        <v>8700325</v>
      </c>
      <c r="I21" s="17">
        <f t="shared" si="2"/>
        <v>5.4697103315039302</v>
      </c>
      <c r="J21" s="15">
        <v>150000000</v>
      </c>
      <c r="K21" s="17">
        <f t="shared" si="3"/>
        <v>94.301827773742886</v>
      </c>
      <c r="L21" s="15">
        <f t="shared" si="5"/>
        <v>159063725</v>
      </c>
      <c r="M21" s="17">
        <f t="shared" si="4"/>
        <v>3.0262022064572869</v>
      </c>
      <c r="N21" s="15"/>
      <c r="O21" s="15"/>
      <c r="P21" s="15"/>
    </row>
    <row r="22" spans="2:16" x14ac:dyDescent="0.2">
      <c r="B22" s="16" t="s">
        <v>18</v>
      </c>
      <c r="C22" s="74">
        <v>2286685</v>
      </c>
      <c r="D22" s="73">
        <v>24117998</v>
      </c>
      <c r="E22" s="73">
        <v>5918291</v>
      </c>
      <c r="F22" s="15">
        <f t="shared" si="0"/>
        <v>32322974</v>
      </c>
      <c r="G22" s="17">
        <f t="shared" si="1"/>
        <v>96.835098798513414</v>
      </c>
      <c r="H22" s="15">
        <v>1056425</v>
      </c>
      <c r="I22" s="17">
        <f t="shared" si="2"/>
        <v>3.1649012014865816</v>
      </c>
      <c r="J22" s="15">
        <v>0</v>
      </c>
      <c r="K22" s="17">
        <f t="shared" si="3"/>
        <v>0</v>
      </c>
      <c r="L22" s="15">
        <f t="shared" si="5"/>
        <v>33379399</v>
      </c>
      <c r="M22" s="17">
        <f t="shared" si="4"/>
        <v>0.63504617978749167</v>
      </c>
      <c r="N22" s="15"/>
      <c r="O22" s="15"/>
      <c r="P22" s="15"/>
    </row>
    <row r="23" spans="2:16" x14ac:dyDescent="0.2">
      <c r="B23" s="16" t="s">
        <v>33</v>
      </c>
      <c r="C23" s="74">
        <v>0</v>
      </c>
      <c r="D23" s="73">
        <v>7630516</v>
      </c>
      <c r="E23" s="73">
        <v>0</v>
      </c>
      <c r="F23" s="15">
        <f t="shared" si="0"/>
        <v>7630516</v>
      </c>
      <c r="G23" s="17">
        <f t="shared" si="1"/>
        <v>3.7365422082996989</v>
      </c>
      <c r="H23" s="15">
        <v>9286666</v>
      </c>
      <c r="I23" s="17">
        <f t="shared" si="2"/>
        <v>4.5475324975901668</v>
      </c>
      <c r="J23" s="15">
        <v>187296114</v>
      </c>
      <c r="K23" s="17">
        <f t="shared" si="3"/>
        <v>91.715925294110136</v>
      </c>
      <c r="L23" s="15">
        <f t="shared" si="5"/>
        <v>204213296</v>
      </c>
      <c r="M23" s="17">
        <f t="shared" si="4"/>
        <v>3.885177006530653</v>
      </c>
      <c r="N23" s="15"/>
      <c r="O23" s="15"/>
      <c r="P23" s="15"/>
    </row>
    <row r="24" spans="2:16" x14ac:dyDescent="0.2">
      <c r="B24" s="16" t="s">
        <v>43</v>
      </c>
      <c r="C24" s="74">
        <v>1032000</v>
      </c>
      <c r="D24" s="73">
        <v>0</v>
      </c>
      <c r="E24" s="73">
        <v>417031</v>
      </c>
      <c r="F24" s="15">
        <f t="shared" si="0"/>
        <v>1449031</v>
      </c>
      <c r="G24" s="17">
        <f t="shared" si="1"/>
        <v>100</v>
      </c>
      <c r="H24" s="15">
        <v>0</v>
      </c>
      <c r="I24" s="17">
        <f t="shared" si="2"/>
        <v>0</v>
      </c>
      <c r="J24" s="15">
        <v>0</v>
      </c>
      <c r="K24" s="17">
        <f t="shared" si="3"/>
        <v>0</v>
      </c>
      <c r="L24" s="15">
        <f t="shared" si="5"/>
        <v>1449031</v>
      </c>
      <c r="M24" s="17">
        <f t="shared" si="4"/>
        <v>2.7567949948519115E-2</v>
      </c>
      <c r="N24" s="15"/>
      <c r="O24" s="15"/>
      <c r="P24" s="15"/>
    </row>
    <row r="25" spans="2:16" x14ac:dyDescent="0.2">
      <c r="B25" s="18" t="s">
        <v>83</v>
      </c>
      <c r="C25" s="75">
        <v>0</v>
      </c>
      <c r="D25" s="76">
        <v>0</v>
      </c>
      <c r="E25" s="76">
        <v>0</v>
      </c>
      <c r="F25" s="19">
        <f t="shared" si="0"/>
        <v>0</v>
      </c>
      <c r="G25" s="20">
        <f t="shared" si="1"/>
        <v>0</v>
      </c>
      <c r="H25" s="19">
        <v>618637</v>
      </c>
      <c r="I25" s="20">
        <f t="shared" si="2"/>
        <v>100</v>
      </c>
      <c r="J25" s="19">
        <v>0</v>
      </c>
      <c r="K25" s="20">
        <f t="shared" si="3"/>
        <v>0</v>
      </c>
      <c r="L25" s="19">
        <f t="shared" si="5"/>
        <v>618637</v>
      </c>
      <c r="M25" s="20">
        <f t="shared" si="4"/>
        <v>1.1769626634835292E-2</v>
      </c>
      <c r="N25" s="15"/>
      <c r="O25" s="15"/>
      <c r="P25" s="15"/>
    </row>
    <row r="26" spans="2:16" x14ac:dyDescent="0.2">
      <c r="B26" s="16" t="s">
        <v>19</v>
      </c>
      <c r="C26" s="74">
        <v>1756307</v>
      </c>
      <c r="D26" s="73">
        <v>0</v>
      </c>
      <c r="E26" s="73">
        <v>0</v>
      </c>
      <c r="F26" s="15">
        <f t="shared" si="0"/>
        <v>1756307</v>
      </c>
      <c r="G26" s="17">
        <f t="shared" si="1"/>
        <v>100</v>
      </c>
      <c r="H26" s="15">
        <v>0</v>
      </c>
      <c r="I26" s="17">
        <f t="shared" si="2"/>
        <v>0</v>
      </c>
      <c r="J26" s="15">
        <v>0</v>
      </c>
      <c r="K26" s="17">
        <f t="shared" si="3"/>
        <v>0</v>
      </c>
      <c r="L26" s="15">
        <f t="shared" si="5"/>
        <v>1756307</v>
      </c>
      <c r="M26" s="17">
        <f t="shared" si="4"/>
        <v>3.3413904512901216E-2</v>
      </c>
      <c r="N26" s="15"/>
      <c r="O26" s="15"/>
      <c r="P26" s="15"/>
    </row>
    <row r="27" spans="2:16" x14ac:dyDescent="0.2">
      <c r="B27" s="16" t="s">
        <v>124</v>
      </c>
      <c r="C27" s="74">
        <v>13597389</v>
      </c>
      <c r="D27" s="73">
        <v>27437279</v>
      </c>
      <c r="E27" s="73">
        <v>0</v>
      </c>
      <c r="F27" s="15">
        <f t="shared" si="0"/>
        <v>41034668</v>
      </c>
      <c r="G27" s="17">
        <f t="shared" si="1"/>
        <v>14.645151461838669</v>
      </c>
      <c r="H27" s="15">
        <v>109158187</v>
      </c>
      <c r="I27" s="17">
        <f t="shared" si="2"/>
        <v>38.958233606634977</v>
      </c>
      <c r="J27" s="15">
        <v>130000000</v>
      </c>
      <c r="K27" s="17">
        <f t="shared" si="3"/>
        <v>46.396614931526358</v>
      </c>
      <c r="L27" s="15">
        <f t="shared" si="5"/>
        <v>280192855</v>
      </c>
      <c r="M27" s="17">
        <f t="shared" si="4"/>
        <v>5.3306952042935407</v>
      </c>
      <c r="N27" s="15"/>
      <c r="O27" s="15"/>
      <c r="P27" s="15"/>
    </row>
    <row r="28" spans="2:16" x14ac:dyDescent="0.2">
      <c r="B28" s="16" t="s">
        <v>87</v>
      </c>
      <c r="C28" s="74">
        <v>0</v>
      </c>
      <c r="D28" s="73">
        <v>0</v>
      </c>
      <c r="E28" s="73">
        <v>0</v>
      </c>
      <c r="F28" s="15">
        <f t="shared" si="0"/>
        <v>0</v>
      </c>
      <c r="G28" s="17">
        <f t="shared" si="1"/>
        <v>0</v>
      </c>
      <c r="H28" s="15">
        <v>1204843</v>
      </c>
      <c r="I28" s="17">
        <f t="shared" si="2"/>
        <v>100</v>
      </c>
      <c r="J28" s="15">
        <v>0</v>
      </c>
      <c r="K28" s="17">
        <f t="shared" si="3"/>
        <v>0</v>
      </c>
      <c r="L28" s="15">
        <f t="shared" si="5"/>
        <v>1204843</v>
      </c>
      <c r="M28" s="17">
        <f t="shared" si="4"/>
        <v>2.2922250469329927E-2</v>
      </c>
      <c r="N28" s="15"/>
      <c r="O28" s="15"/>
      <c r="P28" s="15"/>
    </row>
    <row r="29" spans="2:16" x14ac:dyDescent="0.2">
      <c r="B29" s="16" t="s">
        <v>39</v>
      </c>
      <c r="C29" s="74">
        <v>0</v>
      </c>
      <c r="D29" s="73">
        <v>0</v>
      </c>
      <c r="E29" s="73">
        <v>4577498</v>
      </c>
      <c r="F29" s="15">
        <f t="shared" si="0"/>
        <v>4577498</v>
      </c>
      <c r="G29" s="17">
        <f t="shared" si="1"/>
        <v>11.300331922554268</v>
      </c>
      <c r="H29" s="15">
        <v>35930144</v>
      </c>
      <c r="I29" s="17">
        <f t="shared" si="2"/>
        <v>88.699668077445736</v>
      </c>
      <c r="J29" s="15">
        <v>0</v>
      </c>
      <c r="K29" s="17">
        <f t="shared" si="3"/>
        <v>0</v>
      </c>
      <c r="L29" s="15">
        <f t="shared" si="5"/>
        <v>40507642</v>
      </c>
      <c r="M29" s="17">
        <f t="shared" si="4"/>
        <v>0.77066166782389789</v>
      </c>
      <c r="N29" s="15"/>
      <c r="O29" s="15"/>
      <c r="P29" s="15"/>
    </row>
    <row r="30" spans="2:16" x14ac:dyDescent="0.2">
      <c r="B30" s="18" t="s">
        <v>20</v>
      </c>
      <c r="C30" s="75">
        <v>4301552</v>
      </c>
      <c r="D30" s="76">
        <v>32000</v>
      </c>
      <c r="E30" s="76">
        <v>0</v>
      </c>
      <c r="F30" s="19">
        <f t="shared" si="0"/>
        <v>4333552</v>
      </c>
      <c r="G30" s="20">
        <f t="shared" si="1"/>
        <v>100</v>
      </c>
      <c r="H30" s="19">
        <v>0</v>
      </c>
      <c r="I30" s="20">
        <f t="shared" si="2"/>
        <v>0</v>
      </c>
      <c r="J30" s="19">
        <v>0</v>
      </c>
      <c r="K30" s="20">
        <f t="shared" si="3"/>
        <v>0</v>
      </c>
      <c r="L30" s="19">
        <f t="shared" si="5"/>
        <v>4333552</v>
      </c>
      <c r="M30" s="20">
        <f t="shared" si="4"/>
        <v>8.2446231057378971E-2</v>
      </c>
      <c r="N30" s="15"/>
      <c r="O30" s="15"/>
      <c r="P30" s="15"/>
    </row>
    <row r="31" spans="2:16" x14ac:dyDescent="0.2">
      <c r="B31" s="16" t="s">
        <v>125</v>
      </c>
      <c r="C31" s="74">
        <v>9205886</v>
      </c>
      <c r="D31" s="77">
        <v>1910364</v>
      </c>
      <c r="E31" s="77">
        <v>360000</v>
      </c>
      <c r="F31" s="15">
        <f t="shared" si="0"/>
        <v>11476250</v>
      </c>
      <c r="G31" s="17">
        <f t="shared" si="1"/>
        <v>9.865767618745803</v>
      </c>
      <c r="H31" s="15">
        <v>6404000</v>
      </c>
      <c r="I31" s="17">
        <f t="shared" si="2"/>
        <v>5.5053153974903051</v>
      </c>
      <c r="J31" s="15">
        <v>98443694</v>
      </c>
      <c r="K31" s="17">
        <f>(J31/L31)*100</f>
        <v>84.628916983763887</v>
      </c>
      <c r="L31" s="15">
        <f t="shared" si="5"/>
        <v>116323944</v>
      </c>
      <c r="M31" s="17">
        <f t="shared" si="4"/>
        <v>2.2130738859322818</v>
      </c>
      <c r="N31" s="15"/>
      <c r="O31" s="15"/>
      <c r="P31" s="15"/>
    </row>
    <row r="32" spans="2:16" x14ac:dyDescent="0.2">
      <c r="B32" s="16" t="s">
        <v>141</v>
      </c>
      <c r="C32" s="74">
        <v>0</v>
      </c>
      <c r="D32" s="77">
        <v>61525149</v>
      </c>
      <c r="E32" s="77">
        <v>0</v>
      </c>
      <c r="F32" s="15">
        <f t="shared" si="0"/>
        <v>61525149</v>
      </c>
      <c r="G32" s="17">
        <f t="shared" si="1"/>
        <v>5.7112023819327566</v>
      </c>
      <c r="H32" s="15">
        <v>625756236</v>
      </c>
      <c r="I32" s="17">
        <f t="shared" si="2"/>
        <v>58.087149135591311</v>
      </c>
      <c r="J32" s="15">
        <v>389990000</v>
      </c>
      <c r="K32" s="17">
        <f t="shared" si="3"/>
        <v>36.201648482475932</v>
      </c>
      <c r="L32" s="15">
        <f t="shared" si="5"/>
        <v>1077271385</v>
      </c>
      <c r="M32" s="17">
        <f t="shared" si="4"/>
        <v>20.495188593378515</v>
      </c>
      <c r="N32" s="15"/>
      <c r="O32" s="15"/>
      <c r="P32" s="15"/>
    </row>
    <row r="33" spans="2:16" x14ac:dyDescent="0.2">
      <c r="B33" s="16" t="s">
        <v>64</v>
      </c>
      <c r="C33" s="74">
        <v>3192000</v>
      </c>
      <c r="D33" s="73">
        <v>594112</v>
      </c>
      <c r="E33" s="73">
        <v>0</v>
      </c>
      <c r="F33" s="15">
        <f t="shared" si="0"/>
        <v>3786112</v>
      </c>
      <c r="G33" s="17">
        <f t="shared" si="1"/>
        <v>100</v>
      </c>
      <c r="H33" s="15">
        <v>0</v>
      </c>
      <c r="I33" s="17">
        <f t="shared" si="2"/>
        <v>0</v>
      </c>
      <c r="J33" s="15">
        <v>0</v>
      </c>
      <c r="K33" s="17">
        <f t="shared" si="3"/>
        <v>0</v>
      </c>
      <c r="L33" s="15">
        <f t="shared" si="5"/>
        <v>3786112</v>
      </c>
      <c r="M33" s="17">
        <f t="shared" si="4"/>
        <v>7.2031133989188353E-2</v>
      </c>
      <c r="N33" s="15"/>
      <c r="O33" s="15"/>
      <c r="P33" s="15"/>
    </row>
    <row r="34" spans="2:16" x14ac:dyDescent="0.2">
      <c r="B34" s="16" t="s">
        <v>40</v>
      </c>
      <c r="C34" s="74">
        <v>9064572</v>
      </c>
      <c r="D34" s="73">
        <v>863407</v>
      </c>
      <c r="E34" s="73">
        <v>2054646</v>
      </c>
      <c r="F34" s="15">
        <f t="shared" si="0"/>
        <v>11982625</v>
      </c>
      <c r="G34" s="17">
        <f t="shared" si="1"/>
        <v>9.6778506486130045</v>
      </c>
      <c r="H34" s="15">
        <v>112179070</v>
      </c>
      <c r="I34" s="17">
        <f t="shared" si="2"/>
        <v>90.60220822735451</v>
      </c>
      <c r="J34" s="15">
        <v>-346754.73</v>
      </c>
      <c r="K34" s="17">
        <f t="shared" si="3"/>
        <v>-0.28005887596750523</v>
      </c>
      <c r="L34" s="15">
        <f t="shared" si="5"/>
        <v>123814940.27</v>
      </c>
      <c r="M34" s="17">
        <f t="shared" si="4"/>
        <v>2.3555907887700425</v>
      </c>
      <c r="N34" s="15"/>
      <c r="O34" s="15"/>
      <c r="P34" s="15"/>
    </row>
    <row r="35" spans="2:16" x14ac:dyDescent="0.2">
      <c r="B35" s="16" t="s">
        <v>142</v>
      </c>
      <c r="C35" s="74">
        <v>17481702</v>
      </c>
      <c r="D35" s="73">
        <v>4258794</v>
      </c>
      <c r="E35" s="73">
        <v>0</v>
      </c>
      <c r="F35" s="15">
        <f t="shared" si="0"/>
        <v>21740496</v>
      </c>
      <c r="G35" s="17">
        <f t="shared" si="1"/>
        <v>35.104280181439449</v>
      </c>
      <c r="H35" s="15">
        <v>671688</v>
      </c>
      <c r="I35" s="17">
        <f t="shared" si="2"/>
        <v>1.0845715638921349</v>
      </c>
      <c r="J35" s="15">
        <v>39518999</v>
      </c>
      <c r="K35" s="17">
        <f t="shared" si="3"/>
        <v>63.811148254668417</v>
      </c>
      <c r="L35" s="15">
        <f t="shared" si="5"/>
        <v>61931183</v>
      </c>
      <c r="M35" s="17">
        <f t="shared" si="4"/>
        <v>1.1782465338537118</v>
      </c>
      <c r="N35" s="15"/>
      <c r="O35" s="15"/>
      <c r="P35" s="15"/>
    </row>
    <row r="36" spans="2:16" x14ac:dyDescent="0.2">
      <c r="B36" s="41" t="s">
        <v>22</v>
      </c>
      <c r="C36" s="78">
        <v>2791957</v>
      </c>
      <c r="D36" s="79">
        <v>0</v>
      </c>
      <c r="E36" s="79">
        <v>0</v>
      </c>
      <c r="F36" s="42">
        <f t="shared" si="0"/>
        <v>2791957</v>
      </c>
      <c r="G36" s="43">
        <f t="shared" si="1"/>
        <v>13.329775170686533</v>
      </c>
      <c r="H36" s="42">
        <v>18153310</v>
      </c>
      <c r="I36" s="43">
        <f t="shared" si="2"/>
        <v>86.670224829313469</v>
      </c>
      <c r="J36" s="42">
        <v>0</v>
      </c>
      <c r="K36" s="43">
        <f t="shared" si="3"/>
        <v>0</v>
      </c>
      <c r="L36" s="42">
        <f t="shared" si="5"/>
        <v>20945267</v>
      </c>
      <c r="M36" s="43">
        <f t="shared" si="4"/>
        <v>0.39848565856380513</v>
      </c>
      <c r="N36" s="15"/>
      <c r="O36" s="15"/>
      <c r="P36" s="15"/>
    </row>
    <row r="37" spans="2:16" x14ac:dyDescent="0.2">
      <c r="B37" s="16" t="s">
        <v>45</v>
      </c>
      <c r="C37" s="74">
        <v>2000000</v>
      </c>
      <c r="D37" s="77">
        <v>2779291</v>
      </c>
      <c r="E37" s="77">
        <v>41640</v>
      </c>
      <c r="F37" s="28">
        <f t="shared" si="0"/>
        <v>4820931</v>
      </c>
      <c r="G37" s="17">
        <f t="shared" si="1"/>
        <v>3.9369110166979353</v>
      </c>
      <c r="H37" s="28">
        <v>17633729</v>
      </c>
      <c r="I37" s="17">
        <f t="shared" si="2"/>
        <v>14.40021065756093</v>
      </c>
      <c r="J37" s="28">
        <v>100000000</v>
      </c>
      <c r="K37" s="17">
        <f t="shared" si="3"/>
        <v>81.662878325741133</v>
      </c>
      <c r="L37" s="28">
        <f t="shared" si="5"/>
        <v>122454660</v>
      </c>
      <c r="M37" s="17">
        <f t="shared" si="4"/>
        <v>2.329711329738926</v>
      </c>
      <c r="N37" s="15"/>
      <c r="O37" s="15"/>
      <c r="P37" s="15"/>
    </row>
    <row r="38" spans="2:16" x14ac:dyDescent="0.2">
      <c r="B38" s="16" t="s">
        <v>143</v>
      </c>
      <c r="C38" s="74">
        <v>0</v>
      </c>
      <c r="D38" s="77">
        <v>820000</v>
      </c>
      <c r="E38" s="77">
        <v>0</v>
      </c>
      <c r="F38" s="28">
        <f t="shared" si="0"/>
        <v>820000</v>
      </c>
      <c r="G38" s="17">
        <f t="shared" si="1"/>
        <v>14.92805224963927</v>
      </c>
      <c r="H38" s="28">
        <v>4673014</v>
      </c>
      <c r="I38" s="17">
        <f t="shared" si="2"/>
        <v>85.071947750360735</v>
      </c>
      <c r="J38" s="28">
        <v>0</v>
      </c>
      <c r="K38" s="17">
        <f t="shared" si="3"/>
        <v>0</v>
      </c>
      <c r="L38" s="28">
        <f t="shared" si="5"/>
        <v>5493014</v>
      </c>
      <c r="M38" s="17">
        <f t="shared" si="4"/>
        <v>0.10450510376832156</v>
      </c>
      <c r="N38" s="15"/>
      <c r="O38" s="15"/>
      <c r="P38" s="15"/>
    </row>
    <row r="39" spans="2:16" x14ac:dyDescent="0.2">
      <c r="B39" s="16" t="s">
        <v>144</v>
      </c>
      <c r="C39" s="74">
        <v>0</v>
      </c>
      <c r="D39" s="77">
        <v>8305794</v>
      </c>
      <c r="E39" s="77">
        <v>0</v>
      </c>
      <c r="F39" s="28">
        <f t="shared" si="0"/>
        <v>8305794</v>
      </c>
      <c r="G39" s="17">
        <f t="shared" si="1"/>
        <v>9.9486037544130212</v>
      </c>
      <c r="H39" s="28">
        <v>2141239</v>
      </c>
      <c r="I39" s="17">
        <f t="shared" si="2"/>
        <v>2.5647564043239672</v>
      </c>
      <c r="J39" s="28">
        <v>73039999</v>
      </c>
      <c r="K39" s="17">
        <f t="shared" si="3"/>
        <v>87.486639841263013</v>
      </c>
      <c r="L39" s="28">
        <f t="shared" si="5"/>
        <v>83487032</v>
      </c>
      <c r="M39" s="17">
        <f t="shared" si="4"/>
        <v>1.5883485719259376</v>
      </c>
      <c r="N39" s="15"/>
      <c r="O39" s="15"/>
      <c r="P39" s="15"/>
    </row>
    <row r="40" spans="2:16" x14ac:dyDescent="0.2">
      <c r="B40" s="18" t="s">
        <v>38</v>
      </c>
      <c r="C40" s="80">
        <v>2287675</v>
      </c>
      <c r="D40" s="76">
        <v>1489225</v>
      </c>
      <c r="E40" s="76">
        <v>312673</v>
      </c>
      <c r="F40" s="19">
        <f t="shared" si="0"/>
        <v>4089573</v>
      </c>
      <c r="G40" s="20">
        <f t="shared" si="1"/>
        <v>5.9592245064933627</v>
      </c>
      <c r="H40" s="19">
        <v>18876353</v>
      </c>
      <c r="I40" s="20">
        <f t="shared" si="2"/>
        <v>27.506154161038204</v>
      </c>
      <c r="J40" s="19">
        <v>45660000</v>
      </c>
      <c r="K40" s="20">
        <f t="shared" si="3"/>
        <v>66.534621332468433</v>
      </c>
      <c r="L40" s="19">
        <f t="shared" si="5"/>
        <v>68625926</v>
      </c>
      <c r="M40" s="20">
        <f t="shared" si="4"/>
        <v>1.3056146439508725</v>
      </c>
      <c r="N40" s="15"/>
      <c r="O40" s="15"/>
      <c r="P40" s="15"/>
    </row>
    <row r="41" spans="2:16" x14ac:dyDescent="0.2">
      <c r="B41" s="16" t="s">
        <v>126</v>
      </c>
      <c r="C41" s="74">
        <v>1611102</v>
      </c>
      <c r="D41" s="77">
        <v>0</v>
      </c>
      <c r="E41" s="73">
        <v>400000</v>
      </c>
      <c r="F41" s="28">
        <f t="shared" si="0"/>
        <v>2011102</v>
      </c>
      <c r="G41" s="17">
        <f t="shared" si="1"/>
        <v>11.791951507106182</v>
      </c>
      <c r="H41" s="28">
        <v>15043768</v>
      </c>
      <c r="I41" s="17">
        <f t="shared" si="2"/>
        <v>88.208048492893823</v>
      </c>
      <c r="J41" s="28">
        <v>0</v>
      </c>
      <c r="K41" s="17">
        <f t="shared" si="3"/>
        <v>0</v>
      </c>
      <c r="L41" s="28">
        <f t="shared" si="5"/>
        <v>17054870</v>
      </c>
      <c r="M41" s="17">
        <f t="shared" si="4"/>
        <v>0.32447049272134287</v>
      </c>
      <c r="N41" s="15"/>
      <c r="O41" s="15"/>
      <c r="P41" s="15"/>
    </row>
    <row r="42" spans="2:16" x14ac:dyDescent="0.2">
      <c r="B42" s="16" t="s">
        <v>36</v>
      </c>
      <c r="C42" s="72">
        <v>0</v>
      </c>
      <c r="D42" s="77">
        <v>393148</v>
      </c>
      <c r="E42" s="77">
        <v>2787982</v>
      </c>
      <c r="F42" s="28">
        <f t="shared" si="0"/>
        <v>3181130</v>
      </c>
      <c r="G42" s="17">
        <f t="shared" si="1"/>
        <v>100</v>
      </c>
      <c r="H42" s="28">
        <v>0</v>
      </c>
      <c r="I42" s="17">
        <f t="shared" si="2"/>
        <v>0</v>
      </c>
      <c r="J42" s="28">
        <v>0</v>
      </c>
      <c r="K42" s="17">
        <f t="shared" si="3"/>
        <v>0</v>
      </c>
      <c r="L42" s="28">
        <f t="shared" si="5"/>
        <v>3181130</v>
      </c>
      <c r="M42" s="17">
        <f t="shared" si="4"/>
        <v>6.0521295003165984E-2</v>
      </c>
      <c r="N42" s="15"/>
      <c r="O42" s="15"/>
      <c r="P42" s="15"/>
    </row>
    <row r="43" spans="2:16" x14ac:dyDescent="0.2">
      <c r="B43" s="16" t="s">
        <v>23</v>
      </c>
      <c r="C43" s="83">
        <v>0</v>
      </c>
      <c r="D43" s="77">
        <v>22055486</v>
      </c>
      <c r="E43" s="77">
        <v>23407197</v>
      </c>
      <c r="F43" s="28">
        <f t="shared" si="0"/>
        <v>45462683</v>
      </c>
      <c r="G43" s="17">
        <f t="shared" si="1"/>
        <v>82.857061832707174</v>
      </c>
      <c r="H43" s="28">
        <v>9406126</v>
      </c>
      <c r="I43" s="17">
        <f t="shared" si="2"/>
        <v>17.142938167292822</v>
      </c>
      <c r="J43" s="28">
        <v>0</v>
      </c>
      <c r="K43" s="17">
        <f t="shared" si="3"/>
        <v>0</v>
      </c>
      <c r="L43" s="28">
        <f t="shared" si="5"/>
        <v>54868809</v>
      </c>
      <c r="M43" s="17">
        <f t="shared" si="4"/>
        <v>1.0438842096869252</v>
      </c>
      <c r="N43" s="15"/>
      <c r="O43" s="15"/>
      <c r="P43" s="15"/>
    </row>
    <row r="44" spans="2:16" x14ac:dyDescent="0.2">
      <c r="B44" s="16" t="s">
        <v>145</v>
      </c>
      <c r="C44" s="83">
        <v>31253256</v>
      </c>
      <c r="D44" s="77">
        <v>6544018</v>
      </c>
      <c r="E44" s="77">
        <v>7500000</v>
      </c>
      <c r="F44" s="28">
        <f t="shared" si="0"/>
        <v>45297274</v>
      </c>
      <c r="G44" s="17">
        <f t="shared" si="1"/>
        <v>11.625807872558735</v>
      </c>
      <c r="H44" s="28">
        <v>194329619</v>
      </c>
      <c r="I44" s="17">
        <f t="shared" si="2"/>
        <v>49.875822868315197</v>
      </c>
      <c r="J44" s="28">
        <v>150000000</v>
      </c>
      <c r="K44" s="17">
        <f t="shared" si="3"/>
        <v>38.498369259126065</v>
      </c>
      <c r="L44" s="28">
        <f t="shared" si="5"/>
        <v>389626893</v>
      </c>
      <c r="M44" s="17">
        <f t="shared" si="4"/>
        <v>7.4126879858477919</v>
      </c>
      <c r="N44" s="15"/>
      <c r="O44" s="15"/>
      <c r="P44" s="15"/>
    </row>
    <row r="45" spans="2:16" x14ac:dyDescent="0.2">
      <c r="B45" s="16" t="s">
        <v>146</v>
      </c>
      <c r="C45" s="83">
        <v>12747723</v>
      </c>
      <c r="D45" s="77">
        <v>1524572</v>
      </c>
      <c r="E45" s="77">
        <v>0</v>
      </c>
      <c r="F45" s="28">
        <f t="shared" si="0"/>
        <v>14272295</v>
      </c>
      <c r="G45" s="17">
        <f t="shared" si="1"/>
        <v>4.3659095318793089</v>
      </c>
      <c r="H45" s="28">
        <v>20864422</v>
      </c>
      <c r="I45" s="17">
        <f t="shared" si="2"/>
        <v>6.3824478744975739</v>
      </c>
      <c r="J45" s="28">
        <v>291766415</v>
      </c>
      <c r="K45" s="17">
        <f t="shared" si="3"/>
        <v>89.251642593623117</v>
      </c>
      <c r="L45" s="28">
        <f t="shared" si="5"/>
        <v>326903132</v>
      </c>
      <c r="M45" s="17">
        <f t="shared" si="4"/>
        <v>6.2193625816080793</v>
      </c>
      <c r="N45" s="15"/>
      <c r="O45" s="15"/>
      <c r="P45" s="15"/>
    </row>
    <row r="46" spans="2:16" x14ac:dyDescent="0.2">
      <c r="B46" s="16" t="s">
        <v>47</v>
      </c>
      <c r="C46" s="83">
        <v>0</v>
      </c>
      <c r="D46" s="77">
        <v>0</v>
      </c>
      <c r="E46" s="77">
        <v>636680</v>
      </c>
      <c r="F46" s="28">
        <f t="shared" si="0"/>
        <v>636680</v>
      </c>
      <c r="G46" s="17">
        <f t="shared" si="1"/>
        <v>6.2764337892327635</v>
      </c>
      <c r="H46" s="28">
        <v>9507297</v>
      </c>
      <c r="I46" s="17">
        <f t="shared" si="2"/>
        <v>93.723566210767245</v>
      </c>
      <c r="J46" s="28">
        <v>0</v>
      </c>
      <c r="K46" s="17">
        <f t="shared" si="3"/>
        <v>0</v>
      </c>
      <c r="L46" s="28">
        <f t="shared" si="5"/>
        <v>10143977</v>
      </c>
      <c r="M46" s="17">
        <f t="shared" si="4"/>
        <v>0.19299010871053074</v>
      </c>
      <c r="N46" s="15"/>
      <c r="O46" s="15"/>
      <c r="P46" s="15"/>
    </row>
    <row r="47" spans="2:16" x14ac:dyDescent="0.2">
      <c r="B47" s="16" t="s">
        <v>24</v>
      </c>
      <c r="C47" s="83">
        <v>56640863</v>
      </c>
      <c r="D47" s="77">
        <v>20427363</v>
      </c>
      <c r="E47" s="77">
        <v>2041970</v>
      </c>
      <c r="F47" s="28">
        <f t="shared" si="0"/>
        <v>79110196</v>
      </c>
      <c r="G47" s="17">
        <f t="shared" si="1"/>
        <v>39.549135176889379</v>
      </c>
      <c r="H47" s="28">
        <v>10919958</v>
      </c>
      <c r="I47" s="17">
        <f t="shared" si="2"/>
        <v>5.4591559230614806</v>
      </c>
      <c r="J47" s="28">
        <v>110000000</v>
      </c>
      <c r="K47" s="17">
        <f t="shared" si="3"/>
        <v>54.99170890004914</v>
      </c>
      <c r="L47" s="28">
        <f t="shared" si="5"/>
        <v>200030154</v>
      </c>
      <c r="M47" s="17">
        <f t="shared" si="4"/>
        <v>3.8055923397543392</v>
      </c>
      <c r="N47" s="15"/>
      <c r="O47" s="15"/>
      <c r="P47" s="15"/>
    </row>
    <row r="48" spans="2:16" x14ac:dyDescent="0.2">
      <c r="B48" s="16" t="s">
        <v>25</v>
      </c>
      <c r="C48" s="83">
        <v>6023513</v>
      </c>
      <c r="D48" s="77">
        <v>20000</v>
      </c>
      <c r="E48" s="77">
        <v>0</v>
      </c>
      <c r="F48" s="28">
        <f t="shared" si="0"/>
        <v>6043513</v>
      </c>
      <c r="G48" s="17">
        <f t="shared" si="1"/>
        <v>27.199600668325179</v>
      </c>
      <c r="H48" s="28">
        <v>16175611</v>
      </c>
      <c r="I48" s="17">
        <f t="shared" si="2"/>
        <v>72.800399331674825</v>
      </c>
      <c r="J48" s="28">
        <v>0</v>
      </c>
      <c r="K48" s="17">
        <f t="shared" si="3"/>
        <v>0</v>
      </c>
      <c r="L48" s="28">
        <f t="shared" si="5"/>
        <v>22219124</v>
      </c>
      <c r="M48" s="17">
        <f t="shared" si="4"/>
        <v>0.42272090682113755</v>
      </c>
      <c r="N48" s="15"/>
      <c r="O48" s="15"/>
      <c r="P48" s="15"/>
    </row>
    <row r="49" spans="2:16" x14ac:dyDescent="0.2">
      <c r="B49" s="16" t="s">
        <v>147</v>
      </c>
      <c r="C49" s="83">
        <v>8372109</v>
      </c>
      <c r="D49" s="77">
        <v>10000</v>
      </c>
      <c r="E49" s="77">
        <v>4700000</v>
      </c>
      <c r="F49" s="28">
        <f t="shared" si="0"/>
        <v>13082109</v>
      </c>
      <c r="G49" s="17">
        <f t="shared" si="1"/>
        <v>100</v>
      </c>
      <c r="H49" s="28">
        <v>0</v>
      </c>
      <c r="I49" s="17">
        <f t="shared" si="2"/>
        <v>0</v>
      </c>
      <c r="J49" s="28">
        <v>0</v>
      </c>
      <c r="K49" s="17">
        <f t="shared" si="3"/>
        <v>0</v>
      </c>
      <c r="L49" s="28">
        <f t="shared" si="5"/>
        <v>13082109</v>
      </c>
      <c r="M49" s="17">
        <f t="shared" si="4"/>
        <v>0.24888834409551724</v>
      </c>
      <c r="N49" s="15"/>
      <c r="O49" s="15"/>
      <c r="P49" s="15"/>
    </row>
    <row r="50" spans="2:16" x14ac:dyDescent="0.2">
      <c r="B50" s="16" t="s">
        <v>148</v>
      </c>
      <c r="C50" s="83">
        <v>2000000</v>
      </c>
      <c r="D50" s="77">
        <v>2306838</v>
      </c>
      <c r="E50" s="77">
        <v>648000</v>
      </c>
      <c r="F50" s="28">
        <f t="shared" si="0"/>
        <v>4954838</v>
      </c>
      <c r="G50" s="17">
        <f t="shared" si="1"/>
        <v>100</v>
      </c>
      <c r="H50" s="28">
        <v>0</v>
      </c>
      <c r="I50" s="17">
        <f t="shared" si="2"/>
        <v>0</v>
      </c>
      <c r="J50" s="28">
        <v>0</v>
      </c>
      <c r="K50" s="17">
        <f t="shared" si="3"/>
        <v>0</v>
      </c>
      <c r="L50" s="28">
        <f t="shared" si="5"/>
        <v>4954838</v>
      </c>
      <c r="M50" s="17">
        <f t="shared" si="4"/>
        <v>9.4266255164327434E-2</v>
      </c>
      <c r="N50" s="15"/>
      <c r="O50" s="15"/>
      <c r="P50" s="15"/>
    </row>
    <row r="51" spans="2:16" x14ac:dyDescent="0.2">
      <c r="B51" s="16" t="s">
        <v>46</v>
      </c>
      <c r="C51" s="83">
        <v>1807177</v>
      </c>
      <c r="D51" s="77">
        <v>3407297</v>
      </c>
      <c r="E51" s="77">
        <v>419223</v>
      </c>
      <c r="F51" s="28">
        <f t="shared" si="0"/>
        <v>5633697</v>
      </c>
      <c r="G51" s="17">
        <f t="shared" si="1"/>
        <v>2.6384284315404543</v>
      </c>
      <c r="H51" s="28">
        <v>21160521</v>
      </c>
      <c r="I51" s="17">
        <f t="shared" si="2"/>
        <v>9.9101034778066417</v>
      </c>
      <c r="J51" s="28">
        <v>186730505</v>
      </c>
      <c r="K51" s="17">
        <f t="shared" si="3"/>
        <v>87.451468090652909</v>
      </c>
      <c r="L51" s="28">
        <f t="shared" si="5"/>
        <v>213524723</v>
      </c>
      <c r="M51" s="17">
        <f t="shared" si="4"/>
        <v>4.0623277738263761</v>
      </c>
      <c r="N51" s="15"/>
      <c r="O51" s="15"/>
      <c r="P51" s="15"/>
    </row>
    <row r="52" spans="2:16" ht="12.95" customHeight="1" x14ac:dyDescent="0.2">
      <c r="B52" s="16"/>
      <c r="C52" s="15"/>
      <c r="D52" s="15"/>
      <c r="E52" s="15"/>
      <c r="F52" s="15"/>
      <c r="G52" s="21"/>
      <c r="H52" s="15"/>
      <c r="I52" s="21"/>
      <c r="J52" s="15"/>
      <c r="K52" s="21"/>
      <c r="L52" s="15"/>
      <c r="M52" s="21"/>
      <c r="N52" s="15"/>
      <c r="O52" s="15"/>
      <c r="P52" s="15"/>
    </row>
    <row r="53" spans="2:16" x14ac:dyDescent="0.2">
      <c r="B53" s="29" t="s">
        <v>26</v>
      </c>
      <c r="C53" s="30">
        <f>SUM(C11:C52)</f>
        <v>250231206</v>
      </c>
      <c r="D53" s="30">
        <f>SUM(D11:D52)</f>
        <v>211360184</v>
      </c>
      <c r="E53" s="30">
        <f>SUM(E11:E52)</f>
        <v>70556461</v>
      </c>
      <c r="F53" s="30">
        <f>SUM(F11:F52)</f>
        <v>532147851</v>
      </c>
      <c r="G53" s="31">
        <f>(F53/L53)*100</f>
        <v>12.151875896110182</v>
      </c>
      <c r="H53" s="30">
        <f>SUM(H11:H52)</f>
        <v>1714930207</v>
      </c>
      <c r="I53" s="31">
        <f>(H53/L53)*100</f>
        <v>39.16133271381856</v>
      </c>
      <c r="J53" s="30">
        <f>SUM(J11:J52)</f>
        <v>2132063529.27</v>
      </c>
      <c r="K53" s="31">
        <f>(J53/L53)*100</f>
        <v>48.686791390071249</v>
      </c>
      <c r="L53" s="30">
        <f>SUM(L11:L52)</f>
        <v>4379141587.2700005</v>
      </c>
      <c r="M53" s="31">
        <f>SUM(M11:M52)</f>
        <v>83.313577208036207</v>
      </c>
      <c r="N53" s="15"/>
      <c r="O53" s="15"/>
      <c r="P53" s="15"/>
    </row>
    <row r="54" spans="2:16" ht="12.95" customHeight="1" x14ac:dyDescent="0.2">
      <c r="B54" s="16"/>
      <c r="C54" s="15"/>
      <c r="D54" s="15"/>
      <c r="E54" s="15"/>
      <c r="F54" s="15"/>
      <c r="G54" s="21"/>
      <c r="H54" s="15"/>
      <c r="I54" s="21"/>
      <c r="J54" s="15"/>
      <c r="K54" s="21"/>
      <c r="L54" s="15"/>
      <c r="M54" s="21"/>
      <c r="N54" s="15"/>
      <c r="O54" s="15"/>
      <c r="P54" s="15"/>
    </row>
    <row r="55" spans="2:16" ht="12.95" customHeight="1" x14ac:dyDescent="0.2">
      <c r="B55" s="16"/>
      <c r="C55" s="15"/>
      <c r="D55" s="15"/>
      <c r="E55" s="15"/>
      <c r="F55" s="15"/>
      <c r="G55" s="21"/>
      <c r="H55" s="15"/>
      <c r="I55" s="21"/>
      <c r="J55" s="15"/>
      <c r="K55" s="21"/>
      <c r="L55" s="15"/>
      <c r="M55" s="21"/>
      <c r="N55" s="15"/>
      <c r="O55" s="15"/>
      <c r="P55" s="15"/>
    </row>
    <row r="56" spans="2:16" ht="15.75" x14ac:dyDescent="0.25">
      <c r="B56" s="13" t="s">
        <v>27</v>
      </c>
      <c r="C56" s="15"/>
      <c r="D56" s="15"/>
      <c r="E56" s="15"/>
      <c r="F56" s="15"/>
      <c r="G56" s="21"/>
      <c r="H56" s="15"/>
      <c r="I56" s="21"/>
      <c r="J56" s="15"/>
      <c r="K56" s="21"/>
      <c r="L56" s="15"/>
      <c r="M56" s="21"/>
      <c r="N56" s="15"/>
      <c r="O56" s="15"/>
      <c r="P56" s="15"/>
    </row>
    <row r="57" spans="2:16" x14ac:dyDescent="0.2">
      <c r="B57" s="16"/>
      <c r="C57" s="15"/>
      <c r="D57" s="15"/>
      <c r="E57" s="15"/>
      <c r="F57" s="15"/>
      <c r="G57" s="21"/>
      <c r="H57" s="15"/>
      <c r="I57" s="21"/>
      <c r="J57" s="15"/>
      <c r="K57" s="21"/>
      <c r="L57" s="15"/>
      <c r="M57" s="21"/>
      <c r="N57" s="15"/>
      <c r="O57" s="15"/>
      <c r="P57" s="15"/>
    </row>
    <row r="58" spans="2:16" x14ac:dyDescent="0.2">
      <c r="B58" s="16" t="s">
        <v>149</v>
      </c>
      <c r="C58" s="14">
        <v>4000000</v>
      </c>
      <c r="D58" s="14">
        <v>0</v>
      </c>
      <c r="E58" s="15">
        <v>0</v>
      </c>
      <c r="F58" s="14">
        <f>SUM(C58:E58)</f>
        <v>4000000</v>
      </c>
      <c r="G58" s="17">
        <f t="shared" ref="G58:G121" si="6">(F58/L58)*100</f>
        <v>100</v>
      </c>
      <c r="H58" s="14">
        <v>0</v>
      </c>
      <c r="I58" s="17">
        <f t="shared" ref="I58:I121" si="7">(H58/L58)*100</f>
        <v>0</v>
      </c>
      <c r="J58" s="14">
        <v>0</v>
      </c>
      <c r="K58" s="17">
        <f t="shared" ref="K58:K121" si="8">(J58/L58)*100</f>
        <v>0</v>
      </c>
      <c r="L58" s="14">
        <f>SUM(F58,H58,J58)</f>
        <v>4000000</v>
      </c>
      <c r="M58" s="17">
        <f t="shared" ref="M58:M89" si="9">(L58/$L$281)*100</f>
        <v>7.6100373141828201E-2</v>
      </c>
      <c r="N58" s="15"/>
      <c r="O58" s="15"/>
      <c r="P58" s="15"/>
    </row>
    <row r="59" spans="2:16" x14ac:dyDescent="0.2">
      <c r="B59" s="16" t="s">
        <v>73</v>
      </c>
      <c r="C59" s="15">
        <v>0</v>
      </c>
      <c r="D59" s="15">
        <v>0</v>
      </c>
      <c r="E59" s="15">
        <v>713317</v>
      </c>
      <c r="F59" s="15">
        <f t="shared" ref="F59:F122" si="10">SUM(C59:E59)</f>
        <v>713317</v>
      </c>
      <c r="G59" s="17">
        <f t="shared" si="6"/>
        <v>100</v>
      </c>
      <c r="H59" s="15">
        <v>0</v>
      </c>
      <c r="I59" s="17">
        <f t="shared" si="7"/>
        <v>0</v>
      </c>
      <c r="J59" s="15">
        <v>0</v>
      </c>
      <c r="K59" s="17">
        <f t="shared" si="8"/>
        <v>0</v>
      </c>
      <c r="L59" s="15">
        <f t="shared" ref="L59:L122" si="11">SUM(F59,H59,J59)</f>
        <v>713317</v>
      </c>
      <c r="M59" s="17">
        <f t="shared" si="9"/>
        <v>1.3570922467102366E-2</v>
      </c>
      <c r="N59" s="15"/>
      <c r="O59" s="15"/>
      <c r="P59" s="15"/>
    </row>
    <row r="60" spans="2:16" x14ac:dyDescent="0.2">
      <c r="B60" s="16" t="s">
        <v>74</v>
      </c>
      <c r="C60" s="15">
        <v>115281</v>
      </c>
      <c r="D60" s="15">
        <v>0</v>
      </c>
      <c r="E60" s="15">
        <v>0</v>
      </c>
      <c r="F60" s="15">
        <f t="shared" si="10"/>
        <v>115281</v>
      </c>
      <c r="G60" s="17">
        <f t="shared" si="6"/>
        <v>2.9046376037451562</v>
      </c>
      <c r="H60" s="15">
        <v>3853579</v>
      </c>
      <c r="I60" s="17">
        <f t="shared" si="7"/>
        <v>97.095362396254842</v>
      </c>
      <c r="J60" s="15">
        <v>0</v>
      </c>
      <c r="K60" s="17">
        <f t="shared" si="8"/>
        <v>0</v>
      </c>
      <c r="L60" s="15">
        <f t="shared" si="11"/>
        <v>3968860</v>
      </c>
      <c r="M60" s="17">
        <f t="shared" si="9"/>
        <v>7.5507931736919068E-2</v>
      </c>
      <c r="N60" s="15"/>
      <c r="O60" s="15"/>
      <c r="P60" s="15"/>
    </row>
    <row r="61" spans="2:16" x14ac:dyDescent="0.2">
      <c r="B61" s="16" t="s">
        <v>150</v>
      </c>
      <c r="C61" s="15">
        <v>3420544</v>
      </c>
      <c r="D61" s="15">
        <v>4000000</v>
      </c>
      <c r="E61" s="15">
        <v>0</v>
      </c>
      <c r="F61" s="15">
        <f t="shared" si="10"/>
        <v>7420544</v>
      </c>
      <c r="G61" s="17">
        <f t="shared" si="6"/>
        <v>100</v>
      </c>
      <c r="H61" s="15">
        <v>0</v>
      </c>
      <c r="I61" s="17">
        <f t="shared" si="7"/>
        <v>0</v>
      </c>
      <c r="J61" s="15">
        <v>0</v>
      </c>
      <c r="K61" s="17">
        <f t="shared" si="8"/>
        <v>0</v>
      </c>
      <c r="L61" s="15">
        <f t="shared" si="11"/>
        <v>7420544</v>
      </c>
      <c r="M61" s="17">
        <f t="shared" si="9"/>
        <v>0.1411765418288386</v>
      </c>
      <c r="N61" s="15"/>
      <c r="O61" s="15"/>
      <c r="P61" s="15"/>
    </row>
    <row r="62" spans="2:16" x14ac:dyDescent="0.2">
      <c r="B62" s="18" t="s">
        <v>75</v>
      </c>
      <c r="C62" s="51">
        <v>543658</v>
      </c>
      <c r="D62" s="19">
        <v>0</v>
      </c>
      <c r="E62" s="19">
        <v>0</v>
      </c>
      <c r="F62" s="19">
        <f t="shared" si="10"/>
        <v>543658</v>
      </c>
      <c r="G62" s="20">
        <f t="shared" si="6"/>
        <v>3.2806113982446137</v>
      </c>
      <c r="H62" s="19">
        <v>16028192</v>
      </c>
      <c r="I62" s="20">
        <f t="shared" si="7"/>
        <v>96.719388601755384</v>
      </c>
      <c r="J62" s="19">
        <v>0</v>
      </c>
      <c r="K62" s="20">
        <f t="shared" si="8"/>
        <v>0</v>
      </c>
      <c r="L62" s="19">
        <f t="shared" si="11"/>
        <v>16571850</v>
      </c>
      <c r="M62" s="20">
        <f t="shared" si="9"/>
        <v>0.31528099216260141</v>
      </c>
      <c r="N62" s="15"/>
      <c r="O62" s="15"/>
      <c r="P62" s="15"/>
    </row>
    <row r="63" spans="2:16" x14ac:dyDescent="0.2">
      <c r="B63" s="16" t="s">
        <v>76</v>
      </c>
      <c r="C63" s="15">
        <v>1619557</v>
      </c>
      <c r="D63" s="15">
        <v>0</v>
      </c>
      <c r="E63" s="15">
        <v>0</v>
      </c>
      <c r="F63" s="15">
        <f t="shared" si="10"/>
        <v>1619557</v>
      </c>
      <c r="G63" s="17">
        <f t="shared" si="6"/>
        <v>100</v>
      </c>
      <c r="H63" s="15">
        <v>0</v>
      </c>
      <c r="I63" s="17">
        <f t="shared" si="7"/>
        <v>0</v>
      </c>
      <c r="J63" s="15">
        <v>0</v>
      </c>
      <c r="K63" s="17">
        <f t="shared" si="8"/>
        <v>0</v>
      </c>
      <c r="L63" s="15">
        <f t="shared" si="11"/>
        <v>1619557</v>
      </c>
      <c r="M63" s="17">
        <f t="shared" si="9"/>
        <v>3.0812223006114962E-2</v>
      </c>
      <c r="N63" s="15"/>
      <c r="O63" s="15"/>
      <c r="P63" s="15"/>
    </row>
    <row r="64" spans="2:16" x14ac:dyDescent="0.2">
      <c r="B64" s="16" t="s">
        <v>151</v>
      </c>
      <c r="C64" s="15">
        <v>893992</v>
      </c>
      <c r="D64" s="15">
        <v>0</v>
      </c>
      <c r="E64" s="15">
        <v>0</v>
      </c>
      <c r="F64" s="15">
        <f t="shared" si="10"/>
        <v>893992</v>
      </c>
      <c r="G64" s="17">
        <f t="shared" si="6"/>
        <v>9.171451457760881</v>
      </c>
      <c r="H64" s="15">
        <v>8853560</v>
      </c>
      <c r="I64" s="17">
        <f t="shared" si="7"/>
        <v>90.828548542239119</v>
      </c>
      <c r="J64" s="15">
        <v>0</v>
      </c>
      <c r="K64" s="17">
        <f t="shared" si="8"/>
        <v>0</v>
      </c>
      <c r="L64" s="15">
        <f t="shared" si="11"/>
        <v>9747552</v>
      </c>
      <c r="M64" s="17">
        <f t="shared" si="9"/>
        <v>0.18544808610484342</v>
      </c>
      <c r="N64" s="15"/>
      <c r="O64" s="15"/>
      <c r="P64" s="15"/>
    </row>
    <row r="65" spans="2:16" x14ac:dyDescent="0.2">
      <c r="B65" s="16" t="s">
        <v>152</v>
      </c>
      <c r="C65" s="15">
        <v>567758</v>
      </c>
      <c r="D65" s="15">
        <v>0</v>
      </c>
      <c r="E65" s="15">
        <v>0</v>
      </c>
      <c r="F65" s="15">
        <f t="shared" si="10"/>
        <v>567758</v>
      </c>
      <c r="G65" s="17">
        <f t="shared" si="6"/>
        <v>100</v>
      </c>
      <c r="H65" s="15">
        <v>0</v>
      </c>
      <c r="I65" s="17">
        <f t="shared" si="7"/>
        <v>0</v>
      </c>
      <c r="J65" s="15">
        <v>0</v>
      </c>
      <c r="K65" s="17">
        <f t="shared" si="8"/>
        <v>0</v>
      </c>
      <c r="L65" s="15">
        <f t="shared" si="11"/>
        <v>567758</v>
      </c>
      <c r="M65" s="17">
        <f t="shared" si="9"/>
        <v>1.0801648913564523E-2</v>
      </c>
      <c r="N65" s="15"/>
      <c r="O65" s="15"/>
      <c r="P65" s="15"/>
    </row>
    <row r="66" spans="2:16" x14ac:dyDescent="0.2">
      <c r="B66" s="16" t="s">
        <v>153</v>
      </c>
      <c r="C66" s="28">
        <v>0</v>
      </c>
      <c r="D66" s="28">
        <v>400000</v>
      </c>
      <c r="E66" s="15">
        <v>0</v>
      </c>
      <c r="F66" s="28">
        <f t="shared" si="10"/>
        <v>400000</v>
      </c>
      <c r="G66" s="17">
        <f t="shared" si="6"/>
        <v>100</v>
      </c>
      <c r="H66" s="28">
        <v>0</v>
      </c>
      <c r="I66" s="17">
        <f t="shared" si="7"/>
        <v>0</v>
      </c>
      <c r="J66" s="28">
        <v>0</v>
      </c>
      <c r="K66" s="17">
        <f t="shared" si="8"/>
        <v>0</v>
      </c>
      <c r="L66" s="28">
        <f t="shared" si="11"/>
        <v>400000</v>
      </c>
      <c r="M66" s="17">
        <f t="shared" si="9"/>
        <v>7.6100373141828196E-3</v>
      </c>
      <c r="N66" s="15"/>
      <c r="O66" s="15"/>
      <c r="P66" s="15"/>
    </row>
    <row r="67" spans="2:16" x14ac:dyDescent="0.2">
      <c r="B67" s="16" t="s">
        <v>130</v>
      </c>
      <c r="C67" s="28">
        <v>0</v>
      </c>
      <c r="D67" s="28">
        <v>0</v>
      </c>
      <c r="E67" s="28">
        <v>353562</v>
      </c>
      <c r="F67" s="28">
        <f t="shared" si="10"/>
        <v>353562</v>
      </c>
      <c r="G67" s="17">
        <f t="shared" si="6"/>
        <v>100</v>
      </c>
      <c r="H67" s="28">
        <v>0</v>
      </c>
      <c r="I67" s="17">
        <f t="shared" si="7"/>
        <v>0</v>
      </c>
      <c r="J67" s="28">
        <v>0</v>
      </c>
      <c r="K67" s="17">
        <f t="shared" si="8"/>
        <v>0</v>
      </c>
      <c r="L67" s="28">
        <f t="shared" si="11"/>
        <v>353562</v>
      </c>
      <c r="M67" s="17">
        <f t="shared" si="9"/>
        <v>6.7265500321927645E-3</v>
      </c>
      <c r="N67" s="15"/>
      <c r="O67" s="15"/>
      <c r="P67" s="15"/>
    </row>
    <row r="68" spans="2:16" x14ac:dyDescent="0.2">
      <c r="B68" s="41" t="s">
        <v>154</v>
      </c>
      <c r="C68" s="42">
        <v>489869</v>
      </c>
      <c r="D68" s="42">
        <v>0</v>
      </c>
      <c r="E68" s="42">
        <v>0</v>
      </c>
      <c r="F68" s="42">
        <f t="shared" si="10"/>
        <v>489869</v>
      </c>
      <c r="G68" s="43">
        <f t="shared" si="6"/>
        <v>100</v>
      </c>
      <c r="H68" s="42">
        <v>0</v>
      </c>
      <c r="I68" s="43">
        <f t="shared" si="7"/>
        <v>0</v>
      </c>
      <c r="J68" s="42">
        <v>0</v>
      </c>
      <c r="K68" s="43">
        <f t="shared" si="8"/>
        <v>0</v>
      </c>
      <c r="L68" s="42">
        <f t="shared" si="11"/>
        <v>489869</v>
      </c>
      <c r="M68" s="43">
        <f t="shared" si="9"/>
        <v>9.3198034226535595E-3</v>
      </c>
      <c r="N68" s="15"/>
      <c r="O68" s="15"/>
      <c r="P68" s="15"/>
    </row>
    <row r="69" spans="2:16" x14ac:dyDescent="0.2">
      <c r="B69" s="16" t="s">
        <v>155</v>
      </c>
      <c r="C69" s="15">
        <v>3039028</v>
      </c>
      <c r="D69" s="15">
        <v>1417600</v>
      </c>
      <c r="E69" s="15">
        <v>538498</v>
      </c>
      <c r="F69" s="15">
        <f t="shared" si="10"/>
        <v>4995126</v>
      </c>
      <c r="G69" s="17">
        <f t="shared" si="6"/>
        <v>54.702200845645123</v>
      </c>
      <c r="H69" s="15">
        <v>4136364</v>
      </c>
      <c r="I69" s="17">
        <f t="shared" si="7"/>
        <v>45.29779915435487</v>
      </c>
      <c r="J69" s="15">
        <v>0</v>
      </c>
      <c r="K69" s="17">
        <f t="shared" si="8"/>
        <v>0</v>
      </c>
      <c r="L69" s="15">
        <f t="shared" si="11"/>
        <v>9131490</v>
      </c>
      <c r="M69" s="17">
        <f t="shared" si="9"/>
        <v>0.17372744908521817</v>
      </c>
      <c r="N69" s="15"/>
      <c r="O69" s="15"/>
      <c r="P69" s="15"/>
    </row>
    <row r="70" spans="2:16" x14ac:dyDescent="0.2">
      <c r="B70" s="16" t="s">
        <v>77</v>
      </c>
      <c r="C70" s="15">
        <v>0</v>
      </c>
      <c r="D70" s="15">
        <v>0</v>
      </c>
      <c r="E70" s="15">
        <v>399806</v>
      </c>
      <c r="F70" s="15">
        <f t="shared" si="10"/>
        <v>399806</v>
      </c>
      <c r="G70" s="17">
        <v>0</v>
      </c>
      <c r="H70" s="15">
        <v>0</v>
      </c>
      <c r="I70" s="17">
        <v>0</v>
      </c>
      <c r="J70" s="15">
        <v>0</v>
      </c>
      <c r="K70" s="17">
        <v>0</v>
      </c>
      <c r="L70" s="15">
        <f t="shared" si="11"/>
        <v>399806</v>
      </c>
      <c r="M70" s="17">
        <f t="shared" si="9"/>
        <v>7.6063464460854411E-3</v>
      </c>
      <c r="N70" s="15"/>
      <c r="O70" s="15"/>
      <c r="P70" s="15"/>
    </row>
    <row r="71" spans="2:16" x14ac:dyDescent="0.2">
      <c r="B71" s="16" t="s">
        <v>156</v>
      </c>
      <c r="C71" s="15">
        <v>678443</v>
      </c>
      <c r="D71" s="15">
        <v>0</v>
      </c>
      <c r="E71" s="15">
        <v>564014</v>
      </c>
      <c r="F71" s="15">
        <f t="shared" si="10"/>
        <v>1242457</v>
      </c>
      <c r="G71" s="17">
        <f t="shared" si="6"/>
        <v>100</v>
      </c>
      <c r="H71" s="15">
        <v>0</v>
      </c>
      <c r="I71" s="17">
        <f t="shared" si="7"/>
        <v>0</v>
      </c>
      <c r="J71" s="15">
        <v>0</v>
      </c>
      <c r="K71" s="17">
        <f t="shared" si="8"/>
        <v>0</v>
      </c>
      <c r="L71" s="15">
        <f t="shared" si="11"/>
        <v>1242457</v>
      </c>
      <c r="M71" s="17">
        <f t="shared" si="9"/>
        <v>2.363786032816911E-2</v>
      </c>
      <c r="N71" s="15"/>
      <c r="O71" s="15"/>
      <c r="P71" s="15"/>
    </row>
    <row r="72" spans="2:16" x14ac:dyDescent="0.2">
      <c r="B72" s="16" t="s">
        <v>96</v>
      </c>
      <c r="C72" s="28">
        <v>0</v>
      </c>
      <c r="D72" s="15">
        <v>0</v>
      </c>
      <c r="E72" s="15">
        <v>0</v>
      </c>
      <c r="F72" s="28">
        <f t="shared" si="10"/>
        <v>0</v>
      </c>
      <c r="G72" s="17">
        <f t="shared" si="6"/>
        <v>0</v>
      </c>
      <c r="H72" s="28">
        <v>175542</v>
      </c>
      <c r="I72" s="17">
        <f t="shared" si="7"/>
        <v>100</v>
      </c>
      <c r="J72" s="28">
        <v>0</v>
      </c>
      <c r="K72" s="17">
        <f t="shared" si="8"/>
        <v>0</v>
      </c>
      <c r="L72" s="28">
        <f t="shared" si="11"/>
        <v>175542</v>
      </c>
      <c r="M72" s="17">
        <f t="shared" si="9"/>
        <v>3.3397029255157014E-3</v>
      </c>
      <c r="N72" s="15"/>
      <c r="O72" s="15"/>
      <c r="P72" s="15"/>
    </row>
    <row r="73" spans="2:16" x14ac:dyDescent="0.2">
      <c r="B73" s="18" t="s">
        <v>157</v>
      </c>
      <c r="C73" s="51">
        <v>1703600</v>
      </c>
      <c r="D73" s="19">
        <v>0</v>
      </c>
      <c r="E73" s="15">
        <v>0</v>
      </c>
      <c r="F73" s="19">
        <f t="shared" si="10"/>
        <v>1703600</v>
      </c>
      <c r="G73" s="20">
        <f t="shared" si="6"/>
        <v>3.1231084968368443</v>
      </c>
      <c r="H73" s="19">
        <v>52844617</v>
      </c>
      <c r="I73" s="20">
        <f t="shared" si="7"/>
        <v>96.876891503163151</v>
      </c>
      <c r="J73" s="19">
        <v>0</v>
      </c>
      <c r="K73" s="20">
        <f t="shared" si="8"/>
        <v>0</v>
      </c>
      <c r="L73" s="19">
        <f t="shared" si="11"/>
        <v>54548217</v>
      </c>
      <c r="M73" s="20">
        <f t="shared" si="9"/>
        <v>1.0377849169803541</v>
      </c>
      <c r="N73" s="15"/>
      <c r="O73" s="15"/>
      <c r="P73" s="15"/>
    </row>
    <row r="74" spans="2:16" x14ac:dyDescent="0.2">
      <c r="B74" s="16" t="s">
        <v>158</v>
      </c>
      <c r="C74" s="15">
        <v>2000000</v>
      </c>
      <c r="D74" s="15">
        <v>0</v>
      </c>
      <c r="E74" s="42">
        <v>0</v>
      </c>
      <c r="F74" s="28">
        <f t="shared" si="10"/>
        <v>2000000</v>
      </c>
      <c r="G74" s="17">
        <f t="shared" si="6"/>
        <v>100</v>
      </c>
      <c r="H74" s="28">
        <v>0</v>
      </c>
      <c r="I74" s="17">
        <f t="shared" si="7"/>
        <v>0</v>
      </c>
      <c r="J74" s="28">
        <v>0</v>
      </c>
      <c r="K74" s="17">
        <f t="shared" si="8"/>
        <v>0</v>
      </c>
      <c r="L74" s="28">
        <f t="shared" si="11"/>
        <v>2000000</v>
      </c>
      <c r="M74" s="17">
        <f t="shared" si="9"/>
        <v>3.80501865709141E-2</v>
      </c>
      <c r="N74" s="15"/>
      <c r="O74" s="15"/>
      <c r="P74" s="15"/>
    </row>
    <row r="75" spans="2:16" x14ac:dyDescent="0.2">
      <c r="B75" s="16" t="s">
        <v>159</v>
      </c>
      <c r="C75" s="15">
        <v>135387</v>
      </c>
      <c r="D75" s="15">
        <v>0</v>
      </c>
      <c r="E75" s="15">
        <v>0</v>
      </c>
      <c r="F75" s="28">
        <f t="shared" si="10"/>
        <v>135387</v>
      </c>
      <c r="G75" s="17">
        <f t="shared" si="6"/>
        <v>100</v>
      </c>
      <c r="H75" s="28">
        <v>0</v>
      </c>
      <c r="I75" s="17">
        <f t="shared" si="7"/>
        <v>0</v>
      </c>
      <c r="J75" s="28">
        <v>0</v>
      </c>
      <c r="K75" s="17">
        <f t="shared" si="8"/>
        <v>0</v>
      </c>
      <c r="L75" s="28">
        <f t="shared" si="11"/>
        <v>135387</v>
      </c>
      <c r="M75" s="17">
        <f t="shared" si="9"/>
        <v>2.5757503046381735E-3</v>
      </c>
      <c r="N75" s="15"/>
      <c r="O75" s="15"/>
      <c r="P75" s="15"/>
    </row>
    <row r="76" spans="2:16" x14ac:dyDescent="0.2">
      <c r="B76" s="16" t="s">
        <v>79</v>
      </c>
      <c r="C76" s="28">
        <v>0</v>
      </c>
      <c r="D76" s="15">
        <v>0</v>
      </c>
      <c r="E76" s="15">
        <v>160000</v>
      </c>
      <c r="F76" s="28">
        <f t="shared" si="10"/>
        <v>160000</v>
      </c>
      <c r="G76" s="17">
        <f t="shared" si="6"/>
        <v>100</v>
      </c>
      <c r="H76" s="28">
        <v>0</v>
      </c>
      <c r="I76" s="17">
        <f t="shared" si="7"/>
        <v>0</v>
      </c>
      <c r="J76" s="28">
        <v>0</v>
      </c>
      <c r="K76" s="17">
        <f t="shared" si="8"/>
        <v>0</v>
      </c>
      <c r="L76" s="28">
        <f t="shared" si="11"/>
        <v>160000</v>
      </c>
      <c r="M76" s="17">
        <f t="shared" si="9"/>
        <v>3.0440149256731278E-3</v>
      </c>
      <c r="N76" s="15"/>
      <c r="O76" s="15"/>
      <c r="P76" s="15"/>
    </row>
    <row r="77" spans="2:16" x14ac:dyDescent="0.2">
      <c r="B77" s="16" t="s">
        <v>80</v>
      </c>
      <c r="C77" s="15">
        <v>0</v>
      </c>
      <c r="D77" s="15">
        <v>10425403</v>
      </c>
      <c r="E77" s="15">
        <v>2252335</v>
      </c>
      <c r="F77" s="28">
        <f t="shared" si="10"/>
        <v>12677738</v>
      </c>
      <c r="G77" s="17">
        <f t="shared" si="6"/>
        <v>100</v>
      </c>
      <c r="H77" s="28">
        <v>0</v>
      </c>
      <c r="I77" s="17">
        <f t="shared" si="7"/>
        <v>0</v>
      </c>
      <c r="J77" s="28">
        <v>0</v>
      </c>
      <c r="K77" s="17">
        <f t="shared" si="8"/>
        <v>0</v>
      </c>
      <c r="L77" s="28">
        <f t="shared" si="11"/>
        <v>12677738</v>
      </c>
      <c r="M77" s="17">
        <f t="shared" si="9"/>
        <v>0.24119514809858369</v>
      </c>
      <c r="N77" s="15"/>
      <c r="O77" s="15"/>
      <c r="P77" s="15"/>
    </row>
    <row r="78" spans="2:16" x14ac:dyDescent="0.2">
      <c r="B78" s="18" t="s">
        <v>81</v>
      </c>
      <c r="C78" s="19">
        <v>0</v>
      </c>
      <c r="D78" s="19">
        <v>0</v>
      </c>
      <c r="E78" s="19">
        <v>706374</v>
      </c>
      <c r="F78" s="19">
        <f t="shared" si="10"/>
        <v>706374</v>
      </c>
      <c r="G78" s="20">
        <f t="shared" si="6"/>
        <v>100</v>
      </c>
      <c r="H78" s="19">
        <v>0</v>
      </c>
      <c r="I78" s="20">
        <f t="shared" si="7"/>
        <v>0</v>
      </c>
      <c r="J78" s="19">
        <v>0</v>
      </c>
      <c r="K78" s="20">
        <f t="shared" si="8"/>
        <v>0</v>
      </c>
      <c r="L78" s="19">
        <f t="shared" si="11"/>
        <v>706374</v>
      </c>
      <c r="M78" s="20">
        <f t="shared" si="9"/>
        <v>1.3438831244421436E-2</v>
      </c>
      <c r="N78" s="15"/>
      <c r="O78" s="15"/>
      <c r="P78" s="15"/>
    </row>
    <row r="79" spans="2:16" x14ac:dyDescent="0.2">
      <c r="B79" s="16" t="s">
        <v>160</v>
      </c>
      <c r="C79" s="15">
        <v>5500000</v>
      </c>
      <c r="D79" s="15">
        <v>0</v>
      </c>
      <c r="E79" s="15">
        <v>0</v>
      </c>
      <c r="F79" s="28">
        <f t="shared" si="10"/>
        <v>5500000</v>
      </c>
      <c r="G79" s="17">
        <f t="shared" si="6"/>
        <v>100</v>
      </c>
      <c r="H79" s="28">
        <v>0</v>
      </c>
      <c r="I79" s="17">
        <f t="shared" si="7"/>
        <v>0</v>
      </c>
      <c r="J79" s="28">
        <v>0</v>
      </c>
      <c r="K79" s="17">
        <f t="shared" si="8"/>
        <v>0</v>
      </c>
      <c r="L79" s="28">
        <f t="shared" si="11"/>
        <v>5500000</v>
      </c>
      <c r="M79" s="17">
        <f t="shared" si="9"/>
        <v>0.10463801307001377</v>
      </c>
      <c r="N79" s="15"/>
      <c r="O79" s="15"/>
      <c r="P79" s="15"/>
    </row>
    <row r="80" spans="2:16" x14ac:dyDescent="0.2">
      <c r="B80" s="16" t="s">
        <v>161</v>
      </c>
      <c r="C80" s="15">
        <v>231062</v>
      </c>
      <c r="D80" s="28">
        <v>0</v>
      </c>
      <c r="E80" s="15">
        <v>30000</v>
      </c>
      <c r="F80" s="28">
        <f t="shared" si="10"/>
        <v>261062</v>
      </c>
      <c r="G80" s="17">
        <f t="shared" si="6"/>
        <v>100</v>
      </c>
      <c r="H80" s="28">
        <v>0</v>
      </c>
      <c r="I80" s="17">
        <f t="shared" si="7"/>
        <v>0</v>
      </c>
      <c r="J80" s="28">
        <v>0</v>
      </c>
      <c r="K80" s="17">
        <f t="shared" si="8"/>
        <v>0</v>
      </c>
      <c r="L80" s="28">
        <f t="shared" si="11"/>
        <v>261062</v>
      </c>
      <c r="M80" s="17">
        <f t="shared" si="9"/>
        <v>4.9667289032879879E-3</v>
      </c>
      <c r="N80" s="15"/>
      <c r="O80" s="15"/>
      <c r="P80" s="15"/>
    </row>
    <row r="81" spans="2:16" x14ac:dyDescent="0.2">
      <c r="B81" s="16" t="s">
        <v>162</v>
      </c>
      <c r="C81" s="28">
        <v>183200</v>
      </c>
      <c r="D81" s="28">
        <v>0</v>
      </c>
      <c r="E81" s="28">
        <v>55244</v>
      </c>
      <c r="F81" s="28">
        <f t="shared" si="10"/>
        <v>238444</v>
      </c>
      <c r="G81" s="17">
        <f t="shared" si="6"/>
        <v>100</v>
      </c>
      <c r="H81" s="28">
        <v>0</v>
      </c>
      <c r="I81" s="17">
        <f t="shared" si="7"/>
        <v>0</v>
      </c>
      <c r="J81" s="28">
        <v>0</v>
      </c>
      <c r="K81" s="17">
        <f t="shared" si="8"/>
        <v>0</v>
      </c>
      <c r="L81" s="28">
        <f t="shared" si="11"/>
        <v>238444</v>
      </c>
      <c r="M81" s="17">
        <f t="shared" si="9"/>
        <v>4.5364193433575211E-3</v>
      </c>
      <c r="N81" s="15"/>
      <c r="O81" s="15"/>
      <c r="P81" s="15"/>
    </row>
    <row r="82" spans="2:16" x14ac:dyDescent="0.2">
      <c r="B82" s="16" t="s">
        <v>163</v>
      </c>
      <c r="C82" s="28">
        <v>537384</v>
      </c>
      <c r="D82" s="15">
        <v>0</v>
      </c>
      <c r="E82" s="15">
        <v>0</v>
      </c>
      <c r="F82" s="28">
        <f t="shared" si="10"/>
        <v>537384</v>
      </c>
      <c r="G82" s="17">
        <f t="shared" si="6"/>
        <v>100</v>
      </c>
      <c r="H82" s="28">
        <v>0</v>
      </c>
      <c r="I82" s="17">
        <f t="shared" si="7"/>
        <v>0</v>
      </c>
      <c r="J82" s="28">
        <v>0</v>
      </c>
      <c r="K82" s="17">
        <f t="shared" si="8"/>
        <v>0</v>
      </c>
      <c r="L82" s="28">
        <f t="shared" si="11"/>
        <v>537384</v>
      </c>
      <c r="M82" s="17">
        <f t="shared" si="9"/>
        <v>1.0223780730112052E-2</v>
      </c>
      <c r="N82" s="15"/>
      <c r="O82" s="15"/>
      <c r="P82" s="15"/>
    </row>
    <row r="83" spans="2:16" x14ac:dyDescent="0.2">
      <c r="B83" s="18" t="s">
        <v>164</v>
      </c>
      <c r="C83" s="19">
        <v>2342400</v>
      </c>
      <c r="D83" s="19">
        <v>2445300</v>
      </c>
      <c r="E83" s="15">
        <v>0</v>
      </c>
      <c r="F83" s="19">
        <f t="shared" si="10"/>
        <v>4787700</v>
      </c>
      <c r="G83" s="20">
        <f t="shared" si="6"/>
        <v>100</v>
      </c>
      <c r="H83" s="19">
        <v>0</v>
      </c>
      <c r="I83" s="20">
        <f t="shared" si="7"/>
        <v>0</v>
      </c>
      <c r="J83" s="19">
        <v>0</v>
      </c>
      <c r="K83" s="20">
        <f t="shared" si="8"/>
        <v>0</v>
      </c>
      <c r="L83" s="19">
        <f t="shared" si="11"/>
        <v>4787700</v>
      </c>
      <c r="M83" s="20">
        <f t="shared" si="9"/>
        <v>9.108643912278272E-2</v>
      </c>
      <c r="N83" s="15"/>
      <c r="O83" s="15"/>
      <c r="P83" s="15"/>
    </row>
    <row r="84" spans="2:16" x14ac:dyDescent="0.2">
      <c r="B84" s="16" t="s">
        <v>100</v>
      </c>
      <c r="C84" s="28">
        <v>1434130</v>
      </c>
      <c r="D84" s="28">
        <v>0</v>
      </c>
      <c r="E84" s="42">
        <v>500000</v>
      </c>
      <c r="F84" s="28">
        <f t="shared" si="10"/>
        <v>1934130</v>
      </c>
      <c r="G84" s="17">
        <f t="shared" si="6"/>
        <v>30.206098254426639</v>
      </c>
      <c r="H84" s="28">
        <v>0</v>
      </c>
      <c r="I84" s="17">
        <f t="shared" si="7"/>
        <v>0</v>
      </c>
      <c r="J84" s="28">
        <v>4468981</v>
      </c>
      <c r="K84" s="17">
        <f t="shared" si="8"/>
        <v>69.793901745573365</v>
      </c>
      <c r="L84" s="28">
        <f t="shared" si="11"/>
        <v>6403111</v>
      </c>
      <c r="M84" s="17">
        <f t="shared" si="9"/>
        <v>0.12181978409213617</v>
      </c>
      <c r="N84" s="15"/>
      <c r="O84" s="15"/>
      <c r="P84" s="15"/>
    </row>
    <row r="85" spans="2:16" x14ac:dyDescent="0.2">
      <c r="B85" s="16" t="s">
        <v>115</v>
      </c>
      <c r="C85" s="28">
        <v>320000</v>
      </c>
      <c r="D85" s="28">
        <v>72000</v>
      </c>
      <c r="E85" s="28">
        <v>78589</v>
      </c>
      <c r="F85" s="28">
        <f t="shared" si="10"/>
        <v>470589</v>
      </c>
      <c r="G85" s="17">
        <v>0.71227765423960365</v>
      </c>
      <c r="H85" s="28">
        <v>0</v>
      </c>
      <c r="I85" s="17">
        <v>0</v>
      </c>
      <c r="J85" s="28">
        <v>0</v>
      </c>
      <c r="K85" s="17">
        <v>99.2877223457604</v>
      </c>
      <c r="L85" s="28">
        <f t="shared" si="11"/>
        <v>470589</v>
      </c>
      <c r="M85" s="17">
        <f t="shared" si="9"/>
        <v>8.9529996241099474E-3</v>
      </c>
      <c r="N85" s="15"/>
      <c r="O85" s="15"/>
      <c r="P85" s="15"/>
    </row>
    <row r="86" spans="2:16" x14ac:dyDescent="0.2">
      <c r="B86" s="16" t="s">
        <v>165</v>
      </c>
      <c r="C86" s="28">
        <v>535000</v>
      </c>
      <c r="D86" s="28">
        <v>0</v>
      </c>
      <c r="E86" s="28">
        <v>0</v>
      </c>
      <c r="F86" s="28">
        <f t="shared" si="10"/>
        <v>535000</v>
      </c>
      <c r="G86" s="17">
        <f t="shared" si="6"/>
        <v>100</v>
      </c>
      <c r="H86" s="28">
        <v>0</v>
      </c>
      <c r="I86" s="17">
        <f t="shared" si="7"/>
        <v>0</v>
      </c>
      <c r="J86" s="28">
        <v>0</v>
      </c>
      <c r="K86" s="17">
        <f t="shared" si="8"/>
        <v>0</v>
      </c>
      <c r="L86" s="28">
        <f t="shared" si="11"/>
        <v>535000</v>
      </c>
      <c r="M86" s="17">
        <f t="shared" si="9"/>
        <v>1.0178424907719521E-2</v>
      </c>
      <c r="N86" s="15"/>
      <c r="O86" s="15"/>
      <c r="P86" s="15"/>
    </row>
    <row r="87" spans="2:16" x14ac:dyDescent="0.2">
      <c r="B87" s="16" t="s">
        <v>166</v>
      </c>
      <c r="C87" s="28">
        <v>0</v>
      </c>
      <c r="D87" s="15">
        <v>0</v>
      </c>
      <c r="E87" s="15">
        <v>0</v>
      </c>
      <c r="F87" s="28">
        <f t="shared" si="10"/>
        <v>0</v>
      </c>
      <c r="G87" s="17">
        <f t="shared" si="6"/>
        <v>0</v>
      </c>
      <c r="H87" s="28">
        <v>1301827</v>
      </c>
      <c r="I87" s="17">
        <f t="shared" si="7"/>
        <v>100</v>
      </c>
      <c r="J87" s="28">
        <v>0</v>
      </c>
      <c r="K87" s="17">
        <f t="shared" si="8"/>
        <v>0</v>
      </c>
      <c r="L87" s="28">
        <f t="shared" si="11"/>
        <v>1301827</v>
      </c>
      <c r="M87" s="17">
        <f t="shared" si="9"/>
        <v>2.4767380116526697E-2</v>
      </c>
      <c r="N87" s="15"/>
      <c r="O87" s="15"/>
      <c r="P87" s="15"/>
    </row>
    <row r="88" spans="2:16" x14ac:dyDescent="0.2">
      <c r="B88" s="16" t="s">
        <v>101</v>
      </c>
      <c r="C88" s="15">
        <v>0</v>
      </c>
      <c r="D88" s="15">
        <v>1600000</v>
      </c>
      <c r="E88" s="28">
        <v>0</v>
      </c>
      <c r="F88" s="28">
        <f t="shared" si="10"/>
        <v>1600000</v>
      </c>
      <c r="G88" s="17">
        <f t="shared" si="6"/>
        <v>2.6526991885708191</v>
      </c>
      <c r="H88" s="28">
        <v>0</v>
      </c>
      <c r="I88" s="17">
        <f t="shared" si="7"/>
        <v>0</v>
      </c>
      <c r="J88" s="28">
        <v>58715923</v>
      </c>
      <c r="K88" s="17">
        <f t="shared" si="8"/>
        <v>97.347300811429179</v>
      </c>
      <c r="L88" s="28">
        <f t="shared" si="11"/>
        <v>60315923</v>
      </c>
      <c r="M88" s="17">
        <f t="shared" si="9"/>
        <v>1.1475160616734446</v>
      </c>
      <c r="N88" s="15"/>
      <c r="O88" s="15"/>
      <c r="P88" s="15"/>
    </row>
    <row r="89" spans="2:16" x14ac:dyDescent="0.2">
      <c r="B89" s="18" t="s">
        <v>82</v>
      </c>
      <c r="C89" s="19">
        <v>17951</v>
      </c>
      <c r="D89" s="19">
        <v>0</v>
      </c>
      <c r="E89" s="19">
        <v>0</v>
      </c>
      <c r="F89" s="19">
        <f t="shared" si="10"/>
        <v>17951</v>
      </c>
      <c r="G89" s="20">
        <f t="shared" si="6"/>
        <v>100</v>
      </c>
      <c r="H89" s="19">
        <v>0</v>
      </c>
      <c r="I89" s="20">
        <f t="shared" si="7"/>
        <v>0</v>
      </c>
      <c r="J89" s="19">
        <v>0</v>
      </c>
      <c r="K89" s="20">
        <f t="shared" si="8"/>
        <v>0</v>
      </c>
      <c r="L89" s="19">
        <f t="shared" si="11"/>
        <v>17951</v>
      </c>
      <c r="M89" s="20">
        <f t="shared" si="9"/>
        <v>3.4151944956723948E-4</v>
      </c>
      <c r="N89" s="15"/>
      <c r="O89" s="15"/>
      <c r="P89" s="15"/>
    </row>
    <row r="90" spans="2:16" x14ac:dyDescent="0.2">
      <c r="B90" s="16" t="s">
        <v>167</v>
      </c>
      <c r="C90" s="28">
        <v>0</v>
      </c>
      <c r="D90" s="28">
        <v>0</v>
      </c>
      <c r="E90" s="28">
        <v>1456000</v>
      </c>
      <c r="F90" s="28">
        <f t="shared" si="10"/>
        <v>1456000</v>
      </c>
      <c r="G90" s="17">
        <v>10.159218528147861</v>
      </c>
      <c r="H90" s="28">
        <v>0</v>
      </c>
      <c r="I90" s="17">
        <v>0</v>
      </c>
      <c r="J90" s="28">
        <v>0</v>
      </c>
      <c r="K90" s="17">
        <v>89.840781471852139</v>
      </c>
      <c r="L90" s="28">
        <f t="shared" si="11"/>
        <v>1456000</v>
      </c>
      <c r="M90" s="17">
        <f t="shared" ref="M90:M121" si="12">(L90/$L$281)*100</f>
        <v>2.7700535823625465E-2</v>
      </c>
      <c r="N90" s="15"/>
      <c r="O90" s="15"/>
      <c r="P90" s="15"/>
    </row>
    <row r="91" spans="2:16" x14ac:dyDescent="0.2">
      <c r="B91" s="16" t="s">
        <v>128</v>
      </c>
      <c r="C91" s="15">
        <v>1962848</v>
      </c>
      <c r="D91" s="28">
        <v>0</v>
      </c>
      <c r="E91" s="15">
        <v>0</v>
      </c>
      <c r="F91" s="28">
        <f t="shared" si="10"/>
        <v>1962848</v>
      </c>
      <c r="G91" s="17">
        <f t="shared" si="6"/>
        <v>100</v>
      </c>
      <c r="H91" s="28">
        <v>0</v>
      </c>
      <c r="I91" s="17">
        <f t="shared" si="7"/>
        <v>0</v>
      </c>
      <c r="J91" s="28">
        <v>0</v>
      </c>
      <c r="K91" s="17">
        <f t="shared" si="8"/>
        <v>0</v>
      </c>
      <c r="L91" s="28">
        <f t="shared" si="11"/>
        <v>1962848</v>
      </c>
      <c r="M91" s="17">
        <f t="shared" si="12"/>
        <v>3.73433663051728E-2</v>
      </c>
      <c r="N91" s="15"/>
      <c r="O91" s="15"/>
      <c r="P91" s="15"/>
    </row>
    <row r="92" spans="2:16" x14ac:dyDescent="0.2">
      <c r="B92" s="16" t="s">
        <v>168</v>
      </c>
      <c r="C92" s="15">
        <v>471106</v>
      </c>
      <c r="D92" s="28">
        <v>0</v>
      </c>
      <c r="E92" s="15">
        <v>0</v>
      </c>
      <c r="F92" s="28">
        <f t="shared" si="10"/>
        <v>471106</v>
      </c>
      <c r="G92" s="17">
        <f t="shared" si="6"/>
        <v>100</v>
      </c>
      <c r="H92" s="28">
        <v>0</v>
      </c>
      <c r="I92" s="17">
        <f t="shared" si="7"/>
        <v>0</v>
      </c>
      <c r="J92" s="28">
        <v>0</v>
      </c>
      <c r="K92" s="17">
        <f t="shared" si="8"/>
        <v>0</v>
      </c>
      <c r="L92" s="28">
        <f t="shared" si="11"/>
        <v>471106</v>
      </c>
      <c r="M92" s="17">
        <f t="shared" si="12"/>
        <v>8.9628355973385299E-3</v>
      </c>
      <c r="N92" s="15"/>
      <c r="O92" s="15"/>
      <c r="P92" s="15"/>
    </row>
    <row r="93" spans="2:16" x14ac:dyDescent="0.2">
      <c r="B93" s="16" t="s">
        <v>169</v>
      </c>
      <c r="C93" s="28">
        <v>365569</v>
      </c>
      <c r="D93" s="28">
        <v>0</v>
      </c>
      <c r="E93" s="15">
        <v>0</v>
      </c>
      <c r="F93" s="28">
        <f t="shared" si="10"/>
        <v>365569</v>
      </c>
      <c r="G93" s="17">
        <f t="shared" si="6"/>
        <v>100</v>
      </c>
      <c r="H93" s="28">
        <v>0</v>
      </c>
      <c r="I93" s="17">
        <f t="shared" si="7"/>
        <v>0</v>
      </c>
      <c r="J93" s="28">
        <v>0</v>
      </c>
      <c r="K93" s="17">
        <f t="shared" si="8"/>
        <v>0</v>
      </c>
      <c r="L93" s="28">
        <f t="shared" si="11"/>
        <v>365569</v>
      </c>
      <c r="M93" s="17">
        <f t="shared" si="12"/>
        <v>6.9549843272712474E-3</v>
      </c>
      <c r="N93" s="15"/>
      <c r="O93" s="15"/>
      <c r="P93" s="15"/>
    </row>
    <row r="94" spans="2:16" x14ac:dyDescent="0.2">
      <c r="B94" s="16" t="s">
        <v>103</v>
      </c>
      <c r="C94" s="15">
        <v>222247</v>
      </c>
      <c r="D94" s="28">
        <v>0</v>
      </c>
      <c r="E94" s="28">
        <v>0</v>
      </c>
      <c r="F94" s="28">
        <f t="shared" si="10"/>
        <v>222247</v>
      </c>
      <c r="G94" s="17">
        <f t="shared" si="6"/>
        <v>100</v>
      </c>
      <c r="H94" s="28">
        <v>0</v>
      </c>
      <c r="I94" s="17">
        <f t="shared" si="7"/>
        <v>0</v>
      </c>
      <c r="J94" s="28">
        <v>0</v>
      </c>
      <c r="K94" s="17">
        <f t="shared" si="8"/>
        <v>0</v>
      </c>
      <c r="L94" s="28">
        <f t="shared" si="11"/>
        <v>222247</v>
      </c>
      <c r="M94" s="17">
        <f t="shared" si="12"/>
        <v>4.2282699074129727E-3</v>
      </c>
      <c r="N94" s="15"/>
      <c r="O94" s="15"/>
      <c r="P94" s="15"/>
    </row>
    <row r="95" spans="2:16" x14ac:dyDescent="0.2">
      <c r="B95" s="18" t="s">
        <v>170</v>
      </c>
      <c r="C95" s="19">
        <v>1068116</v>
      </c>
      <c r="D95" s="19">
        <v>0</v>
      </c>
      <c r="E95" s="15">
        <v>0</v>
      </c>
      <c r="F95" s="19">
        <f t="shared" si="10"/>
        <v>1068116</v>
      </c>
      <c r="G95" s="20">
        <f t="shared" si="6"/>
        <v>34.745875188674333</v>
      </c>
      <c r="H95" s="19">
        <v>2005964</v>
      </c>
      <c r="I95" s="20">
        <f t="shared" si="7"/>
        <v>65.254124811325667</v>
      </c>
      <c r="J95" s="19">
        <v>0</v>
      </c>
      <c r="K95" s="20">
        <f t="shared" si="8"/>
        <v>0</v>
      </c>
      <c r="L95" s="19">
        <f t="shared" si="11"/>
        <v>3074080</v>
      </c>
      <c r="M95" s="20">
        <f t="shared" si="12"/>
        <v>5.8484658766957805E-2</v>
      </c>
      <c r="N95" s="15"/>
      <c r="O95" s="15"/>
      <c r="P95" s="15"/>
    </row>
    <row r="96" spans="2:16" x14ac:dyDescent="0.2">
      <c r="B96" s="16" t="s">
        <v>171</v>
      </c>
      <c r="C96" s="15">
        <v>0</v>
      </c>
      <c r="D96" s="28">
        <v>0</v>
      </c>
      <c r="E96" s="42">
        <v>0</v>
      </c>
      <c r="F96" s="28">
        <f t="shared" si="10"/>
        <v>0</v>
      </c>
      <c r="G96" s="17">
        <f t="shared" si="6"/>
        <v>0</v>
      </c>
      <c r="H96" s="28">
        <v>5873680</v>
      </c>
      <c r="I96" s="17">
        <f t="shared" si="7"/>
        <v>100</v>
      </c>
      <c r="J96" s="28">
        <v>0</v>
      </c>
      <c r="K96" s="17">
        <f t="shared" si="8"/>
        <v>0</v>
      </c>
      <c r="L96" s="28">
        <f t="shared" si="11"/>
        <v>5873680</v>
      </c>
      <c r="M96" s="17">
        <f t="shared" si="12"/>
        <v>0.11174730992892336</v>
      </c>
      <c r="N96" s="15"/>
      <c r="O96" s="15"/>
      <c r="P96" s="15"/>
    </row>
    <row r="97" spans="2:16" x14ac:dyDescent="0.2">
      <c r="B97" s="16" t="s">
        <v>84</v>
      </c>
      <c r="C97" s="28">
        <v>686026</v>
      </c>
      <c r="D97" s="28">
        <v>0</v>
      </c>
      <c r="E97" s="15">
        <v>0</v>
      </c>
      <c r="F97" s="28">
        <f t="shared" si="10"/>
        <v>686026</v>
      </c>
      <c r="G97" s="17">
        <f t="shared" si="6"/>
        <v>100</v>
      </c>
      <c r="H97" s="28">
        <v>0</v>
      </c>
      <c r="I97" s="17">
        <f t="shared" si="7"/>
        <v>0</v>
      </c>
      <c r="J97" s="28">
        <v>0</v>
      </c>
      <c r="K97" s="17">
        <f t="shared" si="8"/>
        <v>0</v>
      </c>
      <c r="L97" s="28">
        <f t="shared" si="11"/>
        <v>686026</v>
      </c>
      <c r="M97" s="17">
        <f t="shared" si="12"/>
        <v>1.3051708646248959E-2</v>
      </c>
      <c r="N97" s="15"/>
      <c r="O97" s="15"/>
      <c r="P97" s="15"/>
    </row>
    <row r="98" spans="2:16" x14ac:dyDescent="0.2">
      <c r="B98" s="16" t="s">
        <v>172</v>
      </c>
      <c r="C98" s="28">
        <v>431397</v>
      </c>
      <c r="D98" s="28">
        <v>0</v>
      </c>
      <c r="E98" s="15">
        <v>266697</v>
      </c>
      <c r="F98" s="28">
        <f t="shared" si="10"/>
        <v>698094</v>
      </c>
      <c r="G98" s="17">
        <f t="shared" si="6"/>
        <v>100</v>
      </c>
      <c r="H98" s="28">
        <v>0</v>
      </c>
      <c r="I98" s="17">
        <f t="shared" si="7"/>
        <v>0</v>
      </c>
      <c r="J98" s="28">
        <v>0</v>
      </c>
      <c r="K98" s="17">
        <f t="shared" si="8"/>
        <v>0</v>
      </c>
      <c r="L98" s="28">
        <f t="shared" si="11"/>
        <v>698094</v>
      </c>
      <c r="M98" s="17">
        <f t="shared" si="12"/>
        <v>1.3281303472017855E-2</v>
      </c>
      <c r="N98" s="15"/>
      <c r="O98" s="15"/>
      <c r="P98" s="15"/>
    </row>
    <row r="99" spans="2:16" x14ac:dyDescent="0.2">
      <c r="B99" s="16" t="s">
        <v>109</v>
      </c>
      <c r="C99" s="28">
        <v>394773</v>
      </c>
      <c r="D99" s="15">
        <v>59294</v>
      </c>
      <c r="E99" s="15">
        <v>60960</v>
      </c>
      <c r="F99" s="28">
        <f t="shared" si="10"/>
        <v>515027</v>
      </c>
      <c r="G99" s="17">
        <f t="shared" si="6"/>
        <v>100</v>
      </c>
      <c r="H99" s="28">
        <v>0</v>
      </c>
      <c r="I99" s="17">
        <f t="shared" si="7"/>
        <v>0</v>
      </c>
      <c r="J99" s="28">
        <v>0</v>
      </c>
      <c r="K99" s="17">
        <f t="shared" si="8"/>
        <v>0</v>
      </c>
      <c r="L99" s="28">
        <f t="shared" si="11"/>
        <v>515027</v>
      </c>
      <c r="M99" s="17">
        <f t="shared" si="12"/>
        <v>9.798436719529088E-3</v>
      </c>
      <c r="N99" s="15"/>
      <c r="O99" s="15"/>
      <c r="P99" s="15"/>
    </row>
    <row r="100" spans="2:16" x14ac:dyDescent="0.2">
      <c r="B100" s="18" t="s">
        <v>85</v>
      </c>
      <c r="C100" s="51">
        <v>1986916</v>
      </c>
      <c r="D100" s="19">
        <v>0</v>
      </c>
      <c r="E100" s="15">
        <v>0</v>
      </c>
      <c r="F100" s="19">
        <f t="shared" si="10"/>
        <v>1986916</v>
      </c>
      <c r="G100" s="20">
        <f t="shared" si="6"/>
        <v>84.821116783167227</v>
      </c>
      <c r="H100" s="19">
        <v>355562</v>
      </c>
      <c r="I100" s="20">
        <f t="shared" si="7"/>
        <v>15.178883216832773</v>
      </c>
      <c r="J100" s="19">
        <v>0</v>
      </c>
      <c r="K100" s="20">
        <f t="shared" si="8"/>
        <v>0</v>
      </c>
      <c r="L100" s="19">
        <f t="shared" si="11"/>
        <v>2342478</v>
      </c>
      <c r="M100" s="20">
        <f t="shared" si="12"/>
        <v>4.4565862469130857E-2</v>
      </c>
      <c r="N100" s="15"/>
      <c r="O100" s="15"/>
      <c r="P100" s="15"/>
    </row>
    <row r="101" spans="2:16" x14ac:dyDescent="0.2">
      <c r="B101" s="16" t="s">
        <v>86</v>
      </c>
      <c r="C101" s="15">
        <v>1537400</v>
      </c>
      <c r="D101" s="28">
        <v>0</v>
      </c>
      <c r="E101" s="42">
        <v>0</v>
      </c>
      <c r="F101" s="28">
        <f t="shared" si="10"/>
        <v>1537400</v>
      </c>
      <c r="G101" s="17">
        <f t="shared" si="6"/>
        <v>100</v>
      </c>
      <c r="H101" s="28">
        <v>0</v>
      </c>
      <c r="I101" s="17">
        <f t="shared" si="7"/>
        <v>0</v>
      </c>
      <c r="J101" s="28">
        <v>0</v>
      </c>
      <c r="K101" s="17">
        <f t="shared" si="8"/>
        <v>0</v>
      </c>
      <c r="L101" s="28">
        <f t="shared" si="11"/>
        <v>1537400</v>
      </c>
      <c r="M101" s="17">
        <f t="shared" si="12"/>
        <v>2.9249178417061664E-2</v>
      </c>
      <c r="N101" s="15"/>
      <c r="O101" s="15"/>
      <c r="P101" s="15"/>
    </row>
    <row r="102" spans="2:16" x14ac:dyDescent="0.2">
      <c r="B102" s="16" t="s">
        <v>173</v>
      </c>
      <c r="C102" s="28">
        <v>532369</v>
      </c>
      <c r="D102" s="28">
        <v>0</v>
      </c>
      <c r="E102" s="15">
        <v>405386</v>
      </c>
      <c r="F102" s="28">
        <f t="shared" si="10"/>
        <v>937755</v>
      </c>
      <c r="G102" s="17">
        <f t="shared" si="6"/>
        <v>100</v>
      </c>
      <c r="H102" s="28">
        <v>0</v>
      </c>
      <c r="I102" s="17">
        <f t="shared" si="7"/>
        <v>0</v>
      </c>
      <c r="J102" s="28">
        <v>0</v>
      </c>
      <c r="K102" s="17">
        <f t="shared" si="8"/>
        <v>0</v>
      </c>
      <c r="L102" s="28">
        <f t="shared" si="11"/>
        <v>937755</v>
      </c>
      <c r="M102" s="17">
        <f t="shared" si="12"/>
        <v>1.7840876353903776E-2</v>
      </c>
      <c r="N102" s="15"/>
      <c r="O102" s="15"/>
      <c r="P102" s="15"/>
    </row>
    <row r="103" spans="2:16" x14ac:dyDescent="0.2">
      <c r="B103" s="16" t="s">
        <v>174</v>
      </c>
      <c r="C103" s="28">
        <v>0</v>
      </c>
      <c r="D103" s="28">
        <v>1587177</v>
      </c>
      <c r="E103" s="15">
        <v>0</v>
      </c>
      <c r="F103" s="28">
        <f t="shared" si="10"/>
        <v>1587177</v>
      </c>
      <c r="G103" s="17">
        <f t="shared" si="6"/>
        <v>19.032243404240422</v>
      </c>
      <c r="H103" s="28">
        <v>6752234</v>
      </c>
      <c r="I103" s="17">
        <f t="shared" si="7"/>
        <v>80.967756595759582</v>
      </c>
      <c r="J103" s="28">
        <v>0</v>
      </c>
      <c r="K103" s="17">
        <f t="shared" si="8"/>
        <v>0</v>
      </c>
      <c r="L103" s="28">
        <f t="shared" si="11"/>
        <v>8339411</v>
      </c>
      <c r="M103" s="17">
        <f t="shared" si="12"/>
        <v>0.15865807222076664</v>
      </c>
      <c r="N103" s="15"/>
      <c r="O103" s="15"/>
      <c r="P103" s="15"/>
    </row>
    <row r="104" spans="2:16" x14ac:dyDescent="0.2">
      <c r="B104" s="16" t="s">
        <v>175</v>
      </c>
      <c r="C104" s="28">
        <v>581000</v>
      </c>
      <c r="D104" s="28">
        <v>120000</v>
      </c>
      <c r="E104" s="15">
        <v>0</v>
      </c>
      <c r="F104" s="28">
        <f t="shared" si="10"/>
        <v>701000</v>
      </c>
      <c r="G104" s="17">
        <f t="shared" si="6"/>
        <v>100</v>
      </c>
      <c r="H104" s="28">
        <v>0</v>
      </c>
      <c r="I104" s="17">
        <f t="shared" si="7"/>
        <v>0</v>
      </c>
      <c r="J104" s="28">
        <v>0</v>
      </c>
      <c r="K104" s="17">
        <f t="shared" si="8"/>
        <v>0</v>
      </c>
      <c r="L104" s="28">
        <f t="shared" si="11"/>
        <v>701000</v>
      </c>
      <c r="M104" s="17">
        <f t="shared" si="12"/>
        <v>1.3336590393105391E-2</v>
      </c>
      <c r="N104" s="15"/>
      <c r="O104" s="15"/>
      <c r="P104" s="15"/>
    </row>
    <row r="105" spans="2:16" x14ac:dyDescent="0.2">
      <c r="B105" s="16" t="s">
        <v>21</v>
      </c>
      <c r="C105" s="28">
        <v>0</v>
      </c>
      <c r="D105" s="28">
        <v>1509983</v>
      </c>
      <c r="E105" s="15">
        <v>729020</v>
      </c>
      <c r="F105" s="28">
        <f t="shared" si="10"/>
        <v>2239003</v>
      </c>
      <c r="G105" s="17">
        <f t="shared" si="6"/>
        <v>24.308418811672759</v>
      </c>
      <c r="H105" s="28">
        <v>6971810</v>
      </c>
      <c r="I105" s="17">
        <f t="shared" si="7"/>
        <v>75.691581188327234</v>
      </c>
      <c r="J105" s="28">
        <v>0</v>
      </c>
      <c r="K105" s="17">
        <f t="shared" si="8"/>
        <v>0</v>
      </c>
      <c r="L105" s="28">
        <f t="shared" si="11"/>
        <v>9210813</v>
      </c>
      <c r="M105" s="17">
        <f t="shared" si="12"/>
        <v>0.17523657655990052</v>
      </c>
      <c r="N105" s="15"/>
      <c r="O105" s="15"/>
      <c r="P105" s="15"/>
    </row>
    <row r="106" spans="2:16" x14ac:dyDescent="0.2">
      <c r="B106" s="16" t="s">
        <v>176</v>
      </c>
      <c r="C106" s="28">
        <v>854233</v>
      </c>
      <c r="D106" s="28">
        <v>0</v>
      </c>
      <c r="E106" s="15">
        <v>0</v>
      </c>
      <c r="F106" s="28">
        <f t="shared" si="10"/>
        <v>854233</v>
      </c>
      <c r="G106" s="17">
        <f t="shared" si="6"/>
        <v>100</v>
      </c>
      <c r="H106" s="28">
        <v>0</v>
      </c>
      <c r="I106" s="17">
        <f t="shared" si="7"/>
        <v>0</v>
      </c>
      <c r="J106" s="28">
        <v>0</v>
      </c>
      <c r="K106" s="17">
        <f t="shared" si="8"/>
        <v>0</v>
      </c>
      <c r="L106" s="28">
        <f t="shared" si="11"/>
        <v>854233</v>
      </c>
      <c r="M106" s="17">
        <f t="shared" si="12"/>
        <v>1.6251862512515831E-2</v>
      </c>
      <c r="N106" s="15"/>
      <c r="O106" s="15"/>
      <c r="P106" s="15"/>
    </row>
    <row r="107" spans="2:16" x14ac:dyDescent="0.2">
      <c r="B107" s="16" t="s">
        <v>177</v>
      </c>
      <c r="C107" s="28">
        <v>1571892</v>
      </c>
      <c r="D107" s="28">
        <v>0</v>
      </c>
      <c r="E107" s="15">
        <v>0</v>
      </c>
      <c r="F107" s="28">
        <f t="shared" si="10"/>
        <v>1571892</v>
      </c>
      <c r="G107" s="17">
        <f t="shared" si="6"/>
        <v>100</v>
      </c>
      <c r="H107" s="28">
        <v>0</v>
      </c>
      <c r="I107" s="17">
        <f t="shared" si="7"/>
        <v>0</v>
      </c>
      <c r="J107" s="28">
        <v>0</v>
      </c>
      <c r="K107" s="17">
        <f t="shared" si="8"/>
        <v>0</v>
      </c>
      <c r="L107" s="28">
        <f t="shared" si="11"/>
        <v>1571892</v>
      </c>
      <c r="M107" s="17">
        <f t="shared" si="12"/>
        <v>2.9905391934663648E-2</v>
      </c>
      <c r="N107" s="15"/>
      <c r="O107" s="15"/>
      <c r="P107" s="15"/>
    </row>
    <row r="108" spans="2:16" x14ac:dyDescent="0.2">
      <c r="B108" s="16" t="s">
        <v>88</v>
      </c>
      <c r="C108" s="28">
        <v>868778</v>
      </c>
      <c r="D108" s="28">
        <v>2063824</v>
      </c>
      <c r="E108" s="15">
        <v>91200</v>
      </c>
      <c r="F108" s="28">
        <f t="shared" si="10"/>
        <v>3023802</v>
      </c>
      <c r="G108" s="17">
        <f t="shared" si="6"/>
        <v>100</v>
      </c>
      <c r="H108" s="28">
        <v>0</v>
      </c>
      <c r="I108" s="17">
        <f t="shared" si="7"/>
        <v>0</v>
      </c>
      <c r="J108" s="28">
        <v>0</v>
      </c>
      <c r="K108" s="17">
        <f t="shared" si="8"/>
        <v>0</v>
      </c>
      <c r="L108" s="28">
        <f t="shared" si="11"/>
        <v>3023802</v>
      </c>
      <c r="M108" s="17">
        <f t="shared" si="12"/>
        <v>5.7528115126751593E-2</v>
      </c>
      <c r="N108" s="15"/>
      <c r="O108" s="15"/>
      <c r="P108" s="15"/>
    </row>
    <row r="109" spans="2:16" x14ac:dyDescent="0.2">
      <c r="B109" s="16" t="s">
        <v>178</v>
      </c>
      <c r="C109" s="28">
        <v>0</v>
      </c>
      <c r="D109" s="28">
        <v>1343877</v>
      </c>
      <c r="E109" s="15">
        <v>15000000</v>
      </c>
      <c r="F109" s="28">
        <f t="shared" si="10"/>
        <v>16343877</v>
      </c>
      <c r="G109" s="17">
        <f t="shared" si="6"/>
        <v>78.810105996629133</v>
      </c>
      <c r="H109" s="28">
        <v>4394424</v>
      </c>
      <c r="I109" s="17">
        <f t="shared" si="7"/>
        <v>21.189894003370867</v>
      </c>
      <c r="J109" s="28">
        <v>0</v>
      </c>
      <c r="K109" s="17">
        <f t="shared" si="8"/>
        <v>0</v>
      </c>
      <c r="L109" s="28">
        <f t="shared" si="11"/>
        <v>20738301</v>
      </c>
      <c r="M109" s="17">
        <f t="shared" si="12"/>
        <v>0.3945481111068872</v>
      </c>
      <c r="N109" s="15"/>
      <c r="O109" s="15"/>
      <c r="P109" s="15"/>
    </row>
    <row r="110" spans="2:16" x14ac:dyDescent="0.2">
      <c r="B110" s="16" t="s">
        <v>179</v>
      </c>
      <c r="C110" s="28">
        <v>979000</v>
      </c>
      <c r="D110" s="28">
        <v>240819</v>
      </c>
      <c r="E110" s="15">
        <v>366788</v>
      </c>
      <c r="F110" s="28">
        <f t="shared" si="10"/>
        <v>1586607</v>
      </c>
      <c r="G110" s="17">
        <f t="shared" si="6"/>
        <v>100</v>
      </c>
      <c r="H110" s="28">
        <v>0</v>
      </c>
      <c r="I110" s="17">
        <f t="shared" si="7"/>
        <v>0</v>
      </c>
      <c r="J110" s="28">
        <v>0</v>
      </c>
      <c r="K110" s="17">
        <f t="shared" si="8"/>
        <v>0</v>
      </c>
      <c r="L110" s="28">
        <f t="shared" si="11"/>
        <v>1586607</v>
      </c>
      <c r="M110" s="17">
        <f t="shared" si="12"/>
        <v>3.018534618235915E-2</v>
      </c>
      <c r="N110" s="15"/>
      <c r="O110" s="15"/>
      <c r="P110" s="15"/>
    </row>
    <row r="111" spans="2:16" x14ac:dyDescent="0.2">
      <c r="B111" s="16" t="s">
        <v>118</v>
      </c>
      <c r="C111" s="28">
        <v>97545</v>
      </c>
      <c r="D111" s="28">
        <v>0</v>
      </c>
      <c r="E111" s="15">
        <v>0</v>
      </c>
      <c r="F111" s="28">
        <f t="shared" si="10"/>
        <v>97545</v>
      </c>
      <c r="G111" s="17">
        <f t="shared" si="6"/>
        <v>100</v>
      </c>
      <c r="H111" s="28">
        <v>0</v>
      </c>
      <c r="I111" s="17">
        <f t="shared" si="7"/>
        <v>0</v>
      </c>
      <c r="J111" s="28">
        <v>0</v>
      </c>
      <c r="K111" s="17">
        <f t="shared" si="8"/>
        <v>0</v>
      </c>
      <c r="L111" s="28">
        <f t="shared" si="11"/>
        <v>97545</v>
      </c>
      <c r="M111" s="17">
        <f t="shared" si="12"/>
        <v>1.855802724529908E-3</v>
      </c>
      <c r="N111" s="15"/>
      <c r="O111" s="15"/>
      <c r="P111" s="15"/>
    </row>
    <row r="112" spans="2:16" x14ac:dyDescent="0.2">
      <c r="B112" s="16" t="s">
        <v>106</v>
      </c>
      <c r="C112" s="28">
        <v>2000000</v>
      </c>
      <c r="D112" s="28">
        <v>530419</v>
      </c>
      <c r="E112" s="15">
        <v>0</v>
      </c>
      <c r="F112" s="28">
        <f t="shared" si="10"/>
        <v>2530419</v>
      </c>
      <c r="G112" s="17">
        <f t="shared" si="6"/>
        <v>22.251349369239129</v>
      </c>
      <c r="H112" s="28">
        <v>8841561</v>
      </c>
      <c r="I112" s="17">
        <f t="shared" si="7"/>
        <v>77.748650630760878</v>
      </c>
      <c r="J112" s="28">
        <v>0</v>
      </c>
      <c r="K112" s="17">
        <f t="shared" si="8"/>
        <v>0</v>
      </c>
      <c r="L112" s="28">
        <f t="shared" si="11"/>
        <v>11371980</v>
      </c>
      <c r="M112" s="17">
        <f t="shared" si="12"/>
        <v>0.21635298034035186</v>
      </c>
      <c r="N112" s="15"/>
      <c r="O112" s="15"/>
      <c r="P112" s="15"/>
    </row>
    <row r="113" spans="2:16" x14ac:dyDescent="0.2">
      <c r="B113" s="16" t="s">
        <v>180</v>
      </c>
      <c r="C113" s="28">
        <v>623479</v>
      </c>
      <c r="D113" s="28">
        <v>0</v>
      </c>
      <c r="E113" s="15">
        <v>0</v>
      </c>
      <c r="F113" s="28">
        <f t="shared" si="10"/>
        <v>623479</v>
      </c>
      <c r="G113" s="17">
        <f t="shared" si="6"/>
        <v>94.816329944568224</v>
      </c>
      <c r="H113" s="28">
        <v>34086</v>
      </c>
      <c r="I113" s="17">
        <f t="shared" si="7"/>
        <v>5.1836700554317829</v>
      </c>
      <c r="J113" s="28">
        <v>0</v>
      </c>
      <c r="K113" s="17">
        <f t="shared" si="8"/>
        <v>0</v>
      </c>
      <c r="L113" s="28">
        <f t="shared" si="11"/>
        <v>657565</v>
      </c>
      <c r="M113" s="17">
        <f t="shared" si="12"/>
        <v>1.2510235466251565E-2</v>
      </c>
      <c r="N113" s="15"/>
      <c r="O113" s="15"/>
      <c r="P113" s="15"/>
    </row>
    <row r="114" spans="2:16" x14ac:dyDescent="0.2">
      <c r="B114" s="16" t="s">
        <v>131</v>
      </c>
      <c r="C114" s="28">
        <v>642807</v>
      </c>
      <c r="D114" s="28">
        <v>0</v>
      </c>
      <c r="E114" s="15">
        <v>0</v>
      </c>
      <c r="F114" s="28">
        <f t="shared" si="10"/>
        <v>642807</v>
      </c>
      <c r="G114" s="17">
        <f t="shared" si="6"/>
        <v>100</v>
      </c>
      <c r="H114" s="28">
        <v>0</v>
      </c>
      <c r="I114" s="17">
        <f t="shared" si="7"/>
        <v>0</v>
      </c>
      <c r="J114" s="28">
        <v>0</v>
      </c>
      <c r="K114" s="17">
        <f t="shared" si="8"/>
        <v>0</v>
      </c>
      <c r="L114" s="28">
        <f t="shared" si="11"/>
        <v>642807</v>
      </c>
      <c r="M114" s="17">
        <f t="shared" si="12"/>
        <v>1.222946313954479E-2</v>
      </c>
      <c r="N114" s="15"/>
      <c r="O114" s="15"/>
      <c r="P114" s="15"/>
    </row>
    <row r="115" spans="2:16" x14ac:dyDescent="0.2">
      <c r="B115" s="16" t="s">
        <v>181</v>
      </c>
      <c r="C115" s="28">
        <v>3376629</v>
      </c>
      <c r="D115" s="28">
        <v>0</v>
      </c>
      <c r="E115" s="15">
        <v>2343371</v>
      </c>
      <c r="F115" s="28">
        <f t="shared" si="10"/>
        <v>5720000</v>
      </c>
      <c r="G115" s="17">
        <f t="shared" si="6"/>
        <v>100</v>
      </c>
      <c r="H115" s="28">
        <v>0</v>
      </c>
      <c r="I115" s="17">
        <f t="shared" si="7"/>
        <v>0</v>
      </c>
      <c r="J115" s="28">
        <v>0</v>
      </c>
      <c r="K115" s="17">
        <f t="shared" si="8"/>
        <v>0</v>
      </c>
      <c r="L115" s="28">
        <f t="shared" si="11"/>
        <v>5720000</v>
      </c>
      <c r="M115" s="17">
        <f t="shared" si="12"/>
        <v>0.10882353359281433</v>
      </c>
      <c r="N115" s="15"/>
      <c r="O115" s="15"/>
      <c r="P115" s="15"/>
    </row>
    <row r="116" spans="2:16" x14ac:dyDescent="0.2">
      <c r="B116" s="16" t="s">
        <v>89</v>
      </c>
      <c r="C116" s="28">
        <v>974809</v>
      </c>
      <c r="D116" s="28">
        <v>562500</v>
      </c>
      <c r="E116" s="15">
        <v>0</v>
      </c>
      <c r="F116" s="28">
        <f t="shared" si="10"/>
        <v>1537309</v>
      </c>
      <c r="G116" s="17">
        <f t="shared" si="6"/>
        <v>100</v>
      </c>
      <c r="H116" s="28">
        <v>0</v>
      </c>
      <c r="I116" s="17">
        <f t="shared" si="7"/>
        <v>0</v>
      </c>
      <c r="J116" s="28">
        <v>0</v>
      </c>
      <c r="K116" s="17">
        <f t="shared" si="8"/>
        <v>0</v>
      </c>
      <c r="L116" s="28">
        <f t="shared" si="11"/>
        <v>1537309</v>
      </c>
      <c r="M116" s="17">
        <f t="shared" si="12"/>
        <v>2.9247447133572694E-2</v>
      </c>
      <c r="N116" s="15"/>
      <c r="O116" s="15"/>
      <c r="P116" s="15"/>
    </row>
    <row r="117" spans="2:16" x14ac:dyDescent="0.2">
      <c r="B117" s="16" t="s">
        <v>182</v>
      </c>
      <c r="C117" s="28">
        <v>517912</v>
      </c>
      <c r="D117" s="28">
        <v>9266</v>
      </c>
      <c r="E117" s="15">
        <v>16536</v>
      </c>
      <c r="F117" s="28">
        <f t="shared" si="10"/>
        <v>543714</v>
      </c>
      <c r="G117" s="17">
        <f t="shared" si="6"/>
        <v>8.2388648630628936</v>
      </c>
      <c r="H117" s="28">
        <v>6055666</v>
      </c>
      <c r="I117" s="17">
        <f t="shared" si="7"/>
        <v>91.761135136937114</v>
      </c>
      <c r="J117" s="28">
        <v>0</v>
      </c>
      <c r="K117" s="17">
        <f t="shared" si="8"/>
        <v>0</v>
      </c>
      <c r="L117" s="28">
        <f t="shared" si="11"/>
        <v>6599380</v>
      </c>
      <c r="M117" s="17">
        <f t="shared" si="12"/>
        <v>0.12555382012617955</v>
      </c>
      <c r="N117" s="15"/>
      <c r="O117" s="15"/>
      <c r="P117" s="15"/>
    </row>
    <row r="118" spans="2:16" x14ac:dyDescent="0.2">
      <c r="B118" s="16" t="s">
        <v>183</v>
      </c>
      <c r="C118" s="28">
        <v>0</v>
      </c>
      <c r="D118" s="28">
        <v>0</v>
      </c>
      <c r="E118" s="15">
        <v>0</v>
      </c>
      <c r="F118" s="28">
        <f t="shared" si="10"/>
        <v>0</v>
      </c>
      <c r="G118" s="17">
        <f t="shared" si="6"/>
        <v>0</v>
      </c>
      <c r="H118" s="28">
        <v>1050575</v>
      </c>
      <c r="I118" s="17">
        <f t="shared" si="7"/>
        <v>100</v>
      </c>
      <c r="J118" s="28">
        <v>0</v>
      </c>
      <c r="K118" s="17">
        <f t="shared" si="8"/>
        <v>0</v>
      </c>
      <c r="L118" s="28">
        <f t="shared" si="11"/>
        <v>1050575</v>
      </c>
      <c r="M118" s="17">
        <f t="shared" si="12"/>
        <v>1.998728737836904E-2</v>
      </c>
      <c r="N118" s="15"/>
      <c r="O118" s="15"/>
      <c r="P118" s="15"/>
    </row>
    <row r="119" spans="2:16" x14ac:dyDescent="0.2">
      <c r="B119" s="16" t="s">
        <v>184</v>
      </c>
      <c r="C119" s="28">
        <v>941266</v>
      </c>
      <c r="D119" s="28">
        <v>0</v>
      </c>
      <c r="E119" s="15">
        <v>0</v>
      </c>
      <c r="F119" s="28">
        <f t="shared" si="10"/>
        <v>941266</v>
      </c>
      <c r="G119" s="17">
        <f t="shared" si="6"/>
        <v>27.352317432014843</v>
      </c>
      <c r="H119" s="28">
        <v>0</v>
      </c>
      <c r="I119" s="17">
        <f t="shared" si="7"/>
        <v>0</v>
      </c>
      <c r="J119" s="28">
        <v>2500000</v>
      </c>
      <c r="K119" s="17">
        <f t="shared" si="8"/>
        <v>72.647682567985157</v>
      </c>
      <c r="L119" s="28">
        <f t="shared" si="11"/>
        <v>3441266</v>
      </c>
      <c r="M119" s="17">
        <f t="shared" si="12"/>
        <v>6.5470406670071632E-2</v>
      </c>
      <c r="N119" s="15"/>
      <c r="O119" s="15"/>
      <c r="P119" s="15"/>
    </row>
    <row r="120" spans="2:16" x14ac:dyDescent="0.2">
      <c r="B120" s="16" t="s">
        <v>185</v>
      </c>
      <c r="C120" s="28">
        <v>800000</v>
      </c>
      <c r="D120" s="28">
        <v>1700000</v>
      </c>
      <c r="E120" s="15">
        <v>0</v>
      </c>
      <c r="F120" s="28">
        <f t="shared" si="10"/>
        <v>2500000</v>
      </c>
      <c r="G120" s="17">
        <f t="shared" si="6"/>
        <v>100</v>
      </c>
      <c r="H120" s="28">
        <v>0</v>
      </c>
      <c r="I120" s="17">
        <f t="shared" si="7"/>
        <v>0</v>
      </c>
      <c r="J120" s="28">
        <v>0</v>
      </c>
      <c r="K120" s="17">
        <f t="shared" si="8"/>
        <v>0</v>
      </c>
      <c r="L120" s="28">
        <f t="shared" si="11"/>
        <v>2500000</v>
      </c>
      <c r="M120" s="17">
        <f t="shared" si="12"/>
        <v>4.756273321364262E-2</v>
      </c>
      <c r="N120" s="15"/>
      <c r="O120" s="15"/>
      <c r="P120" s="15"/>
    </row>
    <row r="121" spans="2:16" x14ac:dyDescent="0.2">
      <c r="B121" s="16" t="s">
        <v>186</v>
      </c>
      <c r="C121" s="28">
        <v>371272</v>
      </c>
      <c r="D121" s="28">
        <v>160000</v>
      </c>
      <c r="E121" s="15">
        <v>44000</v>
      </c>
      <c r="F121" s="28">
        <f t="shared" si="10"/>
        <v>575272</v>
      </c>
      <c r="G121" s="17">
        <f t="shared" si="6"/>
        <v>70.909879793706679</v>
      </c>
      <c r="H121" s="28">
        <v>0</v>
      </c>
      <c r="I121" s="17">
        <f t="shared" si="7"/>
        <v>0</v>
      </c>
      <c r="J121" s="28">
        <v>236000</v>
      </c>
      <c r="K121" s="17">
        <f t="shared" si="8"/>
        <v>29.090120206293328</v>
      </c>
      <c r="L121" s="28">
        <f t="shared" si="11"/>
        <v>811272</v>
      </c>
      <c r="M121" s="17">
        <f t="shared" si="12"/>
        <v>1.5434525479879311E-2</v>
      </c>
      <c r="N121" s="15"/>
      <c r="O121" s="15"/>
      <c r="P121" s="15"/>
    </row>
    <row r="122" spans="2:16" x14ac:dyDescent="0.2">
      <c r="B122" s="16" t="s">
        <v>90</v>
      </c>
      <c r="C122" s="28">
        <v>274623</v>
      </c>
      <c r="D122" s="28">
        <v>1463190</v>
      </c>
      <c r="E122" s="15">
        <v>91800</v>
      </c>
      <c r="F122" s="28">
        <f t="shared" si="10"/>
        <v>1829613</v>
      </c>
      <c r="G122" s="17">
        <f t="shared" ref="G122:G136" si="13">(F122/L122)*100</f>
        <v>100</v>
      </c>
      <c r="H122" s="28">
        <v>0</v>
      </c>
      <c r="I122" s="17">
        <f t="shared" ref="I122:I136" si="14">(H122/L122)*100</f>
        <v>0</v>
      </c>
      <c r="J122" s="28">
        <v>0</v>
      </c>
      <c r="K122" s="17">
        <f t="shared" ref="K122:K136" si="15">(J122/L122)*100</f>
        <v>0</v>
      </c>
      <c r="L122" s="28">
        <f t="shared" si="11"/>
        <v>1829613</v>
      </c>
      <c r="M122" s="17">
        <f t="shared" ref="M122:M153" si="16">(L122/$L$281)*100</f>
        <v>3.4808558001284927E-2</v>
      </c>
      <c r="N122" s="15"/>
      <c r="O122" s="15"/>
      <c r="P122" s="15"/>
    </row>
    <row r="123" spans="2:16" x14ac:dyDescent="0.2">
      <c r="B123" s="16" t="s">
        <v>129</v>
      </c>
      <c r="C123" s="28">
        <v>901262</v>
      </c>
      <c r="D123" s="28">
        <v>0</v>
      </c>
      <c r="E123" s="15">
        <v>0</v>
      </c>
      <c r="F123" s="28">
        <f t="shared" ref="F123:F136" si="17">SUM(C123:E123)</f>
        <v>901262</v>
      </c>
      <c r="G123" s="17">
        <f t="shared" si="13"/>
        <v>100</v>
      </c>
      <c r="H123" s="28">
        <v>0</v>
      </c>
      <c r="I123" s="17">
        <f t="shared" si="14"/>
        <v>0</v>
      </c>
      <c r="J123" s="28">
        <v>0</v>
      </c>
      <c r="K123" s="17">
        <f t="shared" si="15"/>
        <v>0</v>
      </c>
      <c r="L123" s="28">
        <f t="shared" ref="L123:L136" si="18">SUM(F123,H123,J123)</f>
        <v>901262</v>
      </c>
      <c r="M123" s="17">
        <f t="shared" si="16"/>
        <v>1.714659362463759E-2</v>
      </c>
      <c r="N123" s="15"/>
      <c r="O123" s="15"/>
      <c r="P123" s="15"/>
    </row>
    <row r="124" spans="2:16" x14ac:dyDescent="0.2">
      <c r="B124" s="16" t="s">
        <v>110</v>
      </c>
      <c r="C124" s="28">
        <v>804733</v>
      </c>
      <c r="D124" s="28">
        <v>0</v>
      </c>
      <c r="E124" s="15">
        <v>0</v>
      </c>
      <c r="F124" s="28">
        <f t="shared" si="17"/>
        <v>804733</v>
      </c>
      <c r="G124" s="17">
        <f t="shared" si="13"/>
        <v>100</v>
      </c>
      <c r="H124" s="28">
        <v>0</v>
      </c>
      <c r="I124" s="17">
        <f t="shared" si="14"/>
        <v>0</v>
      </c>
      <c r="J124" s="28">
        <v>0</v>
      </c>
      <c r="K124" s="17">
        <f t="shared" si="15"/>
        <v>0</v>
      </c>
      <c r="L124" s="28">
        <f t="shared" si="18"/>
        <v>804733</v>
      </c>
      <c r="M124" s="17">
        <f t="shared" si="16"/>
        <v>1.5310120394885707E-2</v>
      </c>
      <c r="N124" s="15"/>
      <c r="O124" s="15"/>
      <c r="P124" s="15"/>
    </row>
    <row r="125" spans="2:16" x14ac:dyDescent="0.2">
      <c r="B125" s="16" t="s">
        <v>91</v>
      </c>
      <c r="C125" s="28">
        <v>0</v>
      </c>
      <c r="D125" s="28">
        <v>262372</v>
      </c>
      <c r="E125" s="15">
        <v>0</v>
      </c>
      <c r="F125" s="28">
        <f t="shared" si="17"/>
        <v>262372</v>
      </c>
      <c r="G125" s="17">
        <f t="shared" si="13"/>
        <v>100</v>
      </c>
      <c r="H125" s="28">
        <v>0</v>
      </c>
      <c r="I125" s="17">
        <f t="shared" si="14"/>
        <v>0</v>
      </c>
      <c r="J125" s="28">
        <v>0</v>
      </c>
      <c r="K125" s="17">
        <f t="shared" si="15"/>
        <v>0</v>
      </c>
      <c r="L125" s="28">
        <f t="shared" si="18"/>
        <v>262372</v>
      </c>
      <c r="M125" s="17">
        <f t="shared" si="16"/>
        <v>4.9916517754919369E-3</v>
      </c>
      <c r="N125" s="15"/>
      <c r="O125" s="15"/>
      <c r="P125" s="15"/>
    </row>
    <row r="126" spans="2:16" x14ac:dyDescent="0.2">
      <c r="B126" s="16" t="s">
        <v>92</v>
      </c>
      <c r="C126" s="28">
        <v>0</v>
      </c>
      <c r="D126" s="28">
        <v>0</v>
      </c>
      <c r="E126" s="15">
        <v>9015588</v>
      </c>
      <c r="F126" s="28">
        <f t="shared" si="17"/>
        <v>9015588</v>
      </c>
      <c r="G126" s="17">
        <f t="shared" si="13"/>
        <v>73.523347461563006</v>
      </c>
      <c r="H126" s="28">
        <v>3246623</v>
      </c>
      <c r="I126" s="17">
        <f t="shared" si="14"/>
        <v>26.476652538436991</v>
      </c>
      <c r="J126" s="28">
        <v>0</v>
      </c>
      <c r="K126" s="17">
        <f t="shared" si="15"/>
        <v>0</v>
      </c>
      <c r="L126" s="28">
        <f t="shared" si="18"/>
        <v>12262211</v>
      </c>
      <c r="M126" s="17">
        <f t="shared" si="16"/>
        <v>0.23328970816095759</v>
      </c>
      <c r="N126" s="15"/>
      <c r="O126" s="15"/>
      <c r="P126" s="15"/>
    </row>
    <row r="127" spans="2:16" x14ac:dyDescent="0.2">
      <c r="B127" s="16" t="s">
        <v>187</v>
      </c>
      <c r="C127" s="28">
        <v>0</v>
      </c>
      <c r="D127" s="28">
        <v>423606</v>
      </c>
      <c r="E127" s="15">
        <v>0</v>
      </c>
      <c r="F127" s="28">
        <f t="shared" si="17"/>
        <v>423606</v>
      </c>
      <c r="G127" s="17">
        <f t="shared" si="13"/>
        <v>14.381292362847498</v>
      </c>
      <c r="H127" s="28">
        <v>2521929</v>
      </c>
      <c r="I127" s="17">
        <f t="shared" si="14"/>
        <v>85.618707637152497</v>
      </c>
      <c r="J127" s="28">
        <v>0</v>
      </c>
      <c r="K127" s="17">
        <f t="shared" si="15"/>
        <v>0</v>
      </c>
      <c r="L127" s="28">
        <f t="shared" si="18"/>
        <v>2945535</v>
      </c>
      <c r="M127" s="17">
        <f t="shared" si="16"/>
        <v>5.6039078150578729E-2</v>
      </c>
      <c r="N127" s="15"/>
      <c r="O127" s="15"/>
      <c r="P127" s="15"/>
    </row>
    <row r="128" spans="2:16" x14ac:dyDescent="0.2">
      <c r="B128" s="16" t="s">
        <v>188</v>
      </c>
      <c r="C128" s="28">
        <v>37478</v>
      </c>
      <c r="D128" s="28">
        <v>0</v>
      </c>
      <c r="E128" s="15">
        <v>0</v>
      </c>
      <c r="F128" s="28">
        <f t="shared" si="17"/>
        <v>37478</v>
      </c>
      <c r="G128" s="17">
        <f t="shared" si="13"/>
        <v>100</v>
      </c>
      <c r="H128" s="28">
        <v>0</v>
      </c>
      <c r="I128" s="17">
        <f t="shared" si="14"/>
        <v>0</v>
      </c>
      <c r="J128" s="28">
        <v>0</v>
      </c>
      <c r="K128" s="17">
        <f t="shared" si="15"/>
        <v>0</v>
      </c>
      <c r="L128" s="28">
        <f t="shared" si="18"/>
        <v>37478</v>
      </c>
      <c r="M128" s="17">
        <f t="shared" si="16"/>
        <v>7.1302244615235931E-4</v>
      </c>
      <c r="N128" s="15"/>
      <c r="O128" s="15"/>
      <c r="P128" s="15"/>
    </row>
    <row r="129" spans="2:16" x14ac:dyDescent="0.2">
      <c r="B129" s="16" t="s">
        <v>93</v>
      </c>
      <c r="C129" s="28">
        <v>1528320</v>
      </c>
      <c r="D129" s="28">
        <v>0</v>
      </c>
      <c r="E129" s="15">
        <v>0</v>
      </c>
      <c r="F129" s="28">
        <f t="shared" si="17"/>
        <v>1528320</v>
      </c>
      <c r="G129" s="17">
        <f t="shared" si="13"/>
        <v>100</v>
      </c>
      <c r="H129" s="28">
        <v>0</v>
      </c>
      <c r="I129" s="17">
        <f t="shared" si="14"/>
        <v>0</v>
      </c>
      <c r="J129" s="28">
        <v>0</v>
      </c>
      <c r="K129" s="17">
        <f t="shared" si="15"/>
        <v>0</v>
      </c>
      <c r="L129" s="28">
        <f t="shared" si="18"/>
        <v>1528320</v>
      </c>
      <c r="M129" s="17">
        <f t="shared" si="16"/>
        <v>2.9076430570029715E-2</v>
      </c>
      <c r="N129" s="15"/>
      <c r="O129" s="15"/>
      <c r="P129" s="15"/>
    </row>
    <row r="130" spans="2:16" x14ac:dyDescent="0.2">
      <c r="B130" s="16" t="s">
        <v>94</v>
      </c>
      <c r="C130" s="28">
        <v>701024</v>
      </c>
      <c r="D130" s="28">
        <v>0</v>
      </c>
      <c r="E130" s="15">
        <v>0</v>
      </c>
      <c r="F130" s="28">
        <f t="shared" si="17"/>
        <v>701024</v>
      </c>
      <c r="G130" s="17">
        <f t="shared" si="13"/>
        <v>100</v>
      </c>
      <c r="H130" s="28">
        <v>0</v>
      </c>
      <c r="I130" s="17">
        <f t="shared" si="14"/>
        <v>0</v>
      </c>
      <c r="J130" s="28">
        <v>0</v>
      </c>
      <c r="K130" s="17">
        <f t="shared" si="15"/>
        <v>0</v>
      </c>
      <c r="L130" s="28">
        <f t="shared" si="18"/>
        <v>701024</v>
      </c>
      <c r="M130" s="17">
        <f t="shared" si="16"/>
        <v>1.3337046995344243E-2</v>
      </c>
      <c r="N130" s="15"/>
      <c r="O130" s="15"/>
      <c r="P130" s="15"/>
    </row>
    <row r="131" spans="2:16" x14ac:dyDescent="0.2">
      <c r="B131" s="16" t="s">
        <v>189</v>
      </c>
      <c r="C131" s="28">
        <v>6949267</v>
      </c>
      <c r="D131" s="28">
        <v>0</v>
      </c>
      <c r="E131" s="15">
        <v>0</v>
      </c>
      <c r="F131" s="28">
        <f t="shared" si="17"/>
        <v>6949267</v>
      </c>
      <c r="G131" s="17">
        <f t="shared" si="13"/>
        <v>2.7045288282530886</v>
      </c>
      <c r="H131" s="28">
        <v>0</v>
      </c>
      <c r="I131" s="17">
        <f t="shared" si="14"/>
        <v>0</v>
      </c>
      <c r="J131" s="28">
        <v>250000000</v>
      </c>
      <c r="K131" s="17">
        <f t="shared" si="15"/>
        <v>97.295471171746911</v>
      </c>
      <c r="L131" s="28">
        <f t="shared" si="18"/>
        <v>256949267</v>
      </c>
      <c r="M131" s="17">
        <f t="shared" si="16"/>
        <v>4.8884837743048104</v>
      </c>
      <c r="N131" s="15"/>
      <c r="O131" s="15"/>
      <c r="P131" s="15"/>
    </row>
    <row r="132" spans="2:16" x14ac:dyDescent="0.2">
      <c r="B132" s="16" t="s">
        <v>132</v>
      </c>
      <c r="C132" s="28">
        <v>0</v>
      </c>
      <c r="D132" s="28">
        <v>562678</v>
      </c>
      <c r="E132" s="15">
        <v>0</v>
      </c>
      <c r="F132" s="28">
        <f t="shared" si="17"/>
        <v>562678</v>
      </c>
      <c r="G132" s="17">
        <f t="shared" si="13"/>
        <v>100</v>
      </c>
      <c r="H132" s="28">
        <v>0</v>
      </c>
      <c r="I132" s="17">
        <f t="shared" si="14"/>
        <v>0</v>
      </c>
      <c r="J132" s="28">
        <v>0</v>
      </c>
      <c r="K132" s="17">
        <f t="shared" si="15"/>
        <v>0</v>
      </c>
      <c r="L132" s="28">
        <f t="shared" si="18"/>
        <v>562678</v>
      </c>
      <c r="M132" s="17">
        <f t="shared" si="16"/>
        <v>1.0705001439674402E-2</v>
      </c>
      <c r="N132" s="15"/>
      <c r="O132" s="15"/>
      <c r="P132" s="15"/>
    </row>
    <row r="133" spans="2:16" x14ac:dyDescent="0.2">
      <c r="B133" s="16" t="s">
        <v>111</v>
      </c>
      <c r="C133" s="28">
        <v>1077070</v>
      </c>
      <c r="D133" s="28">
        <v>0</v>
      </c>
      <c r="E133" s="15">
        <v>0</v>
      </c>
      <c r="F133" s="28">
        <f t="shared" si="17"/>
        <v>1077070</v>
      </c>
      <c r="G133" s="17">
        <f t="shared" si="13"/>
        <v>100</v>
      </c>
      <c r="H133" s="28">
        <v>0</v>
      </c>
      <c r="I133" s="17">
        <f t="shared" si="14"/>
        <v>0</v>
      </c>
      <c r="J133" s="28">
        <v>0</v>
      </c>
      <c r="K133" s="17">
        <f t="shared" si="15"/>
        <v>0</v>
      </c>
      <c r="L133" s="28">
        <f t="shared" si="18"/>
        <v>1077070</v>
      </c>
      <c r="M133" s="17">
        <f t="shared" si="16"/>
        <v>2.0491357224967224E-2</v>
      </c>
      <c r="N133" s="15"/>
      <c r="O133" s="15"/>
      <c r="P133" s="15"/>
    </row>
    <row r="134" spans="2:16" x14ac:dyDescent="0.2">
      <c r="B134" s="16" t="s">
        <v>190</v>
      </c>
      <c r="C134" s="28">
        <v>41288</v>
      </c>
      <c r="D134" s="28">
        <v>163485</v>
      </c>
      <c r="E134" s="15">
        <v>311227</v>
      </c>
      <c r="F134" s="28">
        <f t="shared" si="17"/>
        <v>516000</v>
      </c>
      <c r="G134" s="17">
        <f t="shared" si="13"/>
        <v>100</v>
      </c>
      <c r="H134" s="28">
        <v>0</v>
      </c>
      <c r="I134" s="17">
        <f t="shared" si="14"/>
        <v>0</v>
      </c>
      <c r="J134" s="28">
        <v>0</v>
      </c>
      <c r="K134" s="17">
        <f t="shared" si="15"/>
        <v>0</v>
      </c>
      <c r="L134" s="28">
        <f t="shared" si="18"/>
        <v>516000</v>
      </c>
      <c r="M134" s="17">
        <f t="shared" si="16"/>
        <v>9.8169481352958377E-3</v>
      </c>
      <c r="N134" s="15"/>
      <c r="O134" s="15"/>
      <c r="P134" s="15"/>
    </row>
    <row r="135" spans="2:16" x14ac:dyDescent="0.2">
      <c r="B135" s="16" t="s">
        <v>112</v>
      </c>
      <c r="C135" s="28">
        <v>0</v>
      </c>
      <c r="D135" s="28">
        <v>0</v>
      </c>
      <c r="E135" s="15">
        <v>919230</v>
      </c>
      <c r="F135" s="28">
        <f t="shared" si="17"/>
        <v>919230</v>
      </c>
      <c r="G135" s="17">
        <f t="shared" si="13"/>
        <v>32.423629536144183</v>
      </c>
      <c r="H135" s="28">
        <v>1915832</v>
      </c>
      <c r="I135" s="17">
        <f t="shared" si="14"/>
        <v>67.576370463855824</v>
      </c>
      <c r="J135" s="28">
        <v>0</v>
      </c>
      <c r="K135" s="17">
        <f t="shared" si="15"/>
        <v>0</v>
      </c>
      <c r="L135" s="28">
        <f t="shared" si="18"/>
        <v>2835062</v>
      </c>
      <c r="M135" s="17">
        <f t="shared" si="16"/>
        <v>5.3937319020054435E-2</v>
      </c>
      <c r="N135" s="15"/>
      <c r="O135" s="15"/>
      <c r="P135" s="15"/>
    </row>
    <row r="136" spans="2:16" x14ac:dyDescent="0.2">
      <c r="B136" s="16" t="s">
        <v>191</v>
      </c>
      <c r="C136" s="28">
        <v>0</v>
      </c>
      <c r="D136" s="28">
        <v>0</v>
      </c>
      <c r="E136" s="15">
        <v>6000000</v>
      </c>
      <c r="F136" s="28">
        <f t="shared" si="17"/>
        <v>6000000</v>
      </c>
      <c r="G136" s="17">
        <f t="shared" si="13"/>
        <v>100</v>
      </c>
      <c r="H136" s="28">
        <v>0</v>
      </c>
      <c r="I136" s="17">
        <f t="shared" si="14"/>
        <v>0</v>
      </c>
      <c r="J136" s="28">
        <v>0</v>
      </c>
      <c r="K136" s="17">
        <f t="shared" si="15"/>
        <v>0</v>
      </c>
      <c r="L136" s="28">
        <f t="shared" si="18"/>
        <v>6000000</v>
      </c>
      <c r="M136" s="17">
        <f t="shared" si="16"/>
        <v>0.11415055971274229</v>
      </c>
      <c r="N136" s="15"/>
      <c r="O136" s="15"/>
      <c r="P136" s="15"/>
    </row>
    <row r="137" spans="2:16" ht="12.95" customHeight="1" x14ac:dyDescent="0.2">
      <c r="B137" s="16"/>
      <c r="C137" s="15"/>
      <c r="D137" s="15"/>
      <c r="E137" s="15"/>
      <c r="F137" s="15"/>
      <c r="G137" s="21"/>
      <c r="H137" s="15"/>
      <c r="I137" s="21"/>
      <c r="J137" s="15"/>
      <c r="K137" s="21"/>
      <c r="L137" s="15"/>
      <c r="M137" s="21"/>
      <c r="N137" s="15"/>
      <c r="O137" s="15"/>
      <c r="P137" s="15"/>
    </row>
    <row r="138" spans="2:16" x14ac:dyDescent="0.2">
      <c r="B138" s="29" t="s">
        <v>28</v>
      </c>
      <c r="C138" s="30">
        <f>SUM(C58:C137)</f>
        <v>67482698</v>
      </c>
      <c r="D138" s="30">
        <f>SUM(D58:D137)</f>
        <v>33122793</v>
      </c>
      <c r="E138" s="30">
        <f>SUM(E58:E137)</f>
        <v>43469542</v>
      </c>
      <c r="F138" s="30">
        <f>SUM(F58:F137)</f>
        <v>144075033</v>
      </c>
      <c r="G138" s="31">
        <f>(F138/L138)*100</f>
        <v>24.124702899098246</v>
      </c>
      <c r="H138" s="30">
        <f>SUM(H58:H137)</f>
        <v>137213627</v>
      </c>
      <c r="I138" s="31">
        <f>(H138/L138)*100</f>
        <v>22.975791961697382</v>
      </c>
      <c r="J138" s="30">
        <f>SUM(J58:J137)</f>
        <v>315920904</v>
      </c>
      <c r="K138" s="31">
        <f>(J138/L138)*100</f>
        <v>52.899505139204372</v>
      </c>
      <c r="L138" s="30">
        <f>SUM(L58:L137)</f>
        <v>597209564</v>
      </c>
      <c r="M138" s="31">
        <f>SUM(M58:M137)</f>
        <v>11.361967666067134</v>
      </c>
      <c r="N138" s="15"/>
      <c r="O138" s="15"/>
      <c r="P138" s="15"/>
    </row>
    <row r="139" spans="2:16" x14ac:dyDescent="0.2">
      <c r="B139" s="16"/>
      <c r="C139" s="14"/>
      <c r="D139" s="14"/>
      <c r="E139" s="14"/>
      <c r="F139" s="14"/>
      <c r="G139" s="22"/>
      <c r="H139" s="14"/>
      <c r="I139" s="22"/>
      <c r="J139" s="14"/>
      <c r="K139" s="22"/>
      <c r="L139" s="14"/>
      <c r="M139" s="23"/>
      <c r="N139" s="15"/>
      <c r="O139" s="15"/>
      <c r="P139" s="15"/>
    </row>
    <row r="140" spans="2:16" ht="12.95" customHeight="1" x14ac:dyDescent="0.2">
      <c r="B140" s="16"/>
      <c r="C140" s="14"/>
      <c r="D140" s="14"/>
      <c r="E140" s="14"/>
      <c r="F140" s="14"/>
      <c r="G140" s="22"/>
      <c r="H140" s="14"/>
      <c r="I140" s="22"/>
      <c r="J140" s="14"/>
      <c r="K140" s="22"/>
      <c r="L140" s="14"/>
      <c r="M140" s="23"/>
      <c r="N140" s="15"/>
      <c r="O140" s="15"/>
      <c r="P140" s="15"/>
    </row>
    <row r="141" spans="2:16" ht="15.75" x14ac:dyDescent="0.25">
      <c r="B141" s="13" t="s">
        <v>29</v>
      </c>
      <c r="C141" s="15"/>
      <c r="D141" s="15"/>
      <c r="E141" s="15"/>
      <c r="F141" s="15"/>
      <c r="G141" s="21"/>
      <c r="H141" s="15"/>
      <c r="I141" s="21"/>
      <c r="J141" s="15"/>
      <c r="K141" s="21"/>
      <c r="L141" s="15"/>
      <c r="M141" s="21"/>
      <c r="N141" s="15"/>
      <c r="O141" s="15"/>
      <c r="P141" s="15"/>
    </row>
    <row r="142" spans="2:16" ht="12.95" customHeight="1" x14ac:dyDescent="0.2">
      <c r="B142" s="7"/>
      <c r="C142" s="15"/>
      <c r="D142" s="15"/>
      <c r="E142" s="15"/>
      <c r="F142" s="15"/>
      <c r="G142" s="21"/>
      <c r="H142" s="15"/>
      <c r="I142" s="21"/>
      <c r="J142" s="15"/>
      <c r="K142" s="21"/>
      <c r="L142" s="15"/>
      <c r="M142" s="21"/>
      <c r="N142" s="15"/>
      <c r="O142" s="15"/>
      <c r="P142" s="15"/>
    </row>
    <row r="143" spans="2:16" x14ac:dyDescent="0.2">
      <c r="B143" s="46" t="s">
        <v>192</v>
      </c>
      <c r="C143" s="60">
        <v>700000</v>
      </c>
      <c r="D143" s="60">
        <v>0</v>
      </c>
      <c r="E143" s="60">
        <v>175184</v>
      </c>
      <c r="F143" s="60">
        <f t="shared" ref="F143:F175" si="19">SUM(C143:E143)</f>
        <v>875184</v>
      </c>
      <c r="G143" s="57">
        <f t="shared" ref="G143:G176" si="20">(F143/L143)*100</f>
        <v>100</v>
      </c>
      <c r="H143" s="60">
        <v>0</v>
      </c>
      <c r="I143" s="57">
        <f t="shared" ref="I143:I204" si="21">(H143/L143)*100</f>
        <v>0</v>
      </c>
      <c r="J143" s="60">
        <v>0</v>
      </c>
      <c r="K143" s="57">
        <f t="shared" ref="K143:K204" si="22">(J143/L143)*100</f>
        <v>0</v>
      </c>
      <c r="L143" s="60">
        <f>J143+H143+F143</f>
        <v>875184</v>
      </c>
      <c r="M143" s="57">
        <f t="shared" ref="M143:M174" si="23">(L143/$L$281)*100</f>
        <v>1.6650457241939441E-2</v>
      </c>
      <c r="N143" s="15"/>
      <c r="O143" s="28"/>
      <c r="P143" s="15"/>
    </row>
    <row r="144" spans="2:16" x14ac:dyDescent="0.2">
      <c r="B144" s="46" t="s">
        <v>193</v>
      </c>
      <c r="C144" s="56">
        <v>0</v>
      </c>
      <c r="D144" s="56">
        <v>0</v>
      </c>
      <c r="E144" s="56">
        <v>353145</v>
      </c>
      <c r="F144" s="56">
        <f t="shared" si="19"/>
        <v>353145</v>
      </c>
      <c r="G144" s="57">
        <f t="shared" si="20"/>
        <v>100</v>
      </c>
      <c r="H144" s="56">
        <v>0</v>
      </c>
      <c r="I144" s="57">
        <f t="shared" si="21"/>
        <v>0</v>
      </c>
      <c r="J144" s="56">
        <v>0</v>
      </c>
      <c r="K144" s="57">
        <f t="shared" si="22"/>
        <v>0</v>
      </c>
      <c r="L144" s="56">
        <f t="shared" ref="L144:L176" si="24">J144+H144+F144</f>
        <v>353145</v>
      </c>
      <c r="M144" s="57">
        <f t="shared" si="23"/>
        <v>6.7186165682927299E-3</v>
      </c>
      <c r="N144" s="15"/>
      <c r="O144" s="28"/>
      <c r="P144" s="15"/>
    </row>
    <row r="145" spans="2:16" x14ac:dyDescent="0.2">
      <c r="B145" s="46" t="s">
        <v>194</v>
      </c>
      <c r="C145" s="56">
        <v>0</v>
      </c>
      <c r="D145" s="56">
        <v>16080</v>
      </c>
      <c r="E145" s="56">
        <v>80445</v>
      </c>
      <c r="F145" s="56">
        <f t="shared" si="19"/>
        <v>96525</v>
      </c>
      <c r="G145" s="57">
        <f t="shared" si="20"/>
        <v>100</v>
      </c>
      <c r="H145" s="56">
        <v>0</v>
      </c>
      <c r="I145" s="57">
        <f t="shared" si="21"/>
        <v>0</v>
      </c>
      <c r="J145" s="56">
        <v>0</v>
      </c>
      <c r="K145" s="57">
        <f t="shared" si="22"/>
        <v>0</v>
      </c>
      <c r="L145" s="56">
        <f t="shared" si="24"/>
        <v>96525</v>
      </c>
      <c r="M145" s="57">
        <f t="shared" si="23"/>
        <v>1.8363971293787417E-3</v>
      </c>
      <c r="N145" s="28"/>
      <c r="O145" s="28"/>
      <c r="P145" s="15"/>
    </row>
    <row r="146" spans="2:16" x14ac:dyDescent="0.2">
      <c r="B146" s="46" t="s">
        <v>195</v>
      </c>
      <c r="C146" s="56">
        <v>47328</v>
      </c>
      <c r="D146" s="56">
        <v>0</v>
      </c>
      <c r="E146" s="56">
        <v>45236</v>
      </c>
      <c r="F146" s="56">
        <f t="shared" si="19"/>
        <v>92564</v>
      </c>
      <c r="G146" s="57">
        <f t="shared" si="20"/>
        <v>100</v>
      </c>
      <c r="H146" s="56">
        <v>0</v>
      </c>
      <c r="I146" s="57">
        <f t="shared" si="21"/>
        <v>0</v>
      </c>
      <c r="J146" s="56">
        <v>0</v>
      </c>
      <c r="K146" s="57">
        <f t="shared" si="22"/>
        <v>0</v>
      </c>
      <c r="L146" s="56">
        <f t="shared" si="24"/>
        <v>92564</v>
      </c>
      <c r="M146" s="57">
        <f t="shared" si="23"/>
        <v>1.7610387348750462E-3</v>
      </c>
      <c r="N146" s="55"/>
      <c r="O146" s="28"/>
      <c r="P146" s="15"/>
    </row>
    <row r="147" spans="2:16" x14ac:dyDescent="0.2">
      <c r="B147" s="58" t="s">
        <v>196</v>
      </c>
      <c r="C147" s="61">
        <v>50000</v>
      </c>
      <c r="D147" s="61">
        <v>0</v>
      </c>
      <c r="E147" s="61">
        <v>143397</v>
      </c>
      <c r="F147" s="61">
        <f t="shared" si="19"/>
        <v>193397</v>
      </c>
      <c r="G147" s="63">
        <f t="shared" si="20"/>
        <v>100</v>
      </c>
      <c r="H147" s="61">
        <v>0</v>
      </c>
      <c r="I147" s="63">
        <f t="shared" si="21"/>
        <v>0</v>
      </c>
      <c r="J147" s="61">
        <v>0</v>
      </c>
      <c r="K147" s="63">
        <f t="shared" si="22"/>
        <v>0</v>
      </c>
      <c r="L147" s="61">
        <f t="shared" si="24"/>
        <v>193397</v>
      </c>
      <c r="M147" s="63">
        <f t="shared" si="23"/>
        <v>3.6793959661275371E-3</v>
      </c>
      <c r="N147" s="55"/>
      <c r="O147" s="28"/>
      <c r="P147" s="15"/>
    </row>
    <row r="148" spans="2:16" x14ac:dyDescent="0.2">
      <c r="B148" s="46" t="s">
        <v>197</v>
      </c>
      <c r="C148" s="56">
        <v>63326</v>
      </c>
      <c r="D148" s="56">
        <v>0</v>
      </c>
      <c r="E148" s="56">
        <v>26372</v>
      </c>
      <c r="F148" s="56">
        <f t="shared" si="19"/>
        <v>89698</v>
      </c>
      <c r="G148" s="57">
        <f t="shared" si="20"/>
        <v>100</v>
      </c>
      <c r="H148" s="56">
        <v>0</v>
      </c>
      <c r="I148" s="57">
        <f t="shared" si="21"/>
        <v>0</v>
      </c>
      <c r="J148" s="56">
        <v>0</v>
      </c>
      <c r="K148" s="57">
        <f t="shared" si="22"/>
        <v>0</v>
      </c>
      <c r="L148" s="56">
        <f t="shared" si="24"/>
        <v>89698</v>
      </c>
      <c r="M148" s="57">
        <f t="shared" si="23"/>
        <v>1.7065128175189263E-3</v>
      </c>
      <c r="N148" s="15"/>
      <c r="O148" s="28"/>
      <c r="P148" s="15"/>
    </row>
    <row r="149" spans="2:16" x14ac:dyDescent="0.2">
      <c r="B149" s="46" t="s">
        <v>113</v>
      </c>
      <c r="C149" s="56">
        <v>356800</v>
      </c>
      <c r="D149" s="56">
        <v>0</v>
      </c>
      <c r="E149" s="56">
        <v>0</v>
      </c>
      <c r="F149" s="56">
        <f t="shared" si="19"/>
        <v>356800</v>
      </c>
      <c r="G149" s="57">
        <f t="shared" si="20"/>
        <v>100</v>
      </c>
      <c r="H149" s="56">
        <v>0</v>
      </c>
      <c r="I149" s="57">
        <f t="shared" si="21"/>
        <v>0</v>
      </c>
      <c r="J149" s="56">
        <v>0</v>
      </c>
      <c r="K149" s="57">
        <f t="shared" si="22"/>
        <v>0</v>
      </c>
      <c r="L149" s="56">
        <f t="shared" si="24"/>
        <v>356800</v>
      </c>
      <c r="M149" s="57">
        <f t="shared" si="23"/>
        <v>6.7881532842510748E-3</v>
      </c>
      <c r="N149" s="15"/>
      <c r="O149" s="28"/>
      <c r="P149" s="15"/>
    </row>
    <row r="150" spans="2:16" x14ac:dyDescent="0.2">
      <c r="B150" s="46" t="s">
        <v>198</v>
      </c>
      <c r="C150" s="56">
        <v>587906</v>
      </c>
      <c r="D150" s="56">
        <v>0</v>
      </c>
      <c r="E150" s="56">
        <v>0</v>
      </c>
      <c r="F150" s="56">
        <f t="shared" si="19"/>
        <v>587906</v>
      </c>
      <c r="G150" s="57">
        <f t="shared" si="20"/>
        <v>100</v>
      </c>
      <c r="H150" s="56">
        <v>0</v>
      </c>
      <c r="I150" s="57">
        <f t="shared" si="21"/>
        <v>0</v>
      </c>
      <c r="J150" s="56">
        <v>0</v>
      </c>
      <c r="K150" s="57">
        <f t="shared" si="22"/>
        <v>0</v>
      </c>
      <c r="L150" s="56">
        <f t="shared" si="24"/>
        <v>587906</v>
      </c>
      <c r="M150" s="57">
        <f t="shared" si="23"/>
        <v>1.1184966493079911E-2</v>
      </c>
      <c r="N150" s="15"/>
      <c r="O150" s="15"/>
      <c r="P150" s="15"/>
    </row>
    <row r="151" spans="2:16" x14ac:dyDescent="0.2">
      <c r="B151" s="58" t="s">
        <v>133</v>
      </c>
      <c r="C151" s="61">
        <v>0</v>
      </c>
      <c r="D151" s="61">
        <v>122290</v>
      </c>
      <c r="E151" s="61">
        <v>0</v>
      </c>
      <c r="F151" s="61">
        <f t="shared" si="19"/>
        <v>122290</v>
      </c>
      <c r="G151" s="63">
        <f t="shared" si="20"/>
        <v>100</v>
      </c>
      <c r="H151" s="61">
        <v>0</v>
      </c>
      <c r="I151" s="63">
        <f t="shared" si="21"/>
        <v>0</v>
      </c>
      <c r="J151" s="61">
        <v>0</v>
      </c>
      <c r="K151" s="63">
        <f t="shared" si="22"/>
        <v>0</v>
      </c>
      <c r="L151" s="61">
        <f t="shared" si="24"/>
        <v>122290</v>
      </c>
      <c r="M151" s="63">
        <f t="shared" si="23"/>
        <v>2.3265786578785426E-3</v>
      </c>
      <c r="N151" s="15"/>
      <c r="O151" s="15"/>
      <c r="P151" s="15"/>
    </row>
    <row r="152" spans="2:16" x14ac:dyDescent="0.2">
      <c r="B152" s="46" t="s">
        <v>95</v>
      </c>
      <c r="C152" s="56">
        <v>0</v>
      </c>
      <c r="D152" s="56">
        <v>992500</v>
      </c>
      <c r="E152" s="56">
        <v>0</v>
      </c>
      <c r="F152" s="56">
        <f t="shared" si="19"/>
        <v>992500</v>
      </c>
      <c r="G152" s="57">
        <f t="shared" si="20"/>
        <v>100</v>
      </c>
      <c r="H152" s="56">
        <v>0</v>
      </c>
      <c r="I152" s="57">
        <f t="shared" si="21"/>
        <v>0</v>
      </c>
      <c r="J152" s="56">
        <v>0</v>
      </c>
      <c r="K152" s="57">
        <f t="shared" si="22"/>
        <v>0</v>
      </c>
      <c r="L152" s="56">
        <f t="shared" si="24"/>
        <v>992500</v>
      </c>
      <c r="M152" s="57">
        <f t="shared" si="23"/>
        <v>1.8882405085816123E-2</v>
      </c>
      <c r="N152" s="15"/>
      <c r="O152" s="15"/>
      <c r="P152" s="15" t="s">
        <v>0</v>
      </c>
    </row>
    <row r="153" spans="2:16" x14ac:dyDescent="0.2">
      <c r="B153" s="46" t="s">
        <v>199</v>
      </c>
      <c r="C153" s="56">
        <v>0</v>
      </c>
      <c r="D153" s="56">
        <v>146615</v>
      </c>
      <c r="E153" s="56">
        <v>0</v>
      </c>
      <c r="F153" s="56">
        <f t="shared" si="19"/>
        <v>146615</v>
      </c>
      <c r="G153" s="57">
        <f t="shared" si="20"/>
        <v>100</v>
      </c>
      <c r="H153" s="56">
        <v>0</v>
      </c>
      <c r="I153" s="57">
        <f t="shared" si="21"/>
        <v>0</v>
      </c>
      <c r="J153" s="56">
        <v>0</v>
      </c>
      <c r="K153" s="57">
        <f t="shared" si="22"/>
        <v>0</v>
      </c>
      <c r="L153" s="56">
        <f t="shared" si="24"/>
        <v>146615</v>
      </c>
      <c r="M153" s="57">
        <f t="shared" si="23"/>
        <v>2.7893640520472852E-3</v>
      </c>
      <c r="N153" s="15"/>
      <c r="O153" s="15"/>
      <c r="P153" s="15"/>
    </row>
    <row r="154" spans="2:16" x14ac:dyDescent="0.2">
      <c r="B154" s="46" t="s">
        <v>200</v>
      </c>
      <c r="C154" s="56">
        <v>0</v>
      </c>
      <c r="D154" s="56">
        <v>101686</v>
      </c>
      <c r="E154" s="56">
        <v>0</v>
      </c>
      <c r="F154" s="56">
        <f t="shared" si="19"/>
        <v>101686</v>
      </c>
      <c r="G154" s="57">
        <f t="shared" si="20"/>
        <v>100</v>
      </c>
      <c r="H154" s="56">
        <v>0</v>
      </c>
      <c r="I154" s="57">
        <f t="shared" si="21"/>
        <v>0</v>
      </c>
      <c r="J154" s="56">
        <v>0</v>
      </c>
      <c r="K154" s="57">
        <f t="shared" si="22"/>
        <v>0</v>
      </c>
      <c r="L154" s="56">
        <f t="shared" si="24"/>
        <v>101686</v>
      </c>
      <c r="M154" s="57">
        <f t="shared" si="23"/>
        <v>1.9345856358249855E-3</v>
      </c>
      <c r="N154" s="15"/>
      <c r="O154" s="15"/>
      <c r="P154" s="15"/>
    </row>
    <row r="155" spans="2:16" x14ac:dyDescent="0.2">
      <c r="B155" s="46" t="s">
        <v>201</v>
      </c>
      <c r="C155" s="56">
        <v>0</v>
      </c>
      <c r="D155" s="56">
        <v>48000</v>
      </c>
      <c r="E155" s="56">
        <v>0</v>
      </c>
      <c r="F155" s="56">
        <f t="shared" si="19"/>
        <v>48000</v>
      </c>
      <c r="G155" s="57">
        <f t="shared" si="20"/>
        <v>100</v>
      </c>
      <c r="H155" s="56">
        <v>0</v>
      </c>
      <c r="I155" s="57">
        <f t="shared" si="21"/>
        <v>0</v>
      </c>
      <c r="J155" s="56">
        <v>0</v>
      </c>
      <c r="K155" s="57">
        <f t="shared" si="22"/>
        <v>0</v>
      </c>
      <c r="L155" s="56">
        <f t="shared" si="24"/>
        <v>48000</v>
      </c>
      <c r="M155" s="57">
        <f t="shared" si="23"/>
        <v>9.1320447770193848E-4</v>
      </c>
      <c r="N155" s="15"/>
      <c r="O155" s="15"/>
      <c r="P155" s="15"/>
    </row>
    <row r="156" spans="2:16" x14ac:dyDescent="0.2">
      <c r="B156" s="46" t="s">
        <v>202</v>
      </c>
      <c r="C156" s="56">
        <v>0</v>
      </c>
      <c r="D156" s="56">
        <v>0</v>
      </c>
      <c r="E156" s="56">
        <v>18171560</v>
      </c>
      <c r="F156" s="56">
        <f t="shared" si="19"/>
        <v>18171560</v>
      </c>
      <c r="G156" s="57">
        <f t="shared" si="20"/>
        <v>100</v>
      </c>
      <c r="H156" s="56">
        <v>0</v>
      </c>
      <c r="I156" s="57">
        <f t="shared" si="21"/>
        <v>0</v>
      </c>
      <c r="J156" s="56">
        <v>0</v>
      </c>
      <c r="K156" s="57">
        <f t="shared" si="22"/>
        <v>0</v>
      </c>
      <c r="L156" s="56">
        <f t="shared" si="24"/>
        <v>18171560</v>
      </c>
      <c r="M156" s="57">
        <f t="shared" si="23"/>
        <v>0.34571562414227991</v>
      </c>
      <c r="N156" s="15"/>
      <c r="O156" s="15"/>
      <c r="P156" s="15"/>
    </row>
    <row r="157" spans="2:16" x14ac:dyDescent="0.2">
      <c r="B157" s="46" t="s">
        <v>203</v>
      </c>
      <c r="C157" s="56">
        <v>382050</v>
      </c>
      <c r="D157" s="56">
        <v>1840791</v>
      </c>
      <c r="E157" s="56">
        <v>118744</v>
      </c>
      <c r="F157" s="56">
        <f t="shared" si="19"/>
        <v>2341585</v>
      </c>
      <c r="G157" s="57">
        <f t="shared" si="20"/>
        <v>100</v>
      </c>
      <c r="H157" s="56">
        <v>0</v>
      </c>
      <c r="I157" s="57">
        <f t="shared" si="21"/>
        <v>0</v>
      </c>
      <c r="J157" s="56">
        <v>0</v>
      </c>
      <c r="K157" s="57">
        <f t="shared" si="22"/>
        <v>0</v>
      </c>
      <c r="L157" s="56">
        <f t="shared" si="24"/>
        <v>2341585</v>
      </c>
      <c r="M157" s="57">
        <f t="shared" si="23"/>
        <v>4.4548873060826943E-2</v>
      </c>
      <c r="N157" s="15"/>
      <c r="O157" s="15"/>
      <c r="P157" s="15"/>
    </row>
    <row r="158" spans="2:16" x14ac:dyDescent="0.2">
      <c r="B158" s="46" t="s">
        <v>204</v>
      </c>
      <c r="C158" s="56">
        <v>0</v>
      </c>
      <c r="D158" s="56">
        <v>2419999</v>
      </c>
      <c r="E158" s="56">
        <v>2130001</v>
      </c>
      <c r="F158" s="56">
        <f t="shared" si="19"/>
        <v>4550000</v>
      </c>
      <c r="G158" s="57">
        <f t="shared" si="20"/>
        <v>100</v>
      </c>
      <c r="H158" s="56">
        <v>0</v>
      </c>
      <c r="I158" s="57">
        <f t="shared" si="21"/>
        <v>0</v>
      </c>
      <c r="J158" s="56">
        <v>0</v>
      </c>
      <c r="K158" s="57">
        <f t="shared" si="22"/>
        <v>0</v>
      </c>
      <c r="L158" s="56">
        <f t="shared" si="24"/>
        <v>4550000</v>
      </c>
      <c r="M158" s="57">
        <f t="shared" si="23"/>
        <v>8.6564174448829578E-2</v>
      </c>
      <c r="N158" s="15"/>
      <c r="O158" s="15"/>
      <c r="P158" s="15"/>
    </row>
    <row r="159" spans="2:16" x14ac:dyDescent="0.2">
      <c r="B159" s="46" t="s">
        <v>205</v>
      </c>
      <c r="C159" s="56">
        <v>0</v>
      </c>
      <c r="D159" s="56">
        <v>7114173</v>
      </c>
      <c r="E159" s="56">
        <v>885827</v>
      </c>
      <c r="F159" s="56">
        <f t="shared" si="19"/>
        <v>8000000</v>
      </c>
      <c r="G159" s="57">
        <f t="shared" si="20"/>
        <v>100</v>
      </c>
      <c r="H159" s="56">
        <v>0</v>
      </c>
      <c r="I159" s="57">
        <f t="shared" si="21"/>
        <v>0</v>
      </c>
      <c r="J159" s="56">
        <v>0</v>
      </c>
      <c r="K159" s="57">
        <f t="shared" si="22"/>
        <v>0</v>
      </c>
      <c r="L159" s="56">
        <f t="shared" si="24"/>
        <v>8000000</v>
      </c>
      <c r="M159" s="57">
        <f t="shared" si="23"/>
        <v>0.1522007462836564</v>
      </c>
      <c r="N159" s="15"/>
      <c r="O159" s="15"/>
      <c r="P159" s="15"/>
    </row>
    <row r="160" spans="2:16" x14ac:dyDescent="0.2">
      <c r="B160" s="58" t="s">
        <v>127</v>
      </c>
      <c r="C160" s="61">
        <v>0</v>
      </c>
      <c r="D160" s="61">
        <v>0</v>
      </c>
      <c r="E160" s="61">
        <v>82980</v>
      </c>
      <c r="F160" s="61">
        <f t="shared" si="19"/>
        <v>82980</v>
      </c>
      <c r="G160" s="63">
        <f t="shared" si="20"/>
        <v>100</v>
      </c>
      <c r="H160" s="61">
        <v>0</v>
      </c>
      <c r="I160" s="63">
        <f t="shared" si="21"/>
        <v>0</v>
      </c>
      <c r="J160" s="61">
        <v>0</v>
      </c>
      <c r="K160" s="63">
        <f t="shared" si="22"/>
        <v>0</v>
      </c>
      <c r="L160" s="61">
        <f t="shared" si="24"/>
        <v>82980</v>
      </c>
      <c r="M160" s="63">
        <f t="shared" si="23"/>
        <v>1.578702240827226E-3</v>
      </c>
      <c r="N160" s="15"/>
      <c r="O160" s="15"/>
      <c r="P160" s="15"/>
    </row>
    <row r="161" spans="2:16" x14ac:dyDescent="0.2">
      <c r="B161" s="46" t="s">
        <v>97</v>
      </c>
      <c r="C161" s="56">
        <v>0</v>
      </c>
      <c r="D161" s="56">
        <v>429756</v>
      </c>
      <c r="E161" s="56">
        <v>13504764</v>
      </c>
      <c r="F161" s="56">
        <f t="shared" si="19"/>
        <v>13934520</v>
      </c>
      <c r="G161" s="57">
        <f t="shared" si="20"/>
        <v>100</v>
      </c>
      <c r="H161" s="56">
        <v>0</v>
      </c>
      <c r="I161" s="57">
        <f t="shared" si="21"/>
        <v>0</v>
      </c>
      <c r="J161" s="56">
        <v>0</v>
      </c>
      <c r="K161" s="57">
        <f t="shared" si="22"/>
        <v>0</v>
      </c>
      <c r="L161" s="56">
        <f t="shared" si="24"/>
        <v>13934520</v>
      </c>
      <c r="M161" s="57">
        <f t="shared" si="23"/>
        <v>0.26510554288806693</v>
      </c>
      <c r="N161" s="15"/>
      <c r="O161" s="15"/>
      <c r="P161" s="15"/>
    </row>
    <row r="162" spans="2:16" x14ac:dyDescent="0.2">
      <c r="B162" s="46" t="s">
        <v>206</v>
      </c>
      <c r="C162" s="56">
        <v>0</v>
      </c>
      <c r="D162" s="56">
        <v>0</v>
      </c>
      <c r="E162" s="56">
        <v>0</v>
      </c>
      <c r="F162" s="56">
        <f t="shared" si="19"/>
        <v>0</v>
      </c>
      <c r="G162" s="57">
        <f t="shared" si="20"/>
        <v>0</v>
      </c>
      <c r="H162" s="56">
        <v>96570</v>
      </c>
      <c r="I162" s="57">
        <f t="shared" si="21"/>
        <v>100</v>
      </c>
      <c r="J162" s="56">
        <v>0</v>
      </c>
      <c r="K162" s="57">
        <f t="shared" si="22"/>
        <v>0</v>
      </c>
      <c r="L162" s="56">
        <f t="shared" si="24"/>
        <v>96570</v>
      </c>
      <c r="M162" s="57">
        <f t="shared" si="23"/>
        <v>1.8372532585765873E-3</v>
      </c>
      <c r="N162" s="15"/>
      <c r="O162" s="15"/>
      <c r="P162" s="15"/>
    </row>
    <row r="163" spans="2:16" x14ac:dyDescent="0.2">
      <c r="B163" s="46" t="s">
        <v>114</v>
      </c>
      <c r="C163" s="56">
        <v>1132000</v>
      </c>
      <c r="D163" s="56">
        <v>0</v>
      </c>
      <c r="E163" s="56">
        <v>0</v>
      </c>
      <c r="F163" s="56">
        <f t="shared" si="19"/>
        <v>1132000</v>
      </c>
      <c r="G163" s="57">
        <f t="shared" si="20"/>
        <v>100</v>
      </c>
      <c r="H163" s="56">
        <v>0</v>
      </c>
      <c r="I163" s="57">
        <f t="shared" si="21"/>
        <v>0</v>
      </c>
      <c r="J163" s="56">
        <v>0</v>
      </c>
      <c r="K163" s="57">
        <f t="shared" si="22"/>
        <v>0</v>
      </c>
      <c r="L163" s="56">
        <f t="shared" si="24"/>
        <v>1132000</v>
      </c>
      <c r="M163" s="57">
        <f t="shared" si="23"/>
        <v>2.153640559913738E-2</v>
      </c>
      <c r="N163" s="15"/>
      <c r="O163" s="15"/>
      <c r="P163" s="15"/>
    </row>
    <row r="164" spans="2:16" x14ac:dyDescent="0.2">
      <c r="B164" s="46" t="s">
        <v>207</v>
      </c>
      <c r="C164" s="56">
        <v>3602200</v>
      </c>
      <c r="D164" s="56">
        <v>0</v>
      </c>
      <c r="E164" s="56">
        <v>0</v>
      </c>
      <c r="F164" s="56">
        <f t="shared" si="19"/>
        <v>3602200</v>
      </c>
      <c r="G164" s="57">
        <f t="shared" si="20"/>
        <v>100</v>
      </c>
      <c r="H164" s="56">
        <v>0</v>
      </c>
      <c r="I164" s="57">
        <f t="shared" si="21"/>
        <v>0</v>
      </c>
      <c r="J164" s="61">
        <v>0</v>
      </c>
      <c r="K164" s="57">
        <f t="shared" si="22"/>
        <v>0</v>
      </c>
      <c r="L164" s="56">
        <f t="shared" si="24"/>
        <v>3602200</v>
      </c>
      <c r="M164" s="57">
        <f t="shared" si="23"/>
        <v>6.8532191032873391E-2</v>
      </c>
      <c r="N164" s="15"/>
      <c r="O164" s="15"/>
      <c r="P164" s="15"/>
    </row>
    <row r="165" spans="2:16" x14ac:dyDescent="0.2">
      <c r="B165" s="59" t="s">
        <v>208</v>
      </c>
      <c r="C165" s="62">
        <v>151501</v>
      </c>
      <c r="D165" s="62">
        <v>0</v>
      </c>
      <c r="E165" s="62">
        <v>45000</v>
      </c>
      <c r="F165" s="62">
        <f t="shared" si="19"/>
        <v>196501</v>
      </c>
      <c r="G165" s="64">
        <f t="shared" si="20"/>
        <v>100</v>
      </c>
      <c r="H165" s="62">
        <v>0</v>
      </c>
      <c r="I165" s="64">
        <f t="shared" si="21"/>
        <v>0</v>
      </c>
      <c r="J165" s="56">
        <v>0</v>
      </c>
      <c r="K165" s="64">
        <f t="shared" si="22"/>
        <v>0</v>
      </c>
      <c r="L165" s="62">
        <f t="shared" si="24"/>
        <v>196501</v>
      </c>
      <c r="M165" s="64">
        <f t="shared" si="23"/>
        <v>3.7384498556855953E-3</v>
      </c>
      <c r="N165" s="15"/>
      <c r="O165" s="15"/>
      <c r="P165" s="15"/>
    </row>
    <row r="166" spans="2:16" x14ac:dyDescent="0.2">
      <c r="B166" s="46" t="s">
        <v>98</v>
      </c>
      <c r="C166" s="56">
        <v>0</v>
      </c>
      <c r="D166" s="56">
        <v>0</v>
      </c>
      <c r="E166" s="56">
        <v>265000</v>
      </c>
      <c r="F166" s="56">
        <f t="shared" si="19"/>
        <v>265000</v>
      </c>
      <c r="G166" s="57">
        <f t="shared" si="20"/>
        <v>100</v>
      </c>
      <c r="H166" s="56">
        <v>0</v>
      </c>
      <c r="I166" s="57">
        <f t="shared" si="21"/>
        <v>0</v>
      </c>
      <c r="J166" s="56">
        <v>0</v>
      </c>
      <c r="K166" s="57">
        <f t="shared" si="22"/>
        <v>0</v>
      </c>
      <c r="L166" s="56">
        <f t="shared" si="24"/>
        <v>265000</v>
      </c>
      <c r="M166" s="57">
        <f t="shared" si="23"/>
        <v>5.0416497206461179E-3</v>
      </c>
      <c r="N166" s="15"/>
      <c r="O166" s="15"/>
      <c r="P166" s="15"/>
    </row>
    <row r="167" spans="2:16" x14ac:dyDescent="0.2">
      <c r="B167" s="46" t="s">
        <v>99</v>
      </c>
      <c r="C167" s="56">
        <v>155670</v>
      </c>
      <c r="D167" s="56">
        <v>0</v>
      </c>
      <c r="E167" s="56">
        <v>0</v>
      </c>
      <c r="F167" s="56">
        <f t="shared" si="19"/>
        <v>155670</v>
      </c>
      <c r="G167" s="57">
        <f t="shared" si="20"/>
        <v>100</v>
      </c>
      <c r="H167" s="56">
        <v>0</v>
      </c>
      <c r="I167" s="57">
        <f t="shared" si="21"/>
        <v>0</v>
      </c>
      <c r="J167" s="56">
        <v>0</v>
      </c>
      <c r="K167" s="57">
        <f t="shared" si="22"/>
        <v>0</v>
      </c>
      <c r="L167" s="56">
        <f t="shared" si="24"/>
        <v>155670</v>
      </c>
      <c r="M167" s="57">
        <f t="shared" si="23"/>
        <v>2.9616362717470989E-3</v>
      </c>
      <c r="N167" s="15"/>
      <c r="O167" s="15"/>
      <c r="P167" s="15"/>
    </row>
    <row r="168" spans="2:16" x14ac:dyDescent="0.2">
      <c r="B168" s="16" t="s">
        <v>209</v>
      </c>
      <c r="C168" s="56">
        <v>192526</v>
      </c>
      <c r="D168" s="56">
        <v>0</v>
      </c>
      <c r="E168" s="56">
        <v>0</v>
      </c>
      <c r="F168" s="56">
        <f t="shared" si="19"/>
        <v>192526</v>
      </c>
      <c r="G168" s="57">
        <v>0</v>
      </c>
      <c r="H168" s="56">
        <v>0</v>
      </c>
      <c r="I168" s="57">
        <v>0</v>
      </c>
      <c r="J168" s="56">
        <v>0</v>
      </c>
      <c r="K168" s="57">
        <v>0</v>
      </c>
      <c r="L168" s="56">
        <f t="shared" si="24"/>
        <v>192526</v>
      </c>
      <c r="M168" s="57">
        <f t="shared" si="23"/>
        <v>3.6628251098759037E-3</v>
      </c>
      <c r="N168" s="15"/>
      <c r="O168" s="15"/>
      <c r="P168" s="15"/>
    </row>
    <row r="169" spans="2:16" x14ac:dyDescent="0.2">
      <c r="B169" s="46" t="s">
        <v>210</v>
      </c>
      <c r="C169" s="56">
        <v>380000</v>
      </c>
      <c r="D169" s="56">
        <v>0</v>
      </c>
      <c r="E169" s="56">
        <v>0</v>
      </c>
      <c r="F169" s="56">
        <f t="shared" si="19"/>
        <v>380000</v>
      </c>
      <c r="G169" s="57">
        <f t="shared" si="20"/>
        <v>100</v>
      </c>
      <c r="H169" s="56">
        <v>0</v>
      </c>
      <c r="I169" s="57">
        <f t="shared" si="21"/>
        <v>0</v>
      </c>
      <c r="J169" s="56">
        <v>0</v>
      </c>
      <c r="K169" s="57">
        <f t="shared" si="22"/>
        <v>0</v>
      </c>
      <c r="L169" s="56">
        <f t="shared" si="24"/>
        <v>380000</v>
      </c>
      <c r="M169" s="57">
        <f t="shared" si="23"/>
        <v>7.2295354484736779E-3</v>
      </c>
      <c r="N169" s="15"/>
      <c r="O169" s="15"/>
      <c r="P169" s="15"/>
    </row>
    <row r="170" spans="2:16" x14ac:dyDescent="0.2">
      <c r="B170" s="46" t="s">
        <v>116</v>
      </c>
      <c r="C170" s="56">
        <v>176443</v>
      </c>
      <c r="D170" s="56">
        <v>0</v>
      </c>
      <c r="E170" s="56">
        <v>0</v>
      </c>
      <c r="F170" s="56">
        <f t="shared" si="19"/>
        <v>176443</v>
      </c>
      <c r="G170" s="57">
        <f t="shared" si="20"/>
        <v>100</v>
      </c>
      <c r="H170" s="56">
        <v>0</v>
      </c>
      <c r="I170" s="57">
        <f t="shared" si="21"/>
        <v>0</v>
      </c>
      <c r="J170" s="56">
        <v>0</v>
      </c>
      <c r="K170" s="57">
        <f t="shared" si="22"/>
        <v>0</v>
      </c>
      <c r="L170" s="56">
        <f t="shared" si="24"/>
        <v>176443</v>
      </c>
      <c r="M170" s="57">
        <f t="shared" si="23"/>
        <v>3.3568445345658979E-3</v>
      </c>
      <c r="N170" s="15"/>
      <c r="O170" s="15"/>
      <c r="P170" s="15"/>
    </row>
    <row r="171" spans="2:16" x14ac:dyDescent="0.2">
      <c r="B171" s="46" t="s">
        <v>211</v>
      </c>
      <c r="C171" s="56">
        <v>41366</v>
      </c>
      <c r="D171" s="56">
        <v>0</v>
      </c>
      <c r="E171" s="56">
        <v>0</v>
      </c>
      <c r="F171" s="56">
        <f t="shared" si="19"/>
        <v>41366</v>
      </c>
      <c r="G171" s="57">
        <f t="shared" si="20"/>
        <v>100</v>
      </c>
      <c r="H171" s="56">
        <v>0</v>
      </c>
      <c r="I171" s="57">
        <f t="shared" si="21"/>
        <v>0</v>
      </c>
      <c r="J171" s="56">
        <v>0</v>
      </c>
      <c r="K171" s="57">
        <f t="shared" si="22"/>
        <v>0</v>
      </c>
      <c r="L171" s="56">
        <f t="shared" si="24"/>
        <v>41366</v>
      </c>
      <c r="M171" s="57">
        <f t="shared" si="23"/>
        <v>7.8699200884621632E-4</v>
      </c>
      <c r="N171" s="15"/>
      <c r="O171" s="15"/>
      <c r="P171" s="15"/>
    </row>
    <row r="172" spans="2:16" x14ac:dyDescent="0.2">
      <c r="B172" s="46" t="s">
        <v>212</v>
      </c>
      <c r="C172" s="56">
        <v>143845</v>
      </c>
      <c r="D172" s="56">
        <v>0</v>
      </c>
      <c r="E172" s="56">
        <v>0</v>
      </c>
      <c r="F172" s="56">
        <f t="shared" si="19"/>
        <v>143845</v>
      </c>
      <c r="G172" s="57">
        <f t="shared" si="20"/>
        <v>100</v>
      </c>
      <c r="H172" s="56">
        <v>0</v>
      </c>
      <c r="I172" s="57">
        <f t="shared" si="21"/>
        <v>0</v>
      </c>
      <c r="J172" s="56">
        <v>0</v>
      </c>
      <c r="K172" s="57">
        <f t="shared" si="22"/>
        <v>0</v>
      </c>
      <c r="L172" s="56">
        <f t="shared" si="24"/>
        <v>143845</v>
      </c>
      <c r="M172" s="57">
        <f t="shared" si="23"/>
        <v>2.7366645436465694E-3</v>
      </c>
      <c r="N172" s="15"/>
      <c r="O172" s="15"/>
      <c r="P172" s="15"/>
    </row>
    <row r="173" spans="2:16" x14ac:dyDescent="0.2">
      <c r="B173" s="46" t="s">
        <v>213</v>
      </c>
      <c r="C173" s="56">
        <v>58627</v>
      </c>
      <c r="D173" s="56">
        <v>0</v>
      </c>
      <c r="E173" s="56">
        <v>0</v>
      </c>
      <c r="F173" s="56">
        <f t="shared" si="19"/>
        <v>58627</v>
      </c>
      <c r="G173" s="57">
        <f t="shared" si="20"/>
        <v>100</v>
      </c>
      <c r="H173" s="56">
        <v>0</v>
      </c>
      <c r="I173" s="57">
        <f t="shared" si="21"/>
        <v>0</v>
      </c>
      <c r="J173" s="56">
        <v>0</v>
      </c>
      <c r="K173" s="57">
        <f t="shared" si="22"/>
        <v>0</v>
      </c>
      <c r="L173" s="56">
        <f t="shared" si="24"/>
        <v>58627</v>
      </c>
      <c r="M173" s="57">
        <f t="shared" si="23"/>
        <v>1.1153841440464903E-3</v>
      </c>
      <c r="N173" s="15"/>
      <c r="O173" s="15"/>
      <c r="P173" s="15"/>
    </row>
    <row r="174" spans="2:16" x14ac:dyDescent="0.2">
      <c r="B174" s="46" t="s">
        <v>214</v>
      </c>
      <c r="C174" s="56">
        <v>846714</v>
      </c>
      <c r="D174" s="56">
        <v>4000000</v>
      </c>
      <c r="E174" s="56">
        <v>0</v>
      </c>
      <c r="F174" s="56">
        <f t="shared" si="19"/>
        <v>4846714</v>
      </c>
      <c r="G174" s="57">
        <f t="shared" si="20"/>
        <v>100</v>
      </c>
      <c r="H174" s="56">
        <v>0</v>
      </c>
      <c r="I174" s="57">
        <f t="shared" si="21"/>
        <v>0</v>
      </c>
      <c r="J174" s="61">
        <v>0</v>
      </c>
      <c r="K174" s="57">
        <f t="shared" si="22"/>
        <v>0</v>
      </c>
      <c r="L174" s="56">
        <f t="shared" si="24"/>
        <v>4846714</v>
      </c>
      <c r="M174" s="57">
        <f t="shared" si="23"/>
        <v>9.220918597793068E-2</v>
      </c>
      <c r="N174" s="15"/>
      <c r="O174" s="15"/>
      <c r="P174" s="15"/>
    </row>
    <row r="175" spans="2:16" x14ac:dyDescent="0.2">
      <c r="B175" s="59" t="s">
        <v>215</v>
      </c>
      <c r="C175" s="62">
        <v>0</v>
      </c>
      <c r="D175" s="62">
        <v>4500000</v>
      </c>
      <c r="E175" s="62">
        <v>0</v>
      </c>
      <c r="F175" s="62">
        <f t="shared" si="19"/>
        <v>4500000</v>
      </c>
      <c r="G175" s="64">
        <f t="shared" si="20"/>
        <v>100</v>
      </c>
      <c r="H175" s="62">
        <v>0</v>
      </c>
      <c r="I175" s="64">
        <f t="shared" si="21"/>
        <v>0</v>
      </c>
      <c r="J175" s="56">
        <v>0</v>
      </c>
      <c r="K175" s="64">
        <f t="shared" si="22"/>
        <v>0</v>
      </c>
      <c r="L175" s="62">
        <f t="shared" si="24"/>
        <v>4500000</v>
      </c>
      <c r="M175" s="64">
        <f t="shared" ref="M175:M206" si="25">(L175/$L$281)*100</f>
        <v>8.5612919784556721E-2</v>
      </c>
      <c r="N175" s="15"/>
      <c r="O175" s="15"/>
      <c r="P175" s="15"/>
    </row>
    <row r="176" spans="2:16" x14ac:dyDescent="0.2">
      <c r="B176" s="46" t="s">
        <v>216</v>
      </c>
      <c r="C176" s="56">
        <v>0</v>
      </c>
      <c r="D176" s="56">
        <v>0</v>
      </c>
      <c r="E176" s="56">
        <v>113298</v>
      </c>
      <c r="F176" s="56">
        <f>SUM(C176:E176)</f>
        <v>113298</v>
      </c>
      <c r="G176" s="57">
        <f t="shared" si="20"/>
        <v>100</v>
      </c>
      <c r="H176" s="56">
        <v>0</v>
      </c>
      <c r="I176" s="57">
        <f t="shared" si="21"/>
        <v>0</v>
      </c>
      <c r="J176" s="56">
        <v>0</v>
      </c>
      <c r="K176" s="57">
        <f t="shared" si="22"/>
        <v>0</v>
      </c>
      <c r="L176" s="56">
        <f t="shared" si="24"/>
        <v>113298</v>
      </c>
      <c r="M176" s="57">
        <f t="shared" si="25"/>
        <v>2.1555050190557126E-3</v>
      </c>
      <c r="N176" s="15"/>
      <c r="O176" s="15"/>
      <c r="P176" s="15"/>
    </row>
    <row r="177" spans="2:16" x14ac:dyDescent="0.2">
      <c r="B177" s="46" t="s">
        <v>102</v>
      </c>
      <c r="C177" s="56">
        <v>0</v>
      </c>
      <c r="D177" s="56">
        <v>0</v>
      </c>
      <c r="E177" s="56">
        <v>190500</v>
      </c>
      <c r="F177" s="56">
        <f t="shared" ref="F177:F230" si="26">SUM(C177:E177)</f>
        <v>190500</v>
      </c>
      <c r="G177" s="57">
        <f t="shared" ref="G177:G230" si="27">(F177/L177)*100</f>
        <v>100</v>
      </c>
      <c r="H177" s="56">
        <v>0</v>
      </c>
      <c r="I177" s="57">
        <f t="shared" si="21"/>
        <v>0</v>
      </c>
      <c r="J177" s="56">
        <v>0</v>
      </c>
      <c r="K177" s="57">
        <f t="shared" si="22"/>
        <v>0</v>
      </c>
      <c r="L177" s="56">
        <f t="shared" ref="L177:L230" si="28">J177+H177+F177</f>
        <v>190500</v>
      </c>
      <c r="M177" s="57">
        <f t="shared" si="25"/>
        <v>3.6242802708795676E-3</v>
      </c>
      <c r="N177" s="15"/>
      <c r="O177" s="15"/>
      <c r="P177" s="15"/>
    </row>
    <row r="178" spans="2:16" x14ac:dyDescent="0.2">
      <c r="B178" s="58" t="s">
        <v>217</v>
      </c>
      <c r="C178" s="61">
        <v>208800</v>
      </c>
      <c r="D178" s="61">
        <v>0</v>
      </c>
      <c r="E178" s="61">
        <v>0</v>
      </c>
      <c r="F178" s="61">
        <f t="shared" si="26"/>
        <v>208800</v>
      </c>
      <c r="G178" s="63">
        <f t="shared" si="27"/>
        <v>100</v>
      </c>
      <c r="H178" s="61">
        <v>0</v>
      </c>
      <c r="I178" s="63">
        <f t="shared" si="21"/>
        <v>0</v>
      </c>
      <c r="J178" s="61">
        <v>0</v>
      </c>
      <c r="K178" s="63">
        <f t="shared" si="22"/>
        <v>0</v>
      </c>
      <c r="L178" s="61">
        <f t="shared" si="28"/>
        <v>208800</v>
      </c>
      <c r="M178" s="63">
        <f t="shared" si="25"/>
        <v>3.9724394780034323E-3</v>
      </c>
      <c r="N178" s="15"/>
      <c r="O178" s="15"/>
      <c r="P178" s="15"/>
    </row>
    <row r="179" spans="2:16" x14ac:dyDescent="0.2">
      <c r="B179" s="46" t="s">
        <v>218</v>
      </c>
      <c r="C179" s="56">
        <v>0</v>
      </c>
      <c r="D179" s="56">
        <v>158985</v>
      </c>
      <c r="E179" s="56">
        <v>0</v>
      </c>
      <c r="F179" s="56">
        <f t="shared" si="26"/>
        <v>158985</v>
      </c>
      <c r="G179" s="57">
        <f t="shared" si="27"/>
        <v>100</v>
      </c>
      <c r="H179" s="56">
        <v>0</v>
      </c>
      <c r="I179" s="57">
        <f t="shared" si="21"/>
        <v>0</v>
      </c>
      <c r="J179" s="56">
        <v>0</v>
      </c>
      <c r="K179" s="57">
        <f t="shared" si="22"/>
        <v>0</v>
      </c>
      <c r="L179" s="56">
        <f t="shared" si="28"/>
        <v>158985</v>
      </c>
      <c r="M179" s="57">
        <f t="shared" si="25"/>
        <v>3.024704455988389E-3</v>
      </c>
      <c r="N179" s="15"/>
      <c r="O179" s="15"/>
      <c r="P179" s="15"/>
    </row>
    <row r="180" spans="2:16" x14ac:dyDescent="0.2">
      <c r="B180" s="46" t="s">
        <v>219</v>
      </c>
      <c r="C180" s="56">
        <v>1657420</v>
      </c>
      <c r="D180" s="56">
        <v>0</v>
      </c>
      <c r="E180" s="56">
        <v>0</v>
      </c>
      <c r="F180" s="56">
        <f t="shared" si="26"/>
        <v>1657420</v>
      </c>
      <c r="G180" s="57">
        <f t="shared" si="27"/>
        <v>100</v>
      </c>
      <c r="H180" s="56">
        <v>0</v>
      </c>
      <c r="I180" s="57">
        <f t="shared" si="21"/>
        <v>0</v>
      </c>
      <c r="J180" s="56">
        <v>0</v>
      </c>
      <c r="K180" s="57">
        <f t="shared" si="22"/>
        <v>0</v>
      </c>
      <c r="L180" s="56">
        <f t="shared" si="28"/>
        <v>1657420</v>
      </c>
      <c r="M180" s="57">
        <f t="shared" si="25"/>
        <v>3.1532570113182223E-2</v>
      </c>
      <c r="N180" s="15"/>
      <c r="O180" s="15"/>
      <c r="P180" s="15"/>
    </row>
    <row r="181" spans="2:16" x14ac:dyDescent="0.2">
      <c r="B181" s="46" t="s">
        <v>220</v>
      </c>
      <c r="C181" s="56">
        <v>125099</v>
      </c>
      <c r="D181" s="56">
        <v>0</v>
      </c>
      <c r="E181" s="56">
        <v>0</v>
      </c>
      <c r="F181" s="56">
        <f t="shared" si="26"/>
        <v>125099</v>
      </c>
      <c r="G181" s="57">
        <f t="shared" si="27"/>
        <v>100</v>
      </c>
      <c r="H181" s="56">
        <v>0</v>
      </c>
      <c r="I181" s="57">
        <f t="shared" si="21"/>
        <v>0</v>
      </c>
      <c r="J181" s="56">
        <v>0</v>
      </c>
      <c r="K181" s="57">
        <f t="shared" si="22"/>
        <v>0</v>
      </c>
      <c r="L181" s="56">
        <f t="shared" si="28"/>
        <v>125099</v>
      </c>
      <c r="M181" s="57">
        <f t="shared" si="25"/>
        <v>2.3800201449173915E-3</v>
      </c>
      <c r="N181" s="15"/>
      <c r="O181" s="15"/>
      <c r="P181" s="15"/>
    </row>
    <row r="182" spans="2:16" x14ac:dyDescent="0.2">
      <c r="B182" s="46" t="s">
        <v>221</v>
      </c>
      <c r="C182" s="56">
        <v>470722</v>
      </c>
      <c r="D182" s="56">
        <v>0</v>
      </c>
      <c r="E182" s="56">
        <v>0</v>
      </c>
      <c r="F182" s="56">
        <f t="shared" si="26"/>
        <v>470722</v>
      </c>
      <c r="G182" s="57">
        <f t="shared" si="27"/>
        <v>100</v>
      </c>
      <c r="H182" s="56">
        <v>0</v>
      </c>
      <c r="I182" s="57">
        <f t="shared" si="21"/>
        <v>0</v>
      </c>
      <c r="J182" s="56">
        <v>0</v>
      </c>
      <c r="K182" s="57">
        <f t="shared" si="22"/>
        <v>0</v>
      </c>
      <c r="L182" s="56">
        <f t="shared" si="28"/>
        <v>470722</v>
      </c>
      <c r="M182" s="57">
        <f t="shared" si="25"/>
        <v>8.9555299615169132E-3</v>
      </c>
      <c r="N182" s="15"/>
      <c r="O182" s="15"/>
      <c r="P182" s="15"/>
    </row>
    <row r="183" spans="2:16" x14ac:dyDescent="0.2">
      <c r="B183" s="58" t="s">
        <v>222</v>
      </c>
      <c r="C183" s="61">
        <v>81420</v>
      </c>
      <c r="D183" s="61">
        <v>0</v>
      </c>
      <c r="E183" s="61">
        <v>0</v>
      </c>
      <c r="F183" s="61">
        <f t="shared" si="26"/>
        <v>81420</v>
      </c>
      <c r="G183" s="63">
        <f t="shared" si="27"/>
        <v>100</v>
      </c>
      <c r="H183" s="61">
        <v>0</v>
      </c>
      <c r="I183" s="63">
        <f t="shared" si="21"/>
        <v>0</v>
      </c>
      <c r="J183" s="61">
        <v>0</v>
      </c>
      <c r="K183" s="63">
        <f t="shared" si="22"/>
        <v>0</v>
      </c>
      <c r="L183" s="61">
        <f t="shared" si="28"/>
        <v>81420</v>
      </c>
      <c r="M183" s="63">
        <f t="shared" si="25"/>
        <v>1.5490230953019129E-3</v>
      </c>
      <c r="N183" s="15"/>
      <c r="O183" s="15"/>
      <c r="P183" s="15"/>
    </row>
    <row r="184" spans="2:16" x14ac:dyDescent="0.2">
      <c r="B184" s="46" t="s">
        <v>223</v>
      </c>
      <c r="C184" s="56">
        <v>0</v>
      </c>
      <c r="D184" s="56">
        <v>0</v>
      </c>
      <c r="E184" s="56">
        <v>136468</v>
      </c>
      <c r="F184" s="56">
        <f t="shared" si="26"/>
        <v>136468</v>
      </c>
      <c r="G184" s="57">
        <f t="shared" si="27"/>
        <v>100</v>
      </c>
      <c r="H184" s="56">
        <v>0</v>
      </c>
      <c r="I184" s="57">
        <f t="shared" si="21"/>
        <v>0</v>
      </c>
      <c r="J184" s="56">
        <v>0</v>
      </c>
      <c r="K184" s="57">
        <f t="shared" si="22"/>
        <v>0</v>
      </c>
      <c r="L184" s="56">
        <f t="shared" si="28"/>
        <v>136468</v>
      </c>
      <c r="M184" s="57">
        <f t="shared" si="25"/>
        <v>2.5963164304797525E-3</v>
      </c>
      <c r="N184" s="15"/>
      <c r="O184" s="15"/>
      <c r="P184" s="15"/>
    </row>
    <row r="185" spans="2:16" x14ac:dyDescent="0.2">
      <c r="B185" s="46" t="s">
        <v>224</v>
      </c>
      <c r="C185" s="56">
        <v>186556</v>
      </c>
      <c r="D185" s="56">
        <v>0</v>
      </c>
      <c r="E185" s="56">
        <v>0</v>
      </c>
      <c r="F185" s="56">
        <f t="shared" si="26"/>
        <v>186556</v>
      </c>
      <c r="G185" s="57">
        <f t="shared" si="27"/>
        <v>100</v>
      </c>
      <c r="H185" s="56">
        <v>0</v>
      </c>
      <c r="I185" s="57">
        <f t="shared" si="21"/>
        <v>0</v>
      </c>
      <c r="J185" s="56">
        <v>0</v>
      </c>
      <c r="K185" s="57">
        <f t="shared" si="22"/>
        <v>0</v>
      </c>
      <c r="L185" s="56">
        <f t="shared" si="28"/>
        <v>186556</v>
      </c>
      <c r="M185" s="57">
        <f t="shared" si="25"/>
        <v>3.5492453029617251E-3</v>
      </c>
      <c r="N185" s="15"/>
      <c r="O185" s="15"/>
      <c r="P185" s="15"/>
    </row>
    <row r="186" spans="2:16" x14ac:dyDescent="0.2">
      <c r="B186" s="46" t="s">
        <v>225</v>
      </c>
      <c r="C186" s="56">
        <v>189333</v>
      </c>
      <c r="D186" s="56">
        <v>0</v>
      </c>
      <c r="E186" s="56">
        <v>0</v>
      </c>
      <c r="F186" s="56">
        <f t="shared" si="26"/>
        <v>189333</v>
      </c>
      <c r="G186" s="57">
        <f t="shared" si="27"/>
        <v>100</v>
      </c>
      <c r="H186" s="56">
        <v>0</v>
      </c>
      <c r="I186" s="57">
        <f t="shared" si="21"/>
        <v>0</v>
      </c>
      <c r="J186" s="56">
        <v>0</v>
      </c>
      <c r="K186" s="57">
        <f t="shared" si="22"/>
        <v>0</v>
      </c>
      <c r="L186" s="56">
        <f t="shared" si="28"/>
        <v>189333</v>
      </c>
      <c r="M186" s="57">
        <f t="shared" si="25"/>
        <v>3.6020779870154394E-3</v>
      </c>
      <c r="N186" s="15"/>
      <c r="O186" s="15"/>
      <c r="P186" s="15"/>
    </row>
    <row r="187" spans="2:16" x14ac:dyDescent="0.2">
      <c r="B187" s="46" t="s">
        <v>56</v>
      </c>
      <c r="C187" s="56">
        <v>0</v>
      </c>
      <c r="D187" s="56">
        <v>0</v>
      </c>
      <c r="E187" s="56">
        <v>108845</v>
      </c>
      <c r="F187" s="56">
        <f t="shared" si="26"/>
        <v>108845</v>
      </c>
      <c r="G187" s="57">
        <f t="shared" si="27"/>
        <v>100</v>
      </c>
      <c r="H187" s="56">
        <v>0</v>
      </c>
      <c r="I187" s="57">
        <f t="shared" si="21"/>
        <v>0</v>
      </c>
      <c r="J187" s="56">
        <v>0</v>
      </c>
      <c r="K187" s="57">
        <f t="shared" si="22"/>
        <v>0</v>
      </c>
      <c r="L187" s="56">
        <f t="shared" si="28"/>
        <v>108845</v>
      </c>
      <c r="M187" s="57">
        <f t="shared" si="25"/>
        <v>2.0707862786555724E-3</v>
      </c>
      <c r="N187" s="15"/>
      <c r="O187" s="15"/>
      <c r="P187" s="15"/>
    </row>
    <row r="188" spans="2:16" x14ac:dyDescent="0.2">
      <c r="B188" s="46" t="s">
        <v>226</v>
      </c>
      <c r="C188" s="56">
        <v>57419</v>
      </c>
      <c r="D188" s="56">
        <v>0</v>
      </c>
      <c r="E188" s="56">
        <v>9546</v>
      </c>
      <c r="F188" s="56">
        <f t="shared" si="26"/>
        <v>66965</v>
      </c>
      <c r="G188" s="57">
        <f t="shared" si="27"/>
        <v>100</v>
      </c>
      <c r="H188" s="56">
        <v>0</v>
      </c>
      <c r="I188" s="57">
        <f t="shared" si="21"/>
        <v>0</v>
      </c>
      <c r="J188" s="56">
        <v>0</v>
      </c>
      <c r="K188" s="57">
        <f t="shared" si="22"/>
        <v>0</v>
      </c>
      <c r="L188" s="56">
        <f t="shared" si="28"/>
        <v>66965</v>
      </c>
      <c r="M188" s="57">
        <f t="shared" si="25"/>
        <v>1.2740153718606313E-3</v>
      </c>
      <c r="N188" s="15"/>
      <c r="O188" s="15"/>
      <c r="P188" s="15"/>
    </row>
    <row r="189" spans="2:16" x14ac:dyDescent="0.2">
      <c r="B189" s="46" t="s">
        <v>227</v>
      </c>
      <c r="C189" s="56">
        <v>82459</v>
      </c>
      <c r="D189" s="56">
        <v>0</v>
      </c>
      <c r="E189" s="56">
        <v>0</v>
      </c>
      <c r="F189" s="56">
        <f t="shared" si="26"/>
        <v>82459</v>
      </c>
      <c r="G189" s="57">
        <f t="shared" si="27"/>
        <v>100</v>
      </c>
      <c r="H189" s="56">
        <v>0</v>
      </c>
      <c r="I189" s="57">
        <f t="shared" si="21"/>
        <v>0</v>
      </c>
      <c r="J189" s="56">
        <v>0</v>
      </c>
      <c r="K189" s="57">
        <f t="shared" si="22"/>
        <v>0</v>
      </c>
      <c r="L189" s="56">
        <f t="shared" si="28"/>
        <v>82459</v>
      </c>
      <c r="M189" s="57">
        <f t="shared" si="25"/>
        <v>1.568790167225503E-3</v>
      </c>
      <c r="N189" s="15"/>
      <c r="O189" s="15"/>
      <c r="P189" s="15"/>
    </row>
    <row r="190" spans="2:16" x14ac:dyDescent="0.2">
      <c r="B190" s="46" t="s">
        <v>104</v>
      </c>
      <c r="C190" s="56">
        <v>130476</v>
      </c>
      <c r="D190" s="56">
        <v>0</v>
      </c>
      <c r="E190" s="56">
        <v>0</v>
      </c>
      <c r="F190" s="56">
        <f t="shared" si="26"/>
        <v>130476</v>
      </c>
      <c r="G190" s="57">
        <f t="shared" si="27"/>
        <v>8.3112773247670031</v>
      </c>
      <c r="H190" s="56">
        <v>1439391</v>
      </c>
      <c r="I190" s="57">
        <f t="shared" si="21"/>
        <v>91.688722675232995</v>
      </c>
      <c r="J190" s="56">
        <v>0</v>
      </c>
      <c r="K190" s="57">
        <f t="shared" si="22"/>
        <v>0</v>
      </c>
      <c r="L190" s="56">
        <f t="shared" si="28"/>
        <v>1569867</v>
      </c>
      <c r="M190" s="57">
        <f t="shared" si="25"/>
        <v>2.9866866120760602E-2</v>
      </c>
      <c r="N190" s="15"/>
      <c r="O190" s="15"/>
      <c r="P190" s="15"/>
    </row>
    <row r="191" spans="2:16" x14ac:dyDescent="0.2">
      <c r="B191" s="46" t="s">
        <v>105</v>
      </c>
      <c r="C191" s="56">
        <v>0</v>
      </c>
      <c r="D191" s="56">
        <v>161004</v>
      </c>
      <c r="E191" s="56">
        <v>33896</v>
      </c>
      <c r="F191" s="56">
        <f t="shared" si="26"/>
        <v>194900</v>
      </c>
      <c r="G191" s="57">
        <f t="shared" si="27"/>
        <v>100</v>
      </c>
      <c r="H191" s="56">
        <v>0</v>
      </c>
      <c r="I191" s="57">
        <f t="shared" si="21"/>
        <v>0</v>
      </c>
      <c r="J191" s="56">
        <v>0</v>
      </c>
      <c r="K191" s="57">
        <f t="shared" si="22"/>
        <v>0</v>
      </c>
      <c r="L191" s="56">
        <f t="shared" si="28"/>
        <v>194900</v>
      </c>
      <c r="M191" s="57">
        <f t="shared" si="25"/>
        <v>3.7079906813355791E-3</v>
      </c>
      <c r="N191" s="15"/>
      <c r="O191" s="15"/>
      <c r="P191" s="15"/>
    </row>
    <row r="192" spans="2:16" x14ac:dyDescent="0.2">
      <c r="B192" s="46" t="s">
        <v>228</v>
      </c>
      <c r="C192" s="56">
        <v>0</v>
      </c>
      <c r="D192" s="56">
        <v>0</v>
      </c>
      <c r="E192" s="56">
        <v>170991</v>
      </c>
      <c r="F192" s="56">
        <f t="shared" si="26"/>
        <v>170991</v>
      </c>
      <c r="G192" s="57">
        <f t="shared" si="27"/>
        <v>100</v>
      </c>
      <c r="H192" s="56">
        <v>0</v>
      </c>
      <c r="I192" s="57">
        <f t="shared" si="21"/>
        <v>0</v>
      </c>
      <c r="J192" s="56">
        <v>0</v>
      </c>
      <c r="K192" s="57">
        <f t="shared" si="22"/>
        <v>0</v>
      </c>
      <c r="L192" s="56">
        <f t="shared" si="28"/>
        <v>170991</v>
      </c>
      <c r="M192" s="57">
        <f t="shared" si="25"/>
        <v>3.2531197259735864E-3</v>
      </c>
      <c r="N192" s="15"/>
      <c r="O192" s="15"/>
      <c r="P192" s="15"/>
    </row>
    <row r="193" spans="2:16" x14ac:dyDescent="0.2">
      <c r="B193" s="46" t="s">
        <v>229</v>
      </c>
      <c r="C193" s="56">
        <v>0</v>
      </c>
      <c r="D193" s="56">
        <v>500000</v>
      </c>
      <c r="E193" s="56">
        <v>0</v>
      </c>
      <c r="F193" s="56">
        <f t="shared" si="26"/>
        <v>500000</v>
      </c>
      <c r="G193" s="57">
        <f t="shared" si="27"/>
        <v>100</v>
      </c>
      <c r="H193" s="56">
        <v>0</v>
      </c>
      <c r="I193" s="57">
        <f t="shared" si="21"/>
        <v>0</v>
      </c>
      <c r="J193" s="56">
        <v>0</v>
      </c>
      <c r="K193" s="57">
        <f t="shared" si="22"/>
        <v>0</v>
      </c>
      <c r="L193" s="56">
        <f t="shared" si="28"/>
        <v>500000</v>
      </c>
      <c r="M193" s="57">
        <f t="shared" si="25"/>
        <v>9.5125466427285251E-3</v>
      </c>
      <c r="N193" s="15"/>
      <c r="O193" s="15"/>
      <c r="P193" s="15"/>
    </row>
    <row r="194" spans="2:16" x14ac:dyDescent="0.2">
      <c r="B194" s="46" t="s">
        <v>230</v>
      </c>
      <c r="C194" s="56">
        <v>507000</v>
      </c>
      <c r="D194" s="56">
        <v>96000</v>
      </c>
      <c r="E194" s="56">
        <v>35208</v>
      </c>
      <c r="F194" s="56">
        <f t="shared" si="26"/>
        <v>638208</v>
      </c>
      <c r="G194" s="57">
        <f t="shared" si="27"/>
        <v>100</v>
      </c>
      <c r="H194" s="56">
        <v>0</v>
      </c>
      <c r="I194" s="57">
        <f t="shared" si="21"/>
        <v>0</v>
      </c>
      <c r="J194" s="56">
        <v>0</v>
      </c>
      <c r="K194" s="57">
        <f t="shared" si="22"/>
        <v>0</v>
      </c>
      <c r="L194" s="56">
        <f t="shared" si="28"/>
        <v>638208</v>
      </c>
      <c r="M194" s="57">
        <f t="shared" si="25"/>
        <v>1.2141966735524973E-2</v>
      </c>
      <c r="N194" s="15"/>
      <c r="O194" s="15"/>
      <c r="P194" s="15"/>
    </row>
    <row r="195" spans="2:16" x14ac:dyDescent="0.2">
      <c r="B195" s="46" t="s">
        <v>231</v>
      </c>
      <c r="C195" s="56">
        <v>2324000</v>
      </c>
      <c r="D195" s="56">
        <v>0</v>
      </c>
      <c r="E195" s="56">
        <v>0</v>
      </c>
      <c r="F195" s="56">
        <f t="shared" si="26"/>
        <v>2324000</v>
      </c>
      <c r="G195" s="57">
        <f t="shared" si="27"/>
        <v>100</v>
      </c>
      <c r="H195" s="56">
        <v>0</v>
      </c>
      <c r="I195" s="57">
        <f t="shared" si="21"/>
        <v>0</v>
      </c>
      <c r="J195" s="56">
        <v>0</v>
      </c>
      <c r="K195" s="57">
        <f t="shared" si="22"/>
        <v>0</v>
      </c>
      <c r="L195" s="56">
        <f t="shared" si="28"/>
        <v>2324000</v>
      </c>
      <c r="M195" s="57">
        <f t="shared" si="25"/>
        <v>4.4214316795402185E-2</v>
      </c>
      <c r="N195" s="15"/>
      <c r="O195" s="15"/>
      <c r="P195" s="15"/>
    </row>
    <row r="196" spans="2:16" x14ac:dyDescent="0.2">
      <c r="B196" s="46" t="s">
        <v>117</v>
      </c>
      <c r="C196" s="56">
        <v>104000</v>
      </c>
      <c r="D196" s="56">
        <v>0</v>
      </c>
      <c r="E196" s="56">
        <v>0</v>
      </c>
      <c r="F196" s="56">
        <f t="shared" si="26"/>
        <v>104000</v>
      </c>
      <c r="G196" s="57">
        <f t="shared" si="27"/>
        <v>100</v>
      </c>
      <c r="H196" s="56">
        <v>0</v>
      </c>
      <c r="I196" s="57">
        <f t="shared" si="21"/>
        <v>0</v>
      </c>
      <c r="J196" s="56">
        <v>0</v>
      </c>
      <c r="K196" s="57">
        <f t="shared" si="22"/>
        <v>0</v>
      </c>
      <c r="L196" s="56">
        <f t="shared" si="28"/>
        <v>104000</v>
      </c>
      <c r="M196" s="57">
        <f t="shared" si="25"/>
        <v>1.9786097016875333E-3</v>
      </c>
      <c r="N196" s="15"/>
      <c r="O196" s="15"/>
      <c r="P196" s="15"/>
    </row>
    <row r="197" spans="2:16" x14ac:dyDescent="0.2">
      <c r="B197" s="46" t="s">
        <v>232</v>
      </c>
      <c r="C197" s="56">
        <v>54462</v>
      </c>
      <c r="D197" s="56">
        <v>0</v>
      </c>
      <c r="E197" s="56">
        <v>0</v>
      </c>
      <c r="F197" s="56">
        <f t="shared" si="26"/>
        <v>54462</v>
      </c>
      <c r="G197" s="57">
        <f t="shared" si="27"/>
        <v>100</v>
      </c>
      <c r="H197" s="56">
        <v>0</v>
      </c>
      <c r="I197" s="57">
        <f t="shared" si="21"/>
        <v>0</v>
      </c>
      <c r="J197" s="56">
        <v>0</v>
      </c>
      <c r="K197" s="57">
        <f t="shared" si="22"/>
        <v>0</v>
      </c>
      <c r="L197" s="56">
        <f t="shared" si="28"/>
        <v>54462</v>
      </c>
      <c r="M197" s="57">
        <f t="shared" si="25"/>
        <v>1.0361446305125618E-3</v>
      </c>
      <c r="N197" s="15"/>
      <c r="O197" s="15"/>
      <c r="P197" s="15"/>
    </row>
    <row r="198" spans="2:16" x14ac:dyDescent="0.2">
      <c r="B198" s="46" t="s">
        <v>233</v>
      </c>
      <c r="C198" s="56">
        <v>149400</v>
      </c>
      <c r="D198" s="56">
        <v>0</v>
      </c>
      <c r="E198" s="56">
        <v>222000</v>
      </c>
      <c r="F198" s="56">
        <f t="shared" si="26"/>
        <v>371400</v>
      </c>
      <c r="G198" s="57">
        <f t="shared" si="27"/>
        <v>100</v>
      </c>
      <c r="H198" s="56">
        <v>0</v>
      </c>
      <c r="I198" s="57">
        <f t="shared" si="21"/>
        <v>0</v>
      </c>
      <c r="J198" s="56">
        <v>0</v>
      </c>
      <c r="K198" s="57">
        <f t="shared" si="22"/>
        <v>0</v>
      </c>
      <c r="L198" s="56">
        <f t="shared" si="28"/>
        <v>371400</v>
      </c>
      <c r="M198" s="57">
        <f t="shared" si="25"/>
        <v>7.0659196462187473E-3</v>
      </c>
      <c r="N198" s="15"/>
      <c r="O198" s="15"/>
      <c r="P198" s="15"/>
    </row>
    <row r="199" spans="2:16" x14ac:dyDescent="0.2">
      <c r="B199" s="46" t="s">
        <v>234</v>
      </c>
      <c r="C199" s="56">
        <v>0</v>
      </c>
      <c r="D199" s="56">
        <v>0</v>
      </c>
      <c r="E199" s="56">
        <v>177762</v>
      </c>
      <c r="F199" s="56">
        <f t="shared" si="26"/>
        <v>177762</v>
      </c>
      <c r="G199" s="57">
        <f t="shared" si="27"/>
        <v>100</v>
      </c>
      <c r="H199" s="56">
        <v>0</v>
      </c>
      <c r="I199" s="57">
        <f t="shared" si="21"/>
        <v>0</v>
      </c>
      <c r="J199" s="56">
        <v>0</v>
      </c>
      <c r="K199" s="57">
        <f t="shared" si="22"/>
        <v>0</v>
      </c>
      <c r="L199" s="56">
        <f t="shared" si="28"/>
        <v>177762</v>
      </c>
      <c r="M199" s="57">
        <f t="shared" si="25"/>
        <v>3.3819386326094159E-3</v>
      </c>
      <c r="N199" s="15"/>
      <c r="O199" s="15"/>
      <c r="P199" s="15"/>
    </row>
    <row r="200" spans="2:16" x14ac:dyDescent="0.2">
      <c r="B200" s="46" t="s">
        <v>235</v>
      </c>
      <c r="C200" s="56">
        <v>0</v>
      </c>
      <c r="D200" s="56">
        <v>0</v>
      </c>
      <c r="E200" s="56">
        <v>1283240</v>
      </c>
      <c r="F200" s="56">
        <f t="shared" si="26"/>
        <v>1283240</v>
      </c>
      <c r="G200" s="57">
        <f t="shared" si="27"/>
        <v>100</v>
      </c>
      <c r="H200" s="56">
        <v>0</v>
      </c>
      <c r="I200" s="57">
        <f t="shared" si="21"/>
        <v>0</v>
      </c>
      <c r="J200" s="56">
        <v>0</v>
      </c>
      <c r="K200" s="57">
        <f t="shared" si="22"/>
        <v>0</v>
      </c>
      <c r="L200" s="56">
        <f t="shared" si="28"/>
        <v>1283240</v>
      </c>
      <c r="M200" s="57">
        <f t="shared" si="25"/>
        <v>2.4413760707629906E-2</v>
      </c>
      <c r="N200" s="15"/>
      <c r="O200" s="15"/>
      <c r="P200" s="15"/>
    </row>
    <row r="201" spans="2:16" x14ac:dyDescent="0.2">
      <c r="B201" s="46" t="s">
        <v>107</v>
      </c>
      <c r="C201" s="56">
        <v>0</v>
      </c>
      <c r="D201" s="56">
        <v>197700</v>
      </c>
      <c r="E201" s="56">
        <v>0</v>
      </c>
      <c r="F201" s="56">
        <f t="shared" si="26"/>
        <v>197700</v>
      </c>
      <c r="G201" s="57">
        <f t="shared" si="27"/>
        <v>100</v>
      </c>
      <c r="H201" s="56">
        <v>0</v>
      </c>
      <c r="I201" s="57">
        <f t="shared" si="21"/>
        <v>0</v>
      </c>
      <c r="J201" s="56">
        <v>0</v>
      </c>
      <c r="K201" s="57">
        <f t="shared" si="22"/>
        <v>0</v>
      </c>
      <c r="L201" s="56">
        <f t="shared" si="28"/>
        <v>197700</v>
      </c>
      <c r="M201" s="57">
        <f t="shared" si="25"/>
        <v>3.761260942534859E-3</v>
      </c>
      <c r="N201" s="15"/>
      <c r="O201" s="15"/>
      <c r="P201" s="15"/>
    </row>
    <row r="202" spans="2:16" x14ac:dyDescent="0.2">
      <c r="B202" s="46" t="s">
        <v>236</v>
      </c>
      <c r="C202" s="56">
        <v>100800</v>
      </c>
      <c r="D202" s="56">
        <v>47520</v>
      </c>
      <c r="E202" s="56">
        <v>82520</v>
      </c>
      <c r="F202" s="56">
        <f t="shared" si="26"/>
        <v>230840</v>
      </c>
      <c r="G202" s="57">
        <f t="shared" si="27"/>
        <v>100</v>
      </c>
      <c r="H202" s="56">
        <v>0</v>
      </c>
      <c r="I202" s="57">
        <f t="shared" si="21"/>
        <v>0</v>
      </c>
      <c r="J202" s="56">
        <v>0</v>
      </c>
      <c r="K202" s="57">
        <f t="shared" si="22"/>
        <v>0</v>
      </c>
      <c r="L202" s="56">
        <f t="shared" si="28"/>
        <v>230840</v>
      </c>
      <c r="M202" s="57">
        <f t="shared" si="25"/>
        <v>4.3917525340149057E-3</v>
      </c>
      <c r="N202" s="15"/>
      <c r="O202" s="15"/>
      <c r="P202" s="15"/>
    </row>
    <row r="203" spans="2:16" x14ac:dyDescent="0.2">
      <c r="B203" s="46" t="s">
        <v>237</v>
      </c>
      <c r="C203" s="56">
        <v>80000</v>
      </c>
      <c r="D203" s="56">
        <v>0</v>
      </c>
      <c r="E203" s="56">
        <v>0</v>
      </c>
      <c r="F203" s="56">
        <f t="shared" si="26"/>
        <v>80000</v>
      </c>
      <c r="G203" s="57">
        <f t="shared" si="27"/>
        <v>100</v>
      </c>
      <c r="H203" s="56">
        <v>0</v>
      </c>
      <c r="I203" s="57">
        <f t="shared" si="21"/>
        <v>0</v>
      </c>
      <c r="J203" s="56">
        <v>0</v>
      </c>
      <c r="K203" s="57">
        <f t="shared" si="22"/>
        <v>0</v>
      </c>
      <c r="L203" s="56">
        <f t="shared" si="28"/>
        <v>80000</v>
      </c>
      <c r="M203" s="57">
        <f t="shared" si="25"/>
        <v>1.5220074628365639E-3</v>
      </c>
      <c r="N203" s="15"/>
      <c r="O203" s="15"/>
      <c r="P203" s="15"/>
    </row>
    <row r="204" spans="2:16" x14ac:dyDescent="0.2">
      <c r="B204" s="46" t="s">
        <v>238</v>
      </c>
      <c r="C204" s="56">
        <v>168411</v>
      </c>
      <c r="D204" s="56">
        <v>0</v>
      </c>
      <c r="E204" s="56">
        <v>0</v>
      </c>
      <c r="F204" s="56">
        <f t="shared" si="26"/>
        <v>168411</v>
      </c>
      <c r="G204" s="57">
        <f t="shared" si="27"/>
        <v>100</v>
      </c>
      <c r="H204" s="56">
        <v>0</v>
      </c>
      <c r="I204" s="57">
        <f t="shared" si="21"/>
        <v>0</v>
      </c>
      <c r="J204" s="56">
        <v>0</v>
      </c>
      <c r="K204" s="57">
        <f t="shared" si="22"/>
        <v>0</v>
      </c>
      <c r="L204" s="56">
        <f t="shared" si="28"/>
        <v>168411</v>
      </c>
      <c r="M204" s="57">
        <f t="shared" si="25"/>
        <v>3.2040349852971075E-3</v>
      </c>
      <c r="N204" s="15"/>
      <c r="O204" s="15"/>
      <c r="P204" s="15"/>
    </row>
    <row r="205" spans="2:16" x14ac:dyDescent="0.2">
      <c r="B205" s="46" t="s">
        <v>239</v>
      </c>
      <c r="C205" s="56">
        <v>0</v>
      </c>
      <c r="D205" s="56">
        <v>414544</v>
      </c>
      <c r="E205" s="56">
        <v>0</v>
      </c>
      <c r="F205" s="56">
        <f t="shared" si="26"/>
        <v>414544</v>
      </c>
      <c r="G205" s="57">
        <f t="shared" si="27"/>
        <v>100</v>
      </c>
      <c r="H205" s="56">
        <v>0</v>
      </c>
      <c r="I205" s="57">
        <f t="shared" ref="I205:I230" si="29">(H205/L205)*100</f>
        <v>0</v>
      </c>
      <c r="J205" s="56">
        <v>0</v>
      </c>
      <c r="K205" s="57">
        <f t="shared" ref="K205:K230" si="30">(J205/L205)*100</f>
        <v>0</v>
      </c>
      <c r="L205" s="56">
        <f t="shared" si="28"/>
        <v>414544</v>
      </c>
      <c r="M205" s="57">
        <f t="shared" si="25"/>
        <v>7.886738270926506E-3</v>
      </c>
      <c r="N205" s="15"/>
      <c r="O205" s="15"/>
      <c r="P205" s="15"/>
    </row>
    <row r="206" spans="2:16" x14ac:dyDescent="0.2">
      <c r="B206" s="46" t="s">
        <v>240</v>
      </c>
      <c r="C206" s="56">
        <v>1392170</v>
      </c>
      <c r="D206" s="56">
        <v>114000</v>
      </c>
      <c r="E206" s="56">
        <v>34000</v>
      </c>
      <c r="F206" s="56">
        <f t="shared" si="26"/>
        <v>1540170</v>
      </c>
      <c r="G206" s="57">
        <f t="shared" si="27"/>
        <v>100</v>
      </c>
      <c r="H206" s="56">
        <v>0</v>
      </c>
      <c r="I206" s="57">
        <f t="shared" si="29"/>
        <v>0</v>
      </c>
      <c r="J206" s="56">
        <v>0</v>
      </c>
      <c r="K206" s="57">
        <f t="shared" si="30"/>
        <v>0</v>
      </c>
      <c r="L206" s="56">
        <f t="shared" si="28"/>
        <v>1540170</v>
      </c>
      <c r="M206" s="57">
        <f t="shared" si="25"/>
        <v>2.9301877925462384E-2</v>
      </c>
      <c r="N206" s="15"/>
      <c r="O206" s="15"/>
      <c r="P206" s="15"/>
    </row>
    <row r="207" spans="2:16" x14ac:dyDescent="0.2">
      <c r="B207" s="46" t="s">
        <v>241</v>
      </c>
      <c r="C207" s="56">
        <v>470337</v>
      </c>
      <c r="D207" s="56">
        <v>0</v>
      </c>
      <c r="E207" s="56">
        <v>13275</v>
      </c>
      <c r="F207" s="56">
        <f t="shared" si="26"/>
        <v>483612</v>
      </c>
      <c r="G207" s="57">
        <f t="shared" si="27"/>
        <v>100</v>
      </c>
      <c r="H207" s="56">
        <v>0</v>
      </c>
      <c r="I207" s="57">
        <f t="shared" si="29"/>
        <v>0</v>
      </c>
      <c r="J207" s="56">
        <v>0</v>
      </c>
      <c r="K207" s="57">
        <f t="shared" si="30"/>
        <v>0</v>
      </c>
      <c r="L207" s="56">
        <f t="shared" si="28"/>
        <v>483612</v>
      </c>
      <c r="M207" s="57">
        <f t="shared" ref="M207:M238" si="31">(L207/$L$281)*100</f>
        <v>9.2007634139664538E-3</v>
      </c>
      <c r="N207" s="15"/>
      <c r="O207" s="15"/>
      <c r="P207" s="15"/>
    </row>
    <row r="208" spans="2:16" x14ac:dyDescent="0.2">
      <c r="B208" s="46" t="s">
        <v>242</v>
      </c>
      <c r="C208" s="56">
        <v>125845</v>
      </c>
      <c r="D208" s="56">
        <v>0</v>
      </c>
      <c r="E208" s="56">
        <v>328271</v>
      </c>
      <c r="F208" s="56">
        <f t="shared" si="26"/>
        <v>454116</v>
      </c>
      <c r="G208" s="57">
        <f t="shared" si="27"/>
        <v>100</v>
      </c>
      <c r="H208" s="56">
        <v>0</v>
      </c>
      <c r="I208" s="57">
        <f t="shared" si="29"/>
        <v>0</v>
      </c>
      <c r="J208" s="56">
        <v>0</v>
      </c>
      <c r="K208" s="57">
        <f t="shared" si="30"/>
        <v>0</v>
      </c>
      <c r="L208" s="56">
        <f t="shared" si="28"/>
        <v>454116</v>
      </c>
      <c r="M208" s="57">
        <f t="shared" si="31"/>
        <v>8.6395992624186142E-3</v>
      </c>
      <c r="N208" s="15"/>
      <c r="O208" s="15"/>
      <c r="P208" s="15"/>
    </row>
    <row r="209" spans="2:16" x14ac:dyDescent="0.2">
      <c r="B209" s="46" t="s">
        <v>119</v>
      </c>
      <c r="C209" s="56">
        <v>0</v>
      </c>
      <c r="D209" s="56">
        <v>162055</v>
      </c>
      <c r="E209" s="56">
        <v>0</v>
      </c>
      <c r="F209" s="56">
        <f t="shared" si="26"/>
        <v>162055</v>
      </c>
      <c r="G209" s="57">
        <f t="shared" si="27"/>
        <v>100</v>
      </c>
      <c r="H209" s="56">
        <v>0</v>
      </c>
      <c r="I209" s="57">
        <f t="shared" si="29"/>
        <v>0</v>
      </c>
      <c r="J209" s="56">
        <v>0</v>
      </c>
      <c r="K209" s="57">
        <f t="shared" si="30"/>
        <v>0</v>
      </c>
      <c r="L209" s="56">
        <f t="shared" si="28"/>
        <v>162055</v>
      </c>
      <c r="M209" s="57">
        <f t="shared" si="31"/>
        <v>3.083111492374742E-3</v>
      </c>
      <c r="N209" s="15"/>
      <c r="O209" s="15"/>
      <c r="P209" s="15"/>
    </row>
    <row r="210" spans="2:16" x14ac:dyDescent="0.2">
      <c r="B210" s="46" t="s">
        <v>243</v>
      </c>
      <c r="C210" s="56">
        <v>292216</v>
      </c>
      <c r="D210" s="56">
        <v>0</v>
      </c>
      <c r="E210" s="56">
        <v>31532</v>
      </c>
      <c r="F210" s="56">
        <f t="shared" si="26"/>
        <v>323748</v>
      </c>
      <c r="G210" s="57">
        <f t="shared" si="27"/>
        <v>100</v>
      </c>
      <c r="H210" s="56">
        <v>0</v>
      </c>
      <c r="I210" s="57">
        <f t="shared" si="29"/>
        <v>0</v>
      </c>
      <c r="J210" s="56">
        <v>0</v>
      </c>
      <c r="K210" s="57">
        <f t="shared" si="30"/>
        <v>0</v>
      </c>
      <c r="L210" s="56">
        <f t="shared" si="28"/>
        <v>323748</v>
      </c>
      <c r="M210" s="57">
        <f t="shared" si="31"/>
        <v>6.1593359009801492E-3</v>
      </c>
      <c r="N210" s="15"/>
      <c r="O210" s="15"/>
      <c r="P210" s="15"/>
    </row>
    <row r="211" spans="2:16" x14ac:dyDescent="0.2">
      <c r="B211" s="46" t="s">
        <v>244</v>
      </c>
      <c r="C211" s="56">
        <v>5387950</v>
      </c>
      <c r="D211" s="56">
        <v>1505815</v>
      </c>
      <c r="E211" s="56">
        <v>0</v>
      </c>
      <c r="F211" s="56">
        <f t="shared" si="26"/>
        <v>6893765</v>
      </c>
      <c r="G211" s="57">
        <f t="shared" si="27"/>
        <v>100</v>
      </c>
      <c r="H211" s="56">
        <v>0</v>
      </c>
      <c r="I211" s="57">
        <f t="shared" si="29"/>
        <v>0</v>
      </c>
      <c r="J211" s="56">
        <v>0</v>
      </c>
      <c r="K211" s="57">
        <f t="shared" si="30"/>
        <v>0</v>
      </c>
      <c r="L211" s="56">
        <f t="shared" si="28"/>
        <v>6893765</v>
      </c>
      <c r="M211" s="57">
        <f t="shared" si="31"/>
        <v>0.13115452221301879</v>
      </c>
      <c r="N211" s="15"/>
      <c r="O211" s="15"/>
      <c r="P211" s="15"/>
    </row>
    <row r="212" spans="2:16" x14ac:dyDescent="0.2">
      <c r="B212" s="46" t="s">
        <v>245</v>
      </c>
      <c r="C212" s="56">
        <v>0</v>
      </c>
      <c r="D212" s="56">
        <v>1150000</v>
      </c>
      <c r="E212" s="56">
        <v>0</v>
      </c>
      <c r="F212" s="56">
        <f t="shared" si="26"/>
        <v>1150000</v>
      </c>
      <c r="G212" s="57">
        <f t="shared" si="27"/>
        <v>100</v>
      </c>
      <c r="H212" s="56">
        <v>0</v>
      </c>
      <c r="I212" s="57">
        <f t="shared" si="29"/>
        <v>0</v>
      </c>
      <c r="J212" s="56">
        <v>0</v>
      </c>
      <c r="K212" s="57">
        <f t="shared" si="30"/>
        <v>0</v>
      </c>
      <c r="L212" s="56">
        <f t="shared" si="28"/>
        <v>1150000</v>
      </c>
      <c r="M212" s="57">
        <f t="shared" si="31"/>
        <v>2.1878857278275609E-2</v>
      </c>
      <c r="N212" s="15"/>
      <c r="O212" s="15"/>
      <c r="P212" s="15"/>
    </row>
    <row r="213" spans="2:16" x14ac:dyDescent="0.2">
      <c r="B213" s="46" t="s">
        <v>246</v>
      </c>
      <c r="C213" s="56">
        <v>263919</v>
      </c>
      <c r="D213" s="56">
        <v>0</v>
      </c>
      <c r="E213" s="56">
        <v>0</v>
      </c>
      <c r="F213" s="56">
        <f t="shared" si="26"/>
        <v>263919</v>
      </c>
      <c r="G213" s="57">
        <f t="shared" si="27"/>
        <v>100</v>
      </c>
      <c r="H213" s="56">
        <v>0</v>
      </c>
      <c r="I213" s="57">
        <f t="shared" si="29"/>
        <v>0</v>
      </c>
      <c r="J213" s="56">
        <v>0</v>
      </c>
      <c r="K213" s="57">
        <f t="shared" si="30"/>
        <v>0</v>
      </c>
      <c r="L213" s="56">
        <f t="shared" si="28"/>
        <v>263919</v>
      </c>
      <c r="M213" s="57">
        <f t="shared" si="31"/>
        <v>5.0210835948045389E-3</v>
      </c>
      <c r="N213" s="15"/>
      <c r="O213" s="15"/>
      <c r="P213" s="15"/>
    </row>
    <row r="214" spans="2:16" x14ac:dyDescent="0.2">
      <c r="B214" s="46" t="s">
        <v>247</v>
      </c>
      <c r="C214" s="56">
        <v>0</v>
      </c>
      <c r="D214" s="56">
        <v>291009</v>
      </c>
      <c r="E214" s="56">
        <v>0</v>
      </c>
      <c r="F214" s="56">
        <f t="shared" si="26"/>
        <v>291009</v>
      </c>
      <c r="G214" s="57">
        <f t="shared" si="27"/>
        <v>100</v>
      </c>
      <c r="H214" s="56">
        <v>0</v>
      </c>
      <c r="I214" s="57">
        <f t="shared" si="29"/>
        <v>0</v>
      </c>
      <c r="J214" s="56">
        <v>0</v>
      </c>
      <c r="K214" s="57">
        <f t="shared" si="30"/>
        <v>0</v>
      </c>
      <c r="L214" s="56">
        <f t="shared" si="28"/>
        <v>291009</v>
      </c>
      <c r="M214" s="57">
        <f t="shared" si="31"/>
        <v>5.5364733719075708E-3</v>
      </c>
      <c r="N214" s="15"/>
      <c r="O214" s="15"/>
      <c r="P214" s="15"/>
    </row>
    <row r="215" spans="2:16" x14ac:dyDescent="0.2">
      <c r="B215" s="46" t="s">
        <v>248</v>
      </c>
      <c r="C215" s="56">
        <v>335432</v>
      </c>
      <c r="D215" s="56">
        <v>0</v>
      </c>
      <c r="E215" s="56">
        <v>14400</v>
      </c>
      <c r="F215" s="56">
        <f t="shared" si="26"/>
        <v>349832</v>
      </c>
      <c r="G215" s="57">
        <f t="shared" si="27"/>
        <v>100</v>
      </c>
      <c r="H215" s="56">
        <v>0</v>
      </c>
      <c r="I215" s="57">
        <f t="shared" si="29"/>
        <v>0</v>
      </c>
      <c r="J215" s="56">
        <v>0</v>
      </c>
      <c r="K215" s="57">
        <f t="shared" si="30"/>
        <v>0</v>
      </c>
      <c r="L215" s="56">
        <f t="shared" si="28"/>
        <v>349832</v>
      </c>
      <c r="M215" s="57">
        <f t="shared" si="31"/>
        <v>6.6555864342380099E-3</v>
      </c>
      <c r="N215" s="15"/>
      <c r="O215" s="15"/>
      <c r="P215" s="15"/>
    </row>
    <row r="216" spans="2:16" x14ac:dyDescent="0.2">
      <c r="B216" s="46" t="s">
        <v>249</v>
      </c>
      <c r="C216" s="56">
        <v>624000</v>
      </c>
      <c r="D216" s="56">
        <v>0</v>
      </c>
      <c r="E216" s="56">
        <v>0</v>
      </c>
      <c r="F216" s="56">
        <f t="shared" si="26"/>
        <v>624000</v>
      </c>
      <c r="G216" s="57">
        <f t="shared" si="27"/>
        <v>100</v>
      </c>
      <c r="H216" s="56">
        <v>0</v>
      </c>
      <c r="I216" s="57">
        <f t="shared" si="29"/>
        <v>0</v>
      </c>
      <c r="J216" s="56">
        <v>0</v>
      </c>
      <c r="K216" s="57">
        <f t="shared" si="30"/>
        <v>0</v>
      </c>
      <c r="L216" s="56">
        <f t="shared" si="28"/>
        <v>624000</v>
      </c>
      <c r="M216" s="57">
        <f t="shared" si="31"/>
        <v>1.1871658210125199E-2</v>
      </c>
      <c r="N216" s="15"/>
      <c r="O216" s="15"/>
      <c r="P216" s="15"/>
    </row>
    <row r="217" spans="2:16" x14ac:dyDescent="0.2">
      <c r="B217" s="46" t="s">
        <v>250</v>
      </c>
      <c r="C217" s="56">
        <v>0</v>
      </c>
      <c r="D217" s="56">
        <v>0</v>
      </c>
      <c r="E217" s="56">
        <v>12333333</v>
      </c>
      <c r="F217" s="56">
        <f t="shared" si="26"/>
        <v>12333333</v>
      </c>
      <c r="G217" s="57">
        <f t="shared" si="27"/>
        <v>100</v>
      </c>
      <c r="H217" s="56">
        <v>0</v>
      </c>
      <c r="I217" s="57">
        <f t="shared" si="29"/>
        <v>0</v>
      </c>
      <c r="J217" s="56">
        <v>0</v>
      </c>
      <c r="K217" s="57">
        <f t="shared" si="30"/>
        <v>0</v>
      </c>
      <c r="L217" s="56">
        <f t="shared" si="28"/>
        <v>12333333</v>
      </c>
      <c r="M217" s="57">
        <f t="shared" si="31"/>
        <v>0.23464281084560587</v>
      </c>
      <c r="N217" s="15"/>
      <c r="O217" s="15"/>
      <c r="P217" s="15"/>
    </row>
    <row r="218" spans="2:16" x14ac:dyDescent="0.2">
      <c r="B218" s="46" t="s">
        <v>251</v>
      </c>
      <c r="C218" s="56">
        <v>426000</v>
      </c>
      <c r="D218" s="56">
        <v>32126</v>
      </c>
      <c r="E218" s="56">
        <v>0</v>
      </c>
      <c r="F218" s="56">
        <f t="shared" si="26"/>
        <v>458126</v>
      </c>
      <c r="G218" s="57">
        <f t="shared" si="27"/>
        <v>100</v>
      </c>
      <c r="H218" s="56">
        <v>0</v>
      </c>
      <c r="I218" s="57">
        <f t="shared" si="29"/>
        <v>0</v>
      </c>
      <c r="J218" s="56">
        <v>0</v>
      </c>
      <c r="K218" s="57">
        <f t="shared" si="30"/>
        <v>0</v>
      </c>
      <c r="L218" s="56">
        <f t="shared" si="28"/>
        <v>458126</v>
      </c>
      <c r="M218" s="57">
        <f t="shared" si="31"/>
        <v>8.7158898864932964E-3</v>
      </c>
      <c r="N218" s="15"/>
      <c r="O218" s="15"/>
      <c r="P218" s="15"/>
    </row>
    <row r="219" spans="2:16" x14ac:dyDescent="0.2">
      <c r="B219" s="46" t="s">
        <v>252</v>
      </c>
      <c r="C219" s="56">
        <v>321942</v>
      </c>
      <c r="D219" s="56">
        <v>0</v>
      </c>
      <c r="E219" s="56">
        <v>5474</v>
      </c>
      <c r="F219" s="56">
        <f t="shared" si="26"/>
        <v>327416</v>
      </c>
      <c r="G219" s="57">
        <f t="shared" si="27"/>
        <v>100</v>
      </c>
      <c r="H219" s="56">
        <v>0</v>
      </c>
      <c r="I219" s="57">
        <f t="shared" si="29"/>
        <v>0</v>
      </c>
      <c r="J219" s="56">
        <v>0</v>
      </c>
      <c r="K219" s="57">
        <f t="shared" si="30"/>
        <v>0</v>
      </c>
      <c r="L219" s="56">
        <f t="shared" si="28"/>
        <v>327416</v>
      </c>
      <c r="M219" s="57">
        <f t="shared" si="31"/>
        <v>6.2291199431512055E-3</v>
      </c>
      <c r="N219" s="15"/>
      <c r="O219" s="15"/>
      <c r="P219" s="15"/>
    </row>
    <row r="220" spans="2:16" x14ac:dyDescent="0.2">
      <c r="B220" s="46" t="s">
        <v>253</v>
      </c>
      <c r="C220" s="56">
        <v>151906</v>
      </c>
      <c r="D220" s="56">
        <v>0</v>
      </c>
      <c r="E220" s="56">
        <v>0</v>
      </c>
      <c r="F220" s="56">
        <f t="shared" si="26"/>
        <v>151906</v>
      </c>
      <c r="G220" s="57">
        <f t="shared" si="27"/>
        <v>100</v>
      </c>
      <c r="H220" s="56">
        <v>0</v>
      </c>
      <c r="I220" s="57">
        <f t="shared" si="29"/>
        <v>0</v>
      </c>
      <c r="J220" s="56">
        <v>0</v>
      </c>
      <c r="K220" s="57">
        <f t="shared" si="30"/>
        <v>0</v>
      </c>
      <c r="L220" s="56">
        <f t="shared" si="28"/>
        <v>151906</v>
      </c>
      <c r="M220" s="57">
        <f t="shared" si="31"/>
        <v>2.8900258206206388E-3</v>
      </c>
      <c r="N220" s="15"/>
      <c r="O220" s="15"/>
      <c r="P220" s="15"/>
    </row>
    <row r="221" spans="2:16" x14ac:dyDescent="0.2">
      <c r="B221" s="46" t="s">
        <v>120</v>
      </c>
      <c r="C221" s="56">
        <v>90000</v>
      </c>
      <c r="D221" s="56">
        <v>0</v>
      </c>
      <c r="E221" s="56">
        <v>127737</v>
      </c>
      <c r="F221" s="56">
        <f t="shared" si="26"/>
        <v>217737</v>
      </c>
      <c r="G221" s="57">
        <f t="shared" si="27"/>
        <v>100</v>
      </c>
      <c r="H221" s="56">
        <v>0</v>
      </c>
      <c r="I221" s="57">
        <f t="shared" si="29"/>
        <v>0</v>
      </c>
      <c r="J221" s="56">
        <v>0</v>
      </c>
      <c r="K221" s="57">
        <f t="shared" si="30"/>
        <v>0</v>
      </c>
      <c r="L221" s="56">
        <f t="shared" si="28"/>
        <v>217737</v>
      </c>
      <c r="M221" s="57">
        <f t="shared" si="31"/>
        <v>4.1424667366955614E-3</v>
      </c>
      <c r="N221" s="15"/>
      <c r="O221" s="15"/>
      <c r="P221" s="15"/>
    </row>
    <row r="222" spans="2:16" x14ac:dyDescent="0.2">
      <c r="B222" s="46" t="s">
        <v>254</v>
      </c>
      <c r="C222" s="56">
        <v>760000</v>
      </c>
      <c r="D222" s="56">
        <v>0</v>
      </c>
      <c r="E222" s="56">
        <v>0</v>
      </c>
      <c r="F222" s="56">
        <f t="shared" si="26"/>
        <v>760000</v>
      </c>
      <c r="G222" s="57">
        <f t="shared" si="27"/>
        <v>100</v>
      </c>
      <c r="H222" s="56">
        <v>0</v>
      </c>
      <c r="I222" s="57">
        <f t="shared" si="29"/>
        <v>0</v>
      </c>
      <c r="J222" s="56">
        <v>0</v>
      </c>
      <c r="K222" s="57">
        <f t="shared" si="30"/>
        <v>0</v>
      </c>
      <c r="L222" s="56">
        <f t="shared" si="28"/>
        <v>760000</v>
      </c>
      <c r="M222" s="57">
        <f t="shared" si="31"/>
        <v>1.4459070896947356E-2</v>
      </c>
      <c r="N222" s="15"/>
      <c r="O222" s="15"/>
      <c r="P222" s="15"/>
    </row>
    <row r="223" spans="2:16" x14ac:dyDescent="0.2">
      <c r="B223" s="46" t="s">
        <v>255</v>
      </c>
      <c r="C223" s="56">
        <v>259303</v>
      </c>
      <c r="D223" s="56">
        <v>0</v>
      </c>
      <c r="E223" s="56">
        <v>0</v>
      </c>
      <c r="F223" s="56">
        <f t="shared" si="26"/>
        <v>259303</v>
      </c>
      <c r="G223" s="57">
        <f t="shared" si="27"/>
        <v>100</v>
      </c>
      <c r="H223" s="56">
        <v>0</v>
      </c>
      <c r="I223" s="57">
        <f t="shared" si="29"/>
        <v>0</v>
      </c>
      <c r="J223" s="56">
        <v>0</v>
      </c>
      <c r="K223" s="57">
        <f t="shared" si="30"/>
        <v>0</v>
      </c>
      <c r="L223" s="56">
        <f t="shared" si="28"/>
        <v>259303</v>
      </c>
      <c r="M223" s="57">
        <f t="shared" si="31"/>
        <v>4.9332637641988693E-3</v>
      </c>
      <c r="N223" s="15"/>
      <c r="O223" s="15"/>
      <c r="P223" s="15"/>
    </row>
    <row r="224" spans="2:16" x14ac:dyDescent="0.2">
      <c r="B224" s="46" t="s">
        <v>256</v>
      </c>
      <c r="C224" s="56">
        <v>1088440</v>
      </c>
      <c r="D224" s="56">
        <v>0</v>
      </c>
      <c r="E224" s="56">
        <v>0</v>
      </c>
      <c r="F224" s="56">
        <f t="shared" si="26"/>
        <v>1088440</v>
      </c>
      <c r="G224" s="57">
        <f t="shared" si="27"/>
        <v>100</v>
      </c>
      <c r="H224" s="56">
        <v>0</v>
      </c>
      <c r="I224" s="57">
        <f t="shared" si="29"/>
        <v>0</v>
      </c>
      <c r="J224" s="56">
        <v>0</v>
      </c>
      <c r="K224" s="57">
        <f t="shared" si="30"/>
        <v>0</v>
      </c>
      <c r="L224" s="56">
        <f t="shared" si="28"/>
        <v>1088440</v>
      </c>
      <c r="M224" s="57">
        <f t="shared" si="31"/>
        <v>2.0707672535622872E-2</v>
      </c>
      <c r="N224" s="15"/>
      <c r="O224" s="15"/>
      <c r="P224" s="15"/>
    </row>
    <row r="225" spans="2:16" x14ac:dyDescent="0.2">
      <c r="B225" s="46" t="s">
        <v>257</v>
      </c>
      <c r="C225" s="56">
        <v>141100</v>
      </c>
      <c r="D225" s="56">
        <v>0</v>
      </c>
      <c r="E225" s="56">
        <v>0</v>
      </c>
      <c r="F225" s="56">
        <f t="shared" si="26"/>
        <v>141100</v>
      </c>
      <c r="G225" s="57">
        <f t="shared" si="27"/>
        <v>100</v>
      </c>
      <c r="H225" s="56">
        <v>0</v>
      </c>
      <c r="I225" s="57">
        <f t="shared" si="29"/>
        <v>0</v>
      </c>
      <c r="J225" s="56">
        <v>0</v>
      </c>
      <c r="K225" s="57">
        <f t="shared" si="30"/>
        <v>0</v>
      </c>
      <c r="L225" s="56">
        <f t="shared" si="28"/>
        <v>141100</v>
      </c>
      <c r="M225" s="57">
        <f t="shared" si="31"/>
        <v>2.6844406625779896E-3</v>
      </c>
      <c r="N225" s="15"/>
      <c r="O225" s="15"/>
      <c r="P225" s="15"/>
    </row>
    <row r="226" spans="2:16" x14ac:dyDescent="0.2">
      <c r="B226" s="46" t="s">
        <v>258</v>
      </c>
      <c r="C226" s="56">
        <v>0</v>
      </c>
      <c r="D226" s="56">
        <v>8778</v>
      </c>
      <c r="E226" s="56">
        <v>0</v>
      </c>
      <c r="F226" s="56">
        <f t="shared" si="26"/>
        <v>8778</v>
      </c>
      <c r="G226" s="57">
        <f t="shared" si="27"/>
        <v>100</v>
      </c>
      <c r="H226" s="56">
        <v>0</v>
      </c>
      <c r="I226" s="57">
        <f t="shared" si="29"/>
        <v>0</v>
      </c>
      <c r="J226" s="56">
        <v>0</v>
      </c>
      <c r="K226" s="57">
        <f t="shared" si="30"/>
        <v>0</v>
      </c>
      <c r="L226" s="56">
        <f t="shared" si="28"/>
        <v>8778</v>
      </c>
      <c r="M226" s="57">
        <f t="shared" si="31"/>
        <v>1.6700226885974198E-4</v>
      </c>
      <c r="N226" s="15"/>
      <c r="O226" s="15"/>
      <c r="P226" s="15"/>
    </row>
    <row r="227" spans="2:16" x14ac:dyDescent="0.2">
      <c r="B227" s="46" t="s">
        <v>259</v>
      </c>
      <c r="C227" s="56">
        <v>624000</v>
      </c>
      <c r="D227" s="56">
        <v>0</v>
      </c>
      <c r="E227" s="56">
        <v>0</v>
      </c>
      <c r="F227" s="56">
        <f t="shared" si="26"/>
        <v>624000</v>
      </c>
      <c r="G227" s="57">
        <f t="shared" si="27"/>
        <v>100</v>
      </c>
      <c r="H227" s="56">
        <v>0</v>
      </c>
      <c r="I227" s="57">
        <f t="shared" si="29"/>
        <v>0</v>
      </c>
      <c r="J227" s="56">
        <v>0</v>
      </c>
      <c r="K227" s="57">
        <f t="shared" si="30"/>
        <v>0</v>
      </c>
      <c r="L227" s="56">
        <f t="shared" si="28"/>
        <v>624000</v>
      </c>
      <c r="M227" s="57">
        <f t="shared" si="31"/>
        <v>1.1871658210125199E-2</v>
      </c>
      <c r="N227" s="15"/>
      <c r="O227" s="15"/>
      <c r="P227" s="15"/>
    </row>
    <row r="228" spans="2:16" x14ac:dyDescent="0.2">
      <c r="B228" s="46" t="s">
        <v>260</v>
      </c>
      <c r="C228" s="56">
        <v>399293</v>
      </c>
      <c r="D228" s="56">
        <v>0</v>
      </c>
      <c r="E228" s="56">
        <v>0</v>
      </c>
      <c r="F228" s="56">
        <f t="shared" si="26"/>
        <v>399293</v>
      </c>
      <c r="G228" s="57">
        <f t="shared" si="27"/>
        <v>100</v>
      </c>
      <c r="H228" s="56">
        <v>0</v>
      </c>
      <c r="I228" s="57">
        <f t="shared" si="29"/>
        <v>0</v>
      </c>
      <c r="J228" s="56">
        <v>0</v>
      </c>
      <c r="K228" s="57">
        <f t="shared" si="30"/>
        <v>0</v>
      </c>
      <c r="L228" s="56">
        <f t="shared" si="28"/>
        <v>399293</v>
      </c>
      <c r="M228" s="57">
        <f t="shared" si="31"/>
        <v>7.5965865732300015E-3</v>
      </c>
      <c r="N228" s="15"/>
      <c r="O228" s="15"/>
      <c r="P228" s="15"/>
    </row>
    <row r="229" spans="2:16" x14ac:dyDescent="0.2">
      <c r="B229" s="46" t="s">
        <v>261</v>
      </c>
      <c r="C229" s="56">
        <v>1680000</v>
      </c>
      <c r="D229" s="56">
        <v>60000</v>
      </c>
      <c r="E229" s="56">
        <v>3260000</v>
      </c>
      <c r="F229" s="56">
        <f t="shared" si="26"/>
        <v>5000000</v>
      </c>
      <c r="G229" s="57">
        <f t="shared" si="27"/>
        <v>100</v>
      </c>
      <c r="H229" s="56">
        <v>0</v>
      </c>
      <c r="I229" s="57">
        <f t="shared" si="29"/>
        <v>0</v>
      </c>
      <c r="J229" s="56">
        <v>0</v>
      </c>
      <c r="K229" s="57">
        <f t="shared" si="30"/>
        <v>0</v>
      </c>
      <c r="L229" s="56">
        <f t="shared" si="28"/>
        <v>5000000</v>
      </c>
      <c r="M229" s="57">
        <f t="shared" si="31"/>
        <v>9.5125466427285241E-2</v>
      </c>
      <c r="N229" s="15"/>
      <c r="O229" s="15"/>
      <c r="P229" s="15"/>
    </row>
    <row r="230" spans="2:16" x14ac:dyDescent="0.2">
      <c r="B230" s="46" t="s">
        <v>262</v>
      </c>
      <c r="C230" s="56">
        <v>0</v>
      </c>
      <c r="D230" s="56">
        <v>0</v>
      </c>
      <c r="E230" s="56">
        <v>1086</v>
      </c>
      <c r="F230" s="56">
        <f t="shared" si="26"/>
        <v>1086</v>
      </c>
      <c r="G230" s="57">
        <f t="shared" si="27"/>
        <v>100</v>
      </c>
      <c r="H230" s="56">
        <v>0</v>
      </c>
      <c r="I230" s="57">
        <f t="shared" si="29"/>
        <v>0</v>
      </c>
      <c r="J230" s="56">
        <v>0</v>
      </c>
      <c r="K230" s="57">
        <f t="shared" si="30"/>
        <v>0</v>
      </c>
      <c r="L230" s="56">
        <f t="shared" si="28"/>
        <v>1086</v>
      </c>
      <c r="M230" s="57">
        <f t="shared" si="31"/>
        <v>2.0661251308006354E-5</v>
      </c>
      <c r="N230" s="15"/>
      <c r="O230" s="15"/>
      <c r="P230" s="15"/>
    </row>
    <row r="231" spans="2:16" ht="12.95" customHeight="1" x14ac:dyDescent="0.2">
      <c r="B231" s="16" t="s">
        <v>0</v>
      </c>
      <c r="C231" s="15"/>
      <c r="D231" s="15"/>
      <c r="E231" s="15"/>
      <c r="F231" s="15"/>
      <c r="G231" s="21"/>
      <c r="H231" s="15"/>
      <c r="I231" s="21"/>
      <c r="J231" s="15"/>
      <c r="K231" s="21"/>
      <c r="L231" s="15"/>
      <c r="M231" s="65"/>
      <c r="N231" s="15"/>
      <c r="O231" s="15"/>
      <c r="P231" s="15"/>
    </row>
    <row r="232" spans="2:16" x14ac:dyDescent="0.2">
      <c r="B232" s="32" t="s">
        <v>31</v>
      </c>
      <c r="C232" s="30">
        <f>SUM(C143:C231)</f>
        <v>30579932</v>
      </c>
      <c r="D232" s="30">
        <f>SUM(D143:D231)</f>
        <v>26631426</v>
      </c>
      <c r="E232" s="30">
        <f>SUM(E143:E231)</f>
        <v>54741037</v>
      </c>
      <c r="F232" s="30">
        <f>SUM(F143:F231)</f>
        <v>111952395</v>
      </c>
      <c r="G232" s="31">
        <f>(F232/L232)*100</f>
        <v>98.646591549885514</v>
      </c>
      <c r="H232" s="30">
        <f>SUM(H143:H231)</f>
        <v>1535961</v>
      </c>
      <c r="I232" s="31">
        <f>(H232/L232)*100</f>
        <v>1.353408450114477</v>
      </c>
      <c r="J232" s="30">
        <f>SUM(J143:J231)</f>
        <v>0</v>
      </c>
      <c r="K232" s="31">
        <f>(J232/L232)*100</f>
        <v>0</v>
      </c>
      <c r="L232" s="30">
        <f>SUM(L143:L231)</f>
        <v>113488356</v>
      </c>
      <c r="M232" s="66">
        <f>SUM(M143:M231)</f>
        <v>2.1591265597131581</v>
      </c>
      <c r="N232" s="15" t="s">
        <v>0</v>
      </c>
      <c r="O232" s="15"/>
      <c r="P232" s="15"/>
    </row>
    <row r="233" spans="2:16" ht="12.95" customHeight="1" x14ac:dyDescent="0.2">
      <c r="B233" s="16"/>
      <c r="C233" s="28"/>
      <c r="D233" s="28"/>
      <c r="E233" s="28"/>
      <c r="F233" s="28"/>
      <c r="G233" s="17"/>
      <c r="H233" s="28"/>
      <c r="I233" s="17"/>
      <c r="J233" s="28"/>
      <c r="K233" s="17"/>
      <c r="L233" s="28"/>
      <c r="M233" s="57"/>
      <c r="N233" s="15"/>
      <c r="O233" s="15"/>
      <c r="P233" s="15"/>
    </row>
    <row r="234" spans="2:16" ht="12.95" customHeight="1" x14ac:dyDescent="0.2">
      <c r="B234" s="16"/>
      <c r="C234" s="28"/>
      <c r="D234" s="28"/>
      <c r="E234" s="28"/>
      <c r="F234" s="28"/>
      <c r="G234" s="17"/>
      <c r="H234" s="28"/>
      <c r="I234" s="17"/>
      <c r="J234" s="28"/>
      <c r="K234" s="17"/>
      <c r="L234" s="28"/>
      <c r="M234" s="57"/>
      <c r="N234" s="15"/>
      <c r="O234" s="15"/>
      <c r="P234" s="15"/>
    </row>
    <row r="235" spans="2:16" ht="15.75" x14ac:dyDescent="0.25">
      <c r="B235" s="47" t="s">
        <v>30</v>
      </c>
      <c r="C235" s="15"/>
      <c r="D235" s="15"/>
      <c r="E235" s="15"/>
      <c r="F235" s="15"/>
      <c r="G235" s="21"/>
      <c r="H235" s="15"/>
      <c r="I235" s="21"/>
      <c r="J235" s="15"/>
      <c r="K235" s="21"/>
      <c r="L235" s="15"/>
      <c r="M235" s="65"/>
      <c r="N235" s="15"/>
      <c r="O235" s="15"/>
      <c r="P235" s="15"/>
    </row>
    <row r="236" spans="2:16" ht="15.75" x14ac:dyDescent="0.25">
      <c r="B236" s="47" t="s">
        <v>35</v>
      </c>
      <c r="C236" s="15"/>
      <c r="D236" s="15"/>
      <c r="E236" s="15"/>
      <c r="F236" s="15"/>
      <c r="G236" s="21"/>
      <c r="H236" s="15"/>
      <c r="I236" s="21"/>
      <c r="J236" s="15"/>
      <c r="K236" s="21"/>
      <c r="L236" s="15"/>
      <c r="M236" s="65"/>
      <c r="N236" s="15"/>
      <c r="O236" s="15"/>
      <c r="P236" s="15"/>
    </row>
    <row r="237" spans="2:16" ht="15.75" x14ac:dyDescent="0.25">
      <c r="B237" s="47"/>
      <c r="C237" s="15"/>
      <c r="D237" s="15"/>
      <c r="E237" s="15"/>
      <c r="F237" s="15"/>
      <c r="G237" s="21"/>
      <c r="H237" s="15"/>
      <c r="I237" s="21"/>
      <c r="J237" s="15"/>
      <c r="K237" s="21"/>
      <c r="L237" s="15"/>
      <c r="M237" s="65"/>
      <c r="N237" s="15"/>
      <c r="O237" s="15"/>
      <c r="P237" s="15"/>
    </row>
    <row r="238" spans="2:16" x14ac:dyDescent="0.2">
      <c r="B238" s="16" t="s">
        <v>48</v>
      </c>
      <c r="C238" s="28">
        <v>1247500</v>
      </c>
      <c r="D238" s="28">
        <v>0</v>
      </c>
      <c r="E238" s="28">
        <v>0</v>
      </c>
      <c r="F238" s="28">
        <f>SUM(C238:E238)</f>
        <v>1247500</v>
      </c>
      <c r="G238" s="17">
        <f t="shared" ref="G238:G276" si="32">(F238/L238)*100</f>
        <v>100</v>
      </c>
      <c r="H238" s="28">
        <v>0</v>
      </c>
      <c r="I238" s="17">
        <f t="shared" ref="I238:I276" si="33">(H238/L238)*100</f>
        <v>0</v>
      </c>
      <c r="J238" s="28">
        <v>0</v>
      </c>
      <c r="K238" s="17">
        <f t="shared" ref="K238:K276" si="34">(J238/L238)*100</f>
        <v>0</v>
      </c>
      <c r="L238" s="28">
        <f t="shared" ref="L238:L276" si="35">J238+H238+F238</f>
        <v>1247500</v>
      </c>
      <c r="M238" s="57">
        <f t="shared" ref="M238:M276" si="36">(L238/$L$281)*100</f>
        <v>2.3733803873607667E-2</v>
      </c>
      <c r="N238" s="15"/>
      <c r="O238" s="15"/>
      <c r="P238" s="15"/>
    </row>
    <row r="239" spans="2:16" x14ac:dyDescent="0.2">
      <c r="B239" s="16" t="s">
        <v>49</v>
      </c>
      <c r="C239" s="28">
        <v>0</v>
      </c>
      <c r="D239" s="28">
        <v>0</v>
      </c>
      <c r="E239" s="28">
        <v>0</v>
      </c>
      <c r="F239" s="28">
        <f t="shared" ref="F239:F276" si="37">SUM(C239:E239)</f>
        <v>0</v>
      </c>
      <c r="G239" s="17">
        <f t="shared" si="32"/>
        <v>0</v>
      </c>
      <c r="H239" s="28">
        <v>3238132</v>
      </c>
      <c r="I239" s="17">
        <f t="shared" si="33"/>
        <v>206.81226388884454</v>
      </c>
      <c r="J239" s="28">
        <v>-1672397</v>
      </c>
      <c r="K239" s="17">
        <f t="shared" si="34"/>
        <v>-106.81226388884453</v>
      </c>
      <c r="L239" s="28">
        <f t="shared" si="35"/>
        <v>1565735</v>
      </c>
      <c r="M239" s="57">
        <f t="shared" si="36"/>
        <v>2.9788254435305094E-2</v>
      </c>
      <c r="N239" s="15"/>
      <c r="O239" s="15"/>
      <c r="P239" s="15"/>
    </row>
    <row r="240" spans="2:16" x14ac:dyDescent="0.2">
      <c r="B240" s="16" t="s">
        <v>68</v>
      </c>
      <c r="C240" s="28">
        <v>5000000</v>
      </c>
      <c r="D240" s="28">
        <v>0</v>
      </c>
      <c r="E240" s="28">
        <v>4562302</v>
      </c>
      <c r="F240" s="28">
        <f t="shared" si="37"/>
        <v>9562302</v>
      </c>
      <c r="G240" s="17">
        <f t="shared" si="32"/>
        <v>100</v>
      </c>
      <c r="H240" s="28">
        <v>0</v>
      </c>
      <c r="I240" s="17">
        <f t="shared" si="33"/>
        <v>0</v>
      </c>
      <c r="J240" s="28">
        <v>0</v>
      </c>
      <c r="K240" s="17">
        <f t="shared" si="34"/>
        <v>0</v>
      </c>
      <c r="L240" s="28">
        <f t="shared" si="35"/>
        <v>9562302</v>
      </c>
      <c r="M240" s="57">
        <f t="shared" si="36"/>
        <v>0.18192368757371249</v>
      </c>
      <c r="N240" s="15"/>
      <c r="O240" s="15"/>
      <c r="P240" s="15"/>
    </row>
    <row r="241" spans="2:16" x14ac:dyDescent="0.2">
      <c r="B241" s="16" t="s">
        <v>263</v>
      </c>
      <c r="C241" s="28">
        <v>2497500</v>
      </c>
      <c r="D241" s="28">
        <v>0</v>
      </c>
      <c r="E241" s="28">
        <v>24000</v>
      </c>
      <c r="F241" s="28">
        <f t="shared" si="37"/>
        <v>2521500</v>
      </c>
      <c r="G241" s="17">
        <f t="shared" si="32"/>
        <v>100</v>
      </c>
      <c r="H241" s="28">
        <v>0</v>
      </c>
      <c r="I241" s="17">
        <f t="shared" si="33"/>
        <v>0</v>
      </c>
      <c r="J241" s="28">
        <v>0</v>
      </c>
      <c r="K241" s="17">
        <f t="shared" si="34"/>
        <v>0</v>
      </c>
      <c r="L241" s="28">
        <f t="shared" si="35"/>
        <v>2521500</v>
      </c>
      <c r="M241" s="57">
        <f t="shared" si="36"/>
        <v>4.7971772719279951E-2</v>
      </c>
      <c r="N241" s="15"/>
      <c r="O241" s="15"/>
      <c r="P241" s="15"/>
    </row>
    <row r="242" spans="2:16" x14ac:dyDescent="0.2">
      <c r="B242" s="41" t="s">
        <v>50</v>
      </c>
      <c r="C242" s="42">
        <v>1162000</v>
      </c>
      <c r="D242" s="42">
        <v>-792733</v>
      </c>
      <c r="E242" s="42">
        <v>5592733</v>
      </c>
      <c r="F242" s="42">
        <f t="shared" si="37"/>
        <v>5962000</v>
      </c>
      <c r="G242" s="43">
        <f t="shared" si="32"/>
        <v>98.545454545454547</v>
      </c>
      <c r="H242" s="42">
        <v>88000</v>
      </c>
      <c r="I242" s="43">
        <f t="shared" si="33"/>
        <v>1.4545454545454546</v>
      </c>
      <c r="J242" s="42">
        <v>0</v>
      </c>
      <c r="K242" s="43">
        <f t="shared" si="34"/>
        <v>0</v>
      </c>
      <c r="L242" s="42">
        <f t="shared" si="35"/>
        <v>6050000</v>
      </c>
      <c r="M242" s="64">
        <f t="shared" si="36"/>
        <v>0.11510181437701515</v>
      </c>
      <c r="N242" s="15"/>
      <c r="O242" s="15"/>
      <c r="P242" s="15"/>
    </row>
    <row r="243" spans="2:16" x14ac:dyDescent="0.2">
      <c r="B243" s="16" t="s">
        <v>65</v>
      </c>
      <c r="C243" s="28">
        <v>0</v>
      </c>
      <c r="D243" s="28">
        <v>0</v>
      </c>
      <c r="E243" s="28">
        <v>0</v>
      </c>
      <c r="F243" s="28">
        <f t="shared" si="37"/>
        <v>0</v>
      </c>
      <c r="G243" s="17">
        <f t="shared" si="32"/>
        <v>0</v>
      </c>
      <c r="H243" s="28">
        <v>47558532</v>
      </c>
      <c r="I243" s="17">
        <f t="shared" si="33"/>
        <v>100</v>
      </c>
      <c r="J243" s="28">
        <v>0</v>
      </c>
      <c r="K243" s="17">
        <f t="shared" si="34"/>
        <v>0</v>
      </c>
      <c r="L243" s="28">
        <f t="shared" si="35"/>
        <v>47558532</v>
      </c>
      <c r="M243" s="57">
        <f t="shared" si="36"/>
        <v>0.90480550781939417</v>
      </c>
      <c r="N243" s="15"/>
      <c r="O243" s="15"/>
      <c r="P243" s="15"/>
    </row>
    <row r="244" spans="2:16" x14ac:dyDescent="0.2">
      <c r="B244" s="16" t="s">
        <v>51</v>
      </c>
      <c r="C244" s="28">
        <v>0</v>
      </c>
      <c r="D244" s="28">
        <v>0</v>
      </c>
      <c r="E244" s="28">
        <v>0</v>
      </c>
      <c r="F244" s="28">
        <f t="shared" si="37"/>
        <v>0</v>
      </c>
      <c r="G244" s="17">
        <f t="shared" si="32"/>
        <v>0</v>
      </c>
      <c r="H244" s="28">
        <v>0</v>
      </c>
      <c r="I244" s="17">
        <f t="shared" si="33"/>
        <v>0</v>
      </c>
      <c r="J244" s="28">
        <v>25885271.000000004</v>
      </c>
      <c r="K244" s="17">
        <f t="shared" si="34"/>
        <v>100</v>
      </c>
      <c r="L244" s="28">
        <f t="shared" si="35"/>
        <v>25885271.000000004</v>
      </c>
      <c r="M244" s="57">
        <f t="shared" si="36"/>
        <v>0.49246969549433617</v>
      </c>
      <c r="N244" s="15"/>
      <c r="O244" s="15"/>
      <c r="P244" s="15"/>
    </row>
    <row r="245" spans="2:16" x14ac:dyDescent="0.2">
      <c r="B245" s="16" t="s">
        <v>66</v>
      </c>
      <c r="C245" s="28">
        <v>400000</v>
      </c>
      <c r="D245" s="28">
        <v>7945224</v>
      </c>
      <c r="E245" s="28">
        <v>415833</v>
      </c>
      <c r="F245" s="28">
        <f t="shared" si="37"/>
        <v>8761057</v>
      </c>
      <c r="G245" s="17">
        <f t="shared" si="32"/>
        <v>87.713809153373518</v>
      </c>
      <c r="H245" s="28">
        <v>0</v>
      </c>
      <c r="I245" s="17">
        <f t="shared" si="33"/>
        <v>0</v>
      </c>
      <c r="J245" s="28">
        <v>1227173</v>
      </c>
      <c r="K245" s="17">
        <f t="shared" si="34"/>
        <v>12.28619084662648</v>
      </c>
      <c r="L245" s="28">
        <f t="shared" si="35"/>
        <v>9988230</v>
      </c>
      <c r="M245" s="57">
        <f t="shared" si="36"/>
        <v>0.19002700750660068</v>
      </c>
      <c r="N245" s="15"/>
      <c r="O245" s="15"/>
      <c r="P245" s="15"/>
    </row>
    <row r="246" spans="2:16" x14ac:dyDescent="0.2">
      <c r="B246" s="41" t="s">
        <v>52</v>
      </c>
      <c r="C246" s="42">
        <v>405000</v>
      </c>
      <c r="D246" s="42">
        <v>1361000</v>
      </c>
      <c r="E246" s="42">
        <v>220680</v>
      </c>
      <c r="F246" s="42">
        <f t="shared" si="37"/>
        <v>1986680</v>
      </c>
      <c r="G246" s="43">
        <f t="shared" si="32"/>
        <v>100</v>
      </c>
      <c r="H246" s="42">
        <v>0</v>
      </c>
      <c r="I246" s="43">
        <f t="shared" si="33"/>
        <v>0</v>
      </c>
      <c r="J246" s="42">
        <v>0</v>
      </c>
      <c r="K246" s="43">
        <f t="shared" si="34"/>
        <v>0</v>
      </c>
      <c r="L246" s="42">
        <f t="shared" si="35"/>
        <v>1986680</v>
      </c>
      <c r="M246" s="64">
        <f t="shared" si="36"/>
        <v>3.779677232835181E-2</v>
      </c>
      <c r="N246" s="15"/>
      <c r="O246" s="15"/>
      <c r="P246" s="15"/>
    </row>
    <row r="247" spans="2:16" x14ac:dyDescent="0.2">
      <c r="B247" s="16" t="s">
        <v>53</v>
      </c>
      <c r="C247" s="28">
        <v>6022673</v>
      </c>
      <c r="D247" s="28">
        <v>181736</v>
      </c>
      <c r="E247" s="28">
        <v>0</v>
      </c>
      <c r="F247" s="28">
        <f t="shared" si="37"/>
        <v>6204409</v>
      </c>
      <c r="G247" s="17">
        <f t="shared" si="32"/>
        <v>50.837439158258299</v>
      </c>
      <c r="H247" s="28">
        <v>6000000</v>
      </c>
      <c r="I247" s="17">
        <f t="shared" si="33"/>
        <v>49.162560841741701</v>
      </c>
      <c r="J247" s="28">
        <v>0</v>
      </c>
      <c r="K247" s="17">
        <f t="shared" si="34"/>
        <v>0</v>
      </c>
      <c r="L247" s="28">
        <f t="shared" si="35"/>
        <v>12204409</v>
      </c>
      <c r="M247" s="57">
        <f t="shared" si="36"/>
        <v>0.2321900197188716</v>
      </c>
      <c r="N247" s="15"/>
      <c r="O247" s="15"/>
      <c r="P247" s="15"/>
    </row>
    <row r="248" spans="2:16" x14ac:dyDescent="0.2">
      <c r="B248" s="16" t="s">
        <v>264</v>
      </c>
      <c r="C248" s="28">
        <v>2593420</v>
      </c>
      <c r="D248" s="28">
        <v>0</v>
      </c>
      <c r="E248" s="28">
        <v>0</v>
      </c>
      <c r="F248" s="28">
        <f t="shared" si="37"/>
        <v>2593420</v>
      </c>
      <c r="G248" s="17">
        <f t="shared" si="32"/>
        <v>100</v>
      </c>
      <c r="H248" s="28">
        <v>0</v>
      </c>
      <c r="I248" s="17">
        <f t="shared" si="33"/>
        <v>0</v>
      </c>
      <c r="J248" s="28">
        <v>0</v>
      </c>
      <c r="K248" s="17">
        <f t="shared" si="34"/>
        <v>0</v>
      </c>
      <c r="L248" s="28">
        <f t="shared" si="35"/>
        <v>2593420</v>
      </c>
      <c r="M248" s="57">
        <f t="shared" si="36"/>
        <v>4.934005742837002E-2</v>
      </c>
      <c r="N248" s="15"/>
      <c r="O248" s="15"/>
      <c r="P248" s="15"/>
    </row>
    <row r="249" spans="2:16" x14ac:dyDescent="0.2">
      <c r="B249" s="16" t="s">
        <v>54</v>
      </c>
      <c r="C249" s="28">
        <v>1250000</v>
      </c>
      <c r="D249" s="28">
        <v>0</v>
      </c>
      <c r="E249" s="28">
        <v>0</v>
      </c>
      <c r="F249" s="28">
        <f t="shared" si="37"/>
        <v>1250000</v>
      </c>
      <c r="G249" s="17">
        <f t="shared" si="32"/>
        <v>100</v>
      </c>
      <c r="H249" s="28">
        <v>0</v>
      </c>
      <c r="I249" s="17">
        <f t="shared" si="33"/>
        <v>0</v>
      </c>
      <c r="J249" s="28">
        <v>0</v>
      </c>
      <c r="K249" s="17">
        <f t="shared" si="34"/>
        <v>0</v>
      </c>
      <c r="L249" s="28">
        <f t="shared" si="35"/>
        <v>1250000</v>
      </c>
      <c r="M249" s="57">
        <f t="shared" si="36"/>
        <v>2.378136660682131E-2</v>
      </c>
      <c r="N249" s="15"/>
      <c r="O249" s="15"/>
      <c r="P249" s="15"/>
    </row>
    <row r="250" spans="2:16" x14ac:dyDescent="0.2">
      <c r="B250" s="18" t="s">
        <v>265</v>
      </c>
      <c r="C250" s="19">
        <v>165210</v>
      </c>
      <c r="D250" s="19">
        <v>140210</v>
      </c>
      <c r="E250" s="19">
        <v>391833</v>
      </c>
      <c r="F250" s="19">
        <f t="shared" si="37"/>
        <v>697253</v>
      </c>
      <c r="G250" s="20">
        <f t="shared" si="32"/>
        <v>100</v>
      </c>
      <c r="H250" s="19">
        <v>0</v>
      </c>
      <c r="I250" s="20">
        <f t="shared" si="33"/>
        <v>0</v>
      </c>
      <c r="J250" s="19">
        <v>0</v>
      </c>
      <c r="K250" s="20">
        <f t="shared" si="34"/>
        <v>0</v>
      </c>
      <c r="L250" s="19">
        <f t="shared" si="35"/>
        <v>697253</v>
      </c>
      <c r="M250" s="63">
        <f t="shared" si="36"/>
        <v>1.3265303368564785E-2</v>
      </c>
      <c r="N250" s="15"/>
      <c r="O250" s="15"/>
      <c r="P250" s="15"/>
    </row>
    <row r="251" spans="2:16" x14ac:dyDescent="0.2">
      <c r="B251" s="16" t="s">
        <v>55</v>
      </c>
      <c r="C251" s="28">
        <v>79553</v>
      </c>
      <c r="D251" s="28">
        <v>1000000</v>
      </c>
      <c r="E251" s="28">
        <v>0</v>
      </c>
      <c r="F251" s="28">
        <f t="shared" si="37"/>
        <v>1079553</v>
      </c>
      <c r="G251" s="17">
        <f t="shared" si="32"/>
        <v>100</v>
      </c>
      <c r="H251" s="28">
        <v>0</v>
      </c>
      <c r="I251" s="17">
        <f t="shared" si="33"/>
        <v>0</v>
      </c>
      <c r="J251" s="28">
        <v>0</v>
      </c>
      <c r="K251" s="17">
        <f t="shared" si="34"/>
        <v>0</v>
      </c>
      <c r="L251" s="28">
        <f t="shared" si="35"/>
        <v>1079553</v>
      </c>
      <c r="M251" s="57">
        <f t="shared" si="36"/>
        <v>2.0538596531595014E-2</v>
      </c>
      <c r="N251" s="15"/>
      <c r="O251" s="15"/>
      <c r="P251" s="15"/>
    </row>
    <row r="252" spans="2:16" x14ac:dyDescent="0.2">
      <c r="B252" s="16" t="s">
        <v>266</v>
      </c>
      <c r="C252" s="28">
        <v>0</v>
      </c>
      <c r="D252" s="28">
        <v>201686</v>
      </c>
      <c r="E252" s="28">
        <v>586038</v>
      </c>
      <c r="F252" s="28">
        <f t="shared" si="37"/>
        <v>787724</v>
      </c>
      <c r="G252" s="17">
        <f t="shared" si="32"/>
        <v>100</v>
      </c>
      <c r="H252" s="28">
        <v>0</v>
      </c>
      <c r="I252" s="17">
        <f t="shared" si="33"/>
        <v>0</v>
      </c>
      <c r="J252" s="28">
        <v>0</v>
      </c>
      <c r="K252" s="17">
        <f t="shared" si="34"/>
        <v>0</v>
      </c>
      <c r="L252" s="28">
        <f t="shared" si="35"/>
        <v>787724</v>
      </c>
      <c r="M252" s="57">
        <f t="shared" si="36"/>
        <v>1.4986522583193369E-2</v>
      </c>
      <c r="N252" s="15"/>
      <c r="O252" s="15"/>
      <c r="P252" s="15"/>
    </row>
    <row r="253" spans="2:16" x14ac:dyDescent="0.2">
      <c r="B253" s="16" t="s">
        <v>267</v>
      </c>
      <c r="C253" s="28">
        <v>895276</v>
      </c>
      <c r="D253" s="28">
        <v>700000</v>
      </c>
      <c r="E253" s="28">
        <v>595000</v>
      </c>
      <c r="F253" s="28">
        <f t="shared" si="37"/>
        <v>2190276</v>
      </c>
      <c r="G253" s="17">
        <f t="shared" si="32"/>
        <v>100</v>
      </c>
      <c r="H253" s="28">
        <v>0</v>
      </c>
      <c r="I253" s="17">
        <f t="shared" si="33"/>
        <v>0</v>
      </c>
      <c r="J253" s="28">
        <v>0</v>
      </c>
      <c r="K253" s="17">
        <f t="shared" si="34"/>
        <v>0</v>
      </c>
      <c r="L253" s="28">
        <f t="shared" si="35"/>
        <v>2190276</v>
      </c>
      <c r="M253" s="57">
        <f t="shared" si="36"/>
        <v>4.1670205220897726E-2</v>
      </c>
      <c r="N253" s="15"/>
      <c r="O253" s="15"/>
      <c r="P253" s="15"/>
    </row>
    <row r="254" spans="2:16" x14ac:dyDescent="0.2">
      <c r="B254" s="16" t="s">
        <v>56</v>
      </c>
      <c r="C254" s="28">
        <v>2872260</v>
      </c>
      <c r="D254" s="28">
        <v>128877</v>
      </c>
      <c r="E254" s="28">
        <v>897556</v>
      </c>
      <c r="F254" s="28">
        <f t="shared" si="37"/>
        <v>3898693</v>
      </c>
      <c r="G254" s="17">
        <f t="shared" si="32"/>
        <v>100</v>
      </c>
      <c r="H254" s="28">
        <v>0</v>
      </c>
      <c r="I254" s="17">
        <f t="shared" si="33"/>
        <v>0</v>
      </c>
      <c r="J254" s="28">
        <v>0</v>
      </c>
      <c r="K254" s="17">
        <f t="shared" si="34"/>
        <v>0</v>
      </c>
      <c r="L254" s="28">
        <f t="shared" si="35"/>
        <v>3898693</v>
      </c>
      <c r="M254" s="57">
        <f t="shared" si="36"/>
        <v>7.4172998016358405E-2</v>
      </c>
      <c r="N254" s="15"/>
      <c r="O254" s="15"/>
      <c r="P254" s="15"/>
    </row>
    <row r="255" spans="2:16" x14ac:dyDescent="0.2">
      <c r="B255" s="16" t="s">
        <v>108</v>
      </c>
      <c r="C255" s="28">
        <v>402392</v>
      </c>
      <c r="D255" s="28">
        <v>0</v>
      </c>
      <c r="E255" s="28">
        <v>0</v>
      </c>
      <c r="F255" s="28">
        <f t="shared" si="37"/>
        <v>402392</v>
      </c>
      <c r="G255" s="17">
        <f t="shared" si="32"/>
        <v>100</v>
      </c>
      <c r="H255" s="28">
        <v>0</v>
      </c>
      <c r="I255" s="17">
        <f t="shared" si="33"/>
        <v>0</v>
      </c>
      <c r="J255" s="28">
        <v>0</v>
      </c>
      <c r="K255" s="17">
        <f t="shared" si="34"/>
        <v>0</v>
      </c>
      <c r="L255" s="28">
        <f t="shared" si="35"/>
        <v>402392</v>
      </c>
      <c r="M255" s="57">
        <f t="shared" si="36"/>
        <v>7.655545337321633E-3</v>
      </c>
      <c r="N255" s="15"/>
      <c r="O255" s="15"/>
      <c r="P255" s="15"/>
    </row>
    <row r="256" spans="2:16" x14ac:dyDescent="0.2">
      <c r="B256" s="41" t="s">
        <v>268</v>
      </c>
      <c r="C256" s="42">
        <v>783500</v>
      </c>
      <c r="D256" s="42">
        <v>0</v>
      </c>
      <c r="E256" s="42">
        <v>464000</v>
      </c>
      <c r="F256" s="42">
        <f t="shared" si="37"/>
        <v>1247500</v>
      </c>
      <c r="G256" s="43">
        <f t="shared" si="32"/>
        <v>100</v>
      </c>
      <c r="H256" s="42">
        <v>0</v>
      </c>
      <c r="I256" s="43">
        <f t="shared" si="33"/>
        <v>0</v>
      </c>
      <c r="J256" s="42">
        <v>0</v>
      </c>
      <c r="K256" s="43">
        <f t="shared" si="34"/>
        <v>0</v>
      </c>
      <c r="L256" s="42">
        <f t="shared" si="35"/>
        <v>1247500</v>
      </c>
      <c r="M256" s="64">
        <f t="shared" si="36"/>
        <v>2.3733803873607667E-2</v>
      </c>
      <c r="N256" s="15"/>
      <c r="O256" s="15"/>
      <c r="P256" s="15"/>
    </row>
    <row r="257" spans="2:16" x14ac:dyDescent="0.2">
      <c r="B257" s="16" t="s">
        <v>57</v>
      </c>
      <c r="C257" s="28">
        <v>601088</v>
      </c>
      <c r="D257" s="28">
        <v>0</v>
      </c>
      <c r="E257" s="28">
        <v>4800</v>
      </c>
      <c r="F257" s="28">
        <f t="shared" si="37"/>
        <v>605888</v>
      </c>
      <c r="G257" s="17">
        <f t="shared" si="32"/>
        <v>100</v>
      </c>
      <c r="H257" s="28">
        <v>0</v>
      </c>
      <c r="I257" s="17">
        <f t="shared" si="33"/>
        <v>0</v>
      </c>
      <c r="J257" s="28">
        <v>0</v>
      </c>
      <c r="K257" s="17">
        <f t="shared" si="34"/>
        <v>0</v>
      </c>
      <c r="L257" s="28">
        <f t="shared" si="35"/>
        <v>605888</v>
      </c>
      <c r="M257" s="57">
        <f t="shared" si="36"/>
        <v>1.1527075720539001E-2</v>
      </c>
      <c r="N257" s="15"/>
      <c r="O257" s="15"/>
      <c r="P257" s="15"/>
    </row>
    <row r="258" spans="2:16" x14ac:dyDescent="0.2">
      <c r="B258" s="16" t="s">
        <v>269</v>
      </c>
      <c r="C258" s="28">
        <v>516160</v>
      </c>
      <c r="D258" s="28">
        <v>109206</v>
      </c>
      <c r="E258" s="28">
        <v>74200</v>
      </c>
      <c r="F258" s="28">
        <f t="shared" si="37"/>
        <v>699566</v>
      </c>
      <c r="G258" s="17">
        <f t="shared" si="32"/>
        <v>100</v>
      </c>
      <c r="H258" s="28">
        <v>0</v>
      </c>
      <c r="I258" s="17">
        <f t="shared" si="33"/>
        <v>0</v>
      </c>
      <c r="J258" s="28">
        <v>0</v>
      </c>
      <c r="K258" s="17">
        <f t="shared" si="34"/>
        <v>0</v>
      </c>
      <c r="L258" s="28">
        <f t="shared" si="35"/>
        <v>699566</v>
      </c>
      <c r="M258" s="57">
        <f t="shared" si="36"/>
        <v>1.3309308409334045E-2</v>
      </c>
      <c r="N258" s="15"/>
      <c r="O258" s="15"/>
      <c r="P258" s="15"/>
    </row>
    <row r="259" spans="2:16" x14ac:dyDescent="0.2">
      <c r="B259" s="16" t="s">
        <v>69</v>
      </c>
      <c r="C259" s="28">
        <v>0</v>
      </c>
      <c r="D259" s="28">
        <v>0</v>
      </c>
      <c r="E259" s="28">
        <v>543000</v>
      </c>
      <c r="F259" s="28">
        <f t="shared" si="37"/>
        <v>543000</v>
      </c>
      <c r="G259" s="17">
        <f t="shared" si="32"/>
        <v>100</v>
      </c>
      <c r="H259" s="28">
        <v>0</v>
      </c>
      <c r="I259" s="17">
        <f t="shared" si="33"/>
        <v>0</v>
      </c>
      <c r="J259" s="28">
        <v>0</v>
      </c>
      <c r="K259" s="17">
        <f t="shared" si="34"/>
        <v>0</v>
      </c>
      <c r="L259" s="28">
        <f t="shared" si="35"/>
        <v>543000</v>
      </c>
      <c r="M259" s="57">
        <f t="shared" si="36"/>
        <v>1.0330625654003178E-2</v>
      </c>
      <c r="N259" s="15"/>
      <c r="O259" s="15"/>
      <c r="P259" s="15"/>
    </row>
    <row r="260" spans="2:16" x14ac:dyDescent="0.2">
      <c r="B260" s="18" t="s">
        <v>67</v>
      </c>
      <c r="C260" s="19">
        <v>1121900</v>
      </c>
      <c r="D260" s="19">
        <v>25920</v>
      </c>
      <c r="E260" s="19">
        <v>99680</v>
      </c>
      <c r="F260" s="19">
        <f t="shared" si="37"/>
        <v>1247500</v>
      </c>
      <c r="G260" s="20">
        <f t="shared" si="32"/>
        <v>100</v>
      </c>
      <c r="H260" s="19">
        <v>0</v>
      </c>
      <c r="I260" s="20">
        <f t="shared" si="33"/>
        <v>0</v>
      </c>
      <c r="J260" s="19">
        <v>0</v>
      </c>
      <c r="K260" s="20">
        <f t="shared" si="34"/>
        <v>0</v>
      </c>
      <c r="L260" s="19">
        <f t="shared" si="35"/>
        <v>1247500</v>
      </c>
      <c r="M260" s="63">
        <f t="shared" si="36"/>
        <v>2.3733803873607667E-2</v>
      </c>
      <c r="N260" s="15"/>
      <c r="O260" s="15"/>
      <c r="P260" s="15"/>
    </row>
    <row r="261" spans="2:16" x14ac:dyDescent="0.2">
      <c r="B261" s="16" t="s">
        <v>58</v>
      </c>
      <c r="C261" s="28">
        <v>0</v>
      </c>
      <c r="D261" s="28">
        <v>216642</v>
      </c>
      <c r="E261" s="28">
        <v>0</v>
      </c>
      <c r="F261" s="28">
        <f t="shared" si="37"/>
        <v>216642</v>
      </c>
      <c r="G261" s="17">
        <f t="shared" si="32"/>
        <v>100</v>
      </c>
      <c r="H261" s="28">
        <v>0</v>
      </c>
      <c r="I261" s="17">
        <f t="shared" si="33"/>
        <v>0</v>
      </c>
      <c r="J261" s="28">
        <v>0</v>
      </c>
      <c r="K261" s="17">
        <f t="shared" si="34"/>
        <v>0</v>
      </c>
      <c r="L261" s="28">
        <f t="shared" si="35"/>
        <v>216642</v>
      </c>
      <c r="M261" s="57">
        <f t="shared" si="36"/>
        <v>4.1216342595479854E-3</v>
      </c>
      <c r="N261" s="15"/>
      <c r="O261" s="15"/>
      <c r="P261" s="15"/>
    </row>
    <row r="262" spans="2:16" x14ac:dyDescent="0.2">
      <c r="B262" s="16" t="s">
        <v>270</v>
      </c>
      <c r="C262" s="28">
        <v>567576</v>
      </c>
      <c r="D262" s="28">
        <v>0</v>
      </c>
      <c r="E262" s="28">
        <v>682500</v>
      </c>
      <c r="F262" s="28">
        <f t="shared" si="37"/>
        <v>1250076</v>
      </c>
      <c r="G262" s="17">
        <f t="shared" si="32"/>
        <v>100</v>
      </c>
      <c r="H262" s="28">
        <v>0</v>
      </c>
      <c r="I262" s="17">
        <f t="shared" si="33"/>
        <v>0</v>
      </c>
      <c r="J262" s="28">
        <v>0</v>
      </c>
      <c r="K262" s="17">
        <f t="shared" si="34"/>
        <v>0</v>
      </c>
      <c r="L262" s="28">
        <f t="shared" si="35"/>
        <v>1250076</v>
      </c>
      <c r="M262" s="57">
        <f t="shared" si="36"/>
        <v>2.3782812513911004E-2</v>
      </c>
      <c r="N262" s="15"/>
      <c r="O262" s="15"/>
      <c r="P262" s="15"/>
    </row>
    <row r="263" spans="2:16" x14ac:dyDescent="0.2">
      <c r="B263" s="16" t="s">
        <v>70</v>
      </c>
      <c r="C263" s="28">
        <v>2541829</v>
      </c>
      <c r="D263" s="28">
        <v>1200</v>
      </c>
      <c r="E263" s="28">
        <v>640</v>
      </c>
      <c r="F263" s="28">
        <f t="shared" si="37"/>
        <v>2543669</v>
      </c>
      <c r="G263" s="17">
        <f t="shared" si="32"/>
        <v>100</v>
      </c>
      <c r="H263" s="28">
        <v>0</v>
      </c>
      <c r="I263" s="17">
        <f t="shared" si="33"/>
        <v>0</v>
      </c>
      <c r="J263" s="28">
        <v>0</v>
      </c>
      <c r="K263" s="17">
        <f t="shared" si="34"/>
        <v>0</v>
      </c>
      <c r="L263" s="28">
        <f t="shared" si="35"/>
        <v>2543669</v>
      </c>
      <c r="M263" s="57">
        <f t="shared" si="36"/>
        <v>4.8393540012325244E-2</v>
      </c>
      <c r="N263" s="15"/>
      <c r="O263" s="15"/>
      <c r="P263" s="15"/>
    </row>
    <row r="264" spans="2:16" x14ac:dyDescent="0.2">
      <c r="B264" s="16" t="s">
        <v>71</v>
      </c>
      <c r="C264" s="28">
        <v>337810</v>
      </c>
      <c r="D264" s="28">
        <v>23240</v>
      </c>
      <c r="E264" s="28">
        <v>88950</v>
      </c>
      <c r="F264" s="28">
        <f t="shared" si="37"/>
        <v>450000</v>
      </c>
      <c r="G264" s="17">
        <f t="shared" si="32"/>
        <v>100</v>
      </c>
      <c r="H264" s="28">
        <v>0</v>
      </c>
      <c r="I264" s="17">
        <f t="shared" si="33"/>
        <v>0</v>
      </c>
      <c r="J264" s="28">
        <v>0</v>
      </c>
      <c r="K264" s="17">
        <f t="shared" si="34"/>
        <v>0</v>
      </c>
      <c r="L264" s="28">
        <f t="shared" si="35"/>
        <v>450000</v>
      </c>
      <c r="M264" s="57">
        <f t="shared" si="36"/>
        <v>8.5612919784556728E-3</v>
      </c>
      <c r="N264" s="15"/>
      <c r="O264" s="15"/>
      <c r="P264" s="15"/>
    </row>
    <row r="265" spans="2:16" x14ac:dyDescent="0.2">
      <c r="B265" s="16" t="s">
        <v>59</v>
      </c>
      <c r="C265" s="28">
        <v>0</v>
      </c>
      <c r="D265" s="28">
        <v>44400</v>
      </c>
      <c r="E265" s="28">
        <v>1274062</v>
      </c>
      <c r="F265" s="28">
        <f t="shared" si="37"/>
        <v>1318462</v>
      </c>
      <c r="G265" s="17">
        <f t="shared" si="32"/>
        <v>100</v>
      </c>
      <c r="H265" s="28">
        <v>0</v>
      </c>
      <c r="I265" s="17">
        <f t="shared" si="33"/>
        <v>0</v>
      </c>
      <c r="J265" s="28">
        <v>0</v>
      </c>
      <c r="K265" s="17">
        <f t="shared" si="34"/>
        <v>0</v>
      </c>
      <c r="L265" s="28">
        <f t="shared" si="35"/>
        <v>1318462</v>
      </c>
      <c r="M265" s="57">
        <f t="shared" si="36"/>
        <v>2.5083862543330272E-2</v>
      </c>
      <c r="N265" s="15"/>
      <c r="O265" s="15"/>
      <c r="P265" s="15"/>
    </row>
    <row r="266" spans="2:16" x14ac:dyDescent="0.2">
      <c r="B266" s="41" t="s">
        <v>60</v>
      </c>
      <c r="C266" s="42">
        <v>0</v>
      </c>
      <c r="D266" s="42">
        <v>0</v>
      </c>
      <c r="E266" s="42">
        <v>0</v>
      </c>
      <c r="F266" s="42">
        <f t="shared" si="37"/>
        <v>0</v>
      </c>
      <c r="G266" s="43">
        <f t="shared" si="32"/>
        <v>0</v>
      </c>
      <c r="H266" s="42">
        <v>990000</v>
      </c>
      <c r="I266" s="43">
        <f t="shared" si="33"/>
        <v>100</v>
      </c>
      <c r="J266" s="42">
        <v>0</v>
      </c>
      <c r="K266" s="43">
        <f t="shared" si="34"/>
        <v>0</v>
      </c>
      <c r="L266" s="42">
        <f t="shared" si="35"/>
        <v>990000</v>
      </c>
      <c r="M266" s="64">
        <f t="shared" si="36"/>
        <v>1.8834842352602479E-2</v>
      </c>
      <c r="N266" s="15"/>
      <c r="O266" s="15"/>
      <c r="P266" s="15"/>
    </row>
    <row r="267" spans="2:16" x14ac:dyDescent="0.2">
      <c r="B267" s="16" t="s">
        <v>61</v>
      </c>
      <c r="C267" s="28">
        <v>962859</v>
      </c>
      <c r="D267" s="28">
        <v>35038</v>
      </c>
      <c r="E267" s="28">
        <v>0</v>
      </c>
      <c r="F267" s="28">
        <f t="shared" si="37"/>
        <v>997897</v>
      </c>
      <c r="G267" s="17">
        <f t="shared" si="32"/>
        <v>100</v>
      </c>
      <c r="H267" s="28">
        <v>0</v>
      </c>
      <c r="I267" s="17">
        <f t="shared" si="33"/>
        <v>0</v>
      </c>
      <c r="J267" s="28">
        <v>0</v>
      </c>
      <c r="K267" s="17">
        <f t="shared" si="34"/>
        <v>0</v>
      </c>
      <c r="L267" s="28">
        <f t="shared" si="35"/>
        <v>997897</v>
      </c>
      <c r="M267" s="57">
        <f t="shared" si="36"/>
        <v>1.8985083514277735E-2</v>
      </c>
      <c r="N267" s="15"/>
      <c r="O267" s="15"/>
      <c r="P267" s="15"/>
    </row>
    <row r="268" spans="2:16" x14ac:dyDescent="0.2">
      <c r="B268" s="16" t="s">
        <v>271</v>
      </c>
      <c r="C268" s="28">
        <v>2343362</v>
      </c>
      <c r="D268" s="28">
        <v>0</v>
      </c>
      <c r="E268" s="28">
        <v>0</v>
      </c>
      <c r="F268" s="28">
        <f t="shared" si="37"/>
        <v>2343362</v>
      </c>
      <c r="G268" s="17">
        <f t="shared" si="32"/>
        <v>100</v>
      </c>
      <c r="H268" s="28">
        <v>0</v>
      </c>
      <c r="I268" s="17">
        <f t="shared" si="33"/>
        <v>0</v>
      </c>
      <c r="J268" s="28">
        <v>0</v>
      </c>
      <c r="K268" s="17">
        <f t="shared" si="34"/>
        <v>0</v>
      </c>
      <c r="L268" s="28">
        <f t="shared" si="35"/>
        <v>2343362</v>
      </c>
      <c r="M268" s="57">
        <f t="shared" si="36"/>
        <v>4.4582680651595201E-2</v>
      </c>
      <c r="N268" s="15"/>
      <c r="O268" s="15"/>
      <c r="P268" s="15"/>
    </row>
    <row r="269" spans="2:16" x14ac:dyDescent="0.2">
      <c r="B269" s="16" t="s">
        <v>272</v>
      </c>
      <c r="C269" s="28">
        <v>1998983</v>
      </c>
      <c r="D269" s="28">
        <v>530320</v>
      </c>
      <c r="E269" s="28">
        <v>718661</v>
      </c>
      <c r="F269" s="28">
        <f t="shared" si="37"/>
        <v>3247964</v>
      </c>
      <c r="G269" s="17">
        <f t="shared" si="32"/>
        <v>100</v>
      </c>
      <c r="H269" s="28">
        <v>0</v>
      </c>
      <c r="I269" s="17">
        <f t="shared" si="33"/>
        <v>0</v>
      </c>
      <c r="J269" s="28">
        <v>0</v>
      </c>
      <c r="K269" s="17">
        <f t="shared" si="34"/>
        <v>0</v>
      </c>
      <c r="L269" s="28">
        <f t="shared" si="35"/>
        <v>3247964</v>
      </c>
      <c r="M269" s="57">
        <f t="shared" si="36"/>
        <v>6.179281808780622E-2</v>
      </c>
      <c r="N269" s="15"/>
      <c r="O269" s="15"/>
      <c r="P269" s="15"/>
    </row>
    <row r="270" spans="2:16" x14ac:dyDescent="0.2">
      <c r="B270" s="16" t="s">
        <v>273</v>
      </c>
      <c r="C270" s="28">
        <v>0</v>
      </c>
      <c r="D270" s="28">
        <v>14178</v>
      </c>
      <c r="E270" s="28">
        <v>163052</v>
      </c>
      <c r="F270" s="28">
        <f t="shared" si="37"/>
        <v>177230</v>
      </c>
      <c r="G270" s="17">
        <f t="shared" si="32"/>
        <v>100</v>
      </c>
      <c r="H270" s="28">
        <v>0</v>
      </c>
      <c r="I270" s="17">
        <f t="shared" si="33"/>
        <v>0</v>
      </c>
      <c r="J270" s="28">
        <v>0</v>
      </c>
      <c r="K270" s="17">
        <f t="shared" si="34"/>
        <v>0</v>
      </c>
      <c r="L270" s="28">
        <f t="shared" si="35"/>
        <v>177230</v>
      </c>
      <c r="M270" s="57">
        <f t="shared" si="36"/>
        <v>3.3718172829815527E-3</v>
      </c>
      <c r="N270" s="15"/>
      <c r="O270" s="15"/>
      <c r="P270" s="15"/>
    </row>
    <row r="271" spans="2:16" x14ac:dyDescent="0.2">
      <c r="B271" s="16" t="s">
        <v>62</v>
      </c>
      <c r="C271" s="28">
        <v>0</v>
      </c>
      <c r="D271" s="28">
        <v>6346940</v>
      </c>
      <c r="E271" s="28">
        <v>0</v>
      </c>
      <c r="F271" s="28">
        <f t="shared" si="37"/>
        <v>6346940</v>
      </c>
      <c r="G271" s="17">
        <f t="shared" si="32"/>
        <v>100</v>
      </c>
      <c r="H271" s="28">
        <v>0</v>
      </c>
      <c r="I271" s="17">
        <f t="shared" si="33"/>
        <v>0</v>
      </c>
      <c r="J271" s="28">
        <v>0</v>
      </c>
      <c r="K271" s="17">
        <f t="shared" si="34"/>
        <v>0</v>
      </c>
      <c r="L271" s="28">
        <f t="shared" si="35"/>
        <v>6346940</v>
      </c>
      <c r="M271" s="57">
        <f t="shared" si="36"/>
        <v>0.12075112557719876</v>
      </c>
      <c r="N271" s="15"/>
      <c r="O271" s="15"/>
      <c r="P271" s="15"/>
    </row>
    <row r="272" spans="2:16" x14ac:dyDescent="0.2">
      <c r="B272" s="16" t="s">
        <v>274</v>
      </c>
      <c r="C272" s="28">
        <v>0</v>
      </c>
      <c r="D272" s="28">
        <v>0</v>
      </c>
      <c r="E272" s="28">
        <v>1080000</v>
      </c>
      <c r="F272" s="28">
        <f t="shared" si="37"/>
        <v>1080000</v>
      </c>
      <c r="G272" s="17">
        <f t="shared" si="32"/>
        <v>100</v>
      </c>
      <c r="H272" s="28">
        <v>0</v>
      </c>
      <c r="I272" s="17">
        <f t="shared" si="33"/>
        <v>0</v>
      </c>
      <c r="J272" s="28">
        <v>0</v>
      </c>
      <c r="K272" s="17">
        <f t="shared" si="34"/>
        <v>0</v>
      </c>
      <c r="L272" s="28">
        <f t="shared" si="35"/>
        <v>1080000</v>
      </c>
      <c r="M272" s="57">
        <f t="shared" si="36"/>
        <v>2.0547100748293613E-2</v>
      </c>
      <c r="N272" s="15"/>
      <c r="O272" s="15"/>
      <c r="P272" s="15"/>
    </row>
    <row r="273" spans="2:16" x14ac:dyDescent="0.2">
      <c r="B273" s="16" t="s">
        <v>121</v>
      </c>
      <c r="C273" s="28">
        <v>0</v>
      </c>
      <c r="D273" s="28">
        <v>11442</v>
      </c>
      <c r="E273" s="28">
        <v>110861</v>
      </c>
      <c r="F273" s="28">
        <f t="shared" si="37"/>
        <v>122303</v>
      </c>
      <c r="G273" s="17">
        <f t="shared" si="32"/>
        <v>100</v>
      </c>
      <c r="H273" s="28">
        <v>0</v>
      </c>
      <c r="I273" s="17">
        <f t="shared" si="33"/>
        <v>0</v>
      </c>
      <c r="J273" s="28">
        <v>0</v>
      </c>
      <c r="K273" s="17">
        <f t="shared" si="34"/>
        <v>0</v>
      </c>
      <c r="L273" s="28">
        <f t="shared" si="35"/>
        <v>122303</v>
      </c>
      <c r="M273" s="57">
        <f t="shared" si="36"/>
        <v>2.3268259840912536E-3</v>
      </c>
      <c r="N273" s="15"/>
      <c r="O273" s="15"/>
      <c r="P273" s="15"/>
    </row>
    <row r="274" spans="2:16" x14ac:dyDescent="0.2">
      <c r="B274" s="16" t="s">
        <v>63</v>
      </c>
      <c r="C274" s="28">
        <v>4269252</v>
      </c>
      <c r="D274" s="28">
        <v>400421</v>
      </c>
      <c r="E274" s="28">
        <v>1271900</v>
      </c>
      <c r="F274" s="28">
        <f t="shared" si="37"/>
        <v>5941573</v>
      </c>
      <c r="G274" s="17">
        <f t="shared" si="32"/>
        <v>100</v>
      </c>
      <c r="H274" s="28">
        <v>0</v>
      </c>
      <c r="I274" s="17">
        <f t="shared" si="33"/>
        <v>0</v>
      </c>
      <c r="J274" s="28">
        <v>0</v>
      </c>
      <c r="K274" s="17">
        <f t="shared" si="34"/>
        <v>0</v>
      </c>
      <c r="L274" s="28">
        <f t="shared" si="35"/>
        <v>5941573</v>
      </c>
      <c r="M274" s="57">
        <f t="shared" si="36"/>
        <v>0.1130389805873529</v>
      </c>
      <c r="N274" s="15"/>
      <c r="O274" s="15"/>
      <c r="P274" s="15"/>
    </row>
    <row r="275" spans="2:16" x14ac:dyDescent="0.2">
      <c r="B275" s="16" t="s">
        <v>122</v>
      </c>
      <c r="C275" s="28">
        <v>1769600</v>
      </c>
      <c r="D275" s="28">
        <v>0</v>
      </c>
      <c r="E275" s="28">
        <v>0</v>
      </c>
      <c r="F275" s="28">
        <f t="shared" si="37"/>
        <v>1769600</v>
      </c>
      <c r="G275" s="17">
        <f t="shared" si="32"/>
        <v>100</v>
      </c>
      <c r="H275" s="28">
        <v>0</v>
      </c>
      <c r="I275" s="17">
        <f t="shared" si="33"/>
        <v>0</v>
      </c>
      <c r="J275" s="28">
        <v>0</v>
      </c>
      <c r="K275" s="17">
        <f t="shared" si="34"/>
        <v>0</v>
      </c>
      <c r="L275" s="28">
        <f t="shared" si="35"/>
        <v>1769600</v>
      </c>
      <c r="M275" s="57">
        <f t="shared" si="36"/>
        <v>3.3666805077944797E-2</v>
      </c>
      <c r="N275" s="15"/>
      <c r="O275" s="15"/>
      <c r="P275" s="15"/>
    </row>
    <row r="276" spans="2:16" x14ac:dyDescent="0.2">
      <c r="B276" s="16" t="s">
        <v>123</v>
      </c>
      <c r="C276" s="28">
        <v>767865</v>
      </c>
      <c r="D276" s="28">
        <v>304000</v>
      </c>
      <c r="E276" s="28">
        <v>696000</v>
      </c>
      <c r="F276" s="28">
        <f t="shared" si="37"/>
        <v>1767865</v>
      </c>
      <c r="G276" s="17">
        <f t="shared" si="32"/>
        <v>100</v>
      </c>
      <c r="H276" s="28">
        <v>0</v>
      </c>
      <c r="I276" s="17">
        <f t="shared" si="33"/>
        <v>0</v>
      </c>
      <c r="J276" s="28">
        <v>0</v>
      </c>
      <c r="K276" s="17">
        <f t="shared" si="34"/>
        <v>0</v>
      </c>
      <c r="L276" s="28">
        <f t="shared" si="35"/>
        <v>1767865</v>
      </c>
      <c r="M276" s="57">
        <f t="shared" si="36"/>
        <v>3.3633796541094531E-2</v>
      </c>
      <c r="N276" s="15"/>
      <c r="O276" s="15"/>
      <c r="P276" s="15"/>
    </row>
    <row r="277" spans="2:16" x14ac:dyDescent="0.2">
      <c r="B277" s="16"/>
      <c r="C277" s="28"/>
      <c r="D277" s="28"/>
      <c r="E277" s="28"/>
      <c r="F277" s="28"/>
      <c r="G277" s="17"/>
      <c r="H277" s="28"/>
      <c r="I277" s="17"/>
      <c r="J277" s="28"/>
      <c r="K277" s="17"/>
      <c r="L277" s="28"/>
      <c r="M277" s="57"/>
      <c r="N277" s="15"/>
      <c r="O277" s="15"/>
      <c r="P277" s="15"/>
    </row>
    <row r="278" spans="2:16" x14ac:dyDescent="0.2">
      <c r="B278" s="32" t="s">
        <v>31</v>
      </c>
      <c r="C278" s="30">
        <f>SUM(C238:C277)</f>
        <v>43574568</v>
      </c>
      <c r="D278" s="30">
        <f>SUM(D238:D277)</f>
        <v>18928947</v>
      </c>
      <c r="E278" s="30">
        <f>SUM(E238:E277)</f>
        <v>20558281</v>
      </c>
      <c r="F278" s="30">
        <f>SUM(F238:F277)</f>
        <v>83061796</v>
      </c>
      <c r="G278" s="31">
        <f>(F278/L278)*100</f>
        <v>49.923993175310507</v>
      </c>
      <c r="H278" s="30">
        <f>SUM(H238:H277)</f>
        <v>57874664</v>
      </c>
      <c r="I278" s="31">
        <f>(H278/L278)*100</f>
        <v>34.78535824772424</v>
      </c>
      <c r="J278" s="30">
        <f>SUM(J238:J277)</f>
        <v>25440047.000000004</v>
      </c>
      <c r="K278" s="31">
        <f>(J278/L278)*100</f>
        <v>15.290648576965257</v>
      </c>
      <c r="L278" s="30">
        <f>SUM(L238:L277)</f>
        <v>166376507</v>
      </c>
      <c r="M278" s="66">
        <f>SUM(M238:M277)</f>
        <v>3.1653285661834976</v>
      </c>
      <c r="N278" s="15" t="s">
        <v>0</v>
      </c>
      <c r="O278" s="82"/>
      <c r="P278" s="15"/>
    </row>
    <row r="279" spans="2:16" ht="12.95" customHeight="1" thickBot="1" x14ac:dyDescent="0.25">
      <c r="B279" s="7"/>
      <c r="C279" s="14"/>
      <c r="D279" s="14"/>
      <c r="E279" s="14"/>
      <c r="F279" s="14"/>
      <c r="G279" s="24"/>
      <c r="H279" s="14"/>
      <c r="I279" s="22"/>
      <c r="J279" s="14"/>
      <c r="K279" s="22"/>
      <c r="L279" s="14"/>
      <c r="M279" s="65"/>
      <c r="N279" s="15"/>
      <c r="O279" s="15"/>
      <c r="P279" s="15"/>
    </row>
    <row r="280" spans="2:16" ht="6.95" customHeight="1" x14ac:dyDescent="0.2">
      <c r="B280" s="33"/>
      <c r="C280" s="34"/>
      <c r="D280" s="34"/>
      <c r="E280" s="34"/>
      <c r="F280" s="34"/>
      <c r="G280" s="35"/>
      <c r="H280" s="34"/>
      <c r="I280" s="36"/>
      <c r="J280" s="34"/>
      <c r="K280" s="36"/>
      <c r="L280" s="34"/>
      <c r="M280" s="67"/>
      <c r="N280" s="15"/>
      <c r="O280" s="15"/>
      <c r="P280" s="15"/>
    </row>
    <row r="281" spans="2:16" s="44" customFormat="1" ht="15.75" x14ac:dyDescent="0.25">
      <c r="B281" s="48" t="s">
        <v>32</v>
      </c>
      <c r="C281" s="49">
        <f>SUM(C278,C232,C138,C53)</f>
        <v>391868404</v>
      </c>
      <c r="D281" s="49">
        <f>SUM(D278,D232,D138,D53)</f>
        <v>290043350</v>
      </c>
      <c r="E281" s="49">
        <f>SUM(E278,E232,E138,E53)</f>
        <v>189325321</v>
      </c>
      <c r="F281" s="49">
        <f>SUM(F278,F232,F138,F53)</f>
        <v>871237075</v>
      </c>
      <c r="G281" s="50"/>
      <c r="H281" s="49">
        <f>SUM(H278,H232,H138,H53)</f>
        <v>1911554459</v>
      </c>
      <c r="I281" s="50"/>
      <c r="J281" s="49">
        <f>SUM(J278,J232,J138,J53)</f>
        <v>2473424480.27</v>
      </c>
      <c r="K281" s="50"/>
      <c r="L281" s="49">
        <f>SUM(L278,L232,L138,L53)</f>
        <v>5256216014.2700005</v>
      </c>
      <c r="M281" s="50">
        <f>SUM(M53,M138,M232,M278)</f>
        <v>100</v>
      </c>
      <c r="N281" s="45"/>
      <c r="O281" s="45"/>
      <c r="P281" s="45"/>
    </row>
    <row r="282" spans="2:16" ht="6.95" customHeight="1" thickBot="1" x14ac:dyDescent="0.25">
      <c r="B282" s="37"/>
      <c r="C282" s="38"/>
      <c r="D282" s="38"/>
      <c r="E282" s="38"/>
      <c r="F282" s="38"/>
      <c r="G282" s="39"/>
      <c r="H282" s="38"/>
      <c r="I282" s="39"/>
      <c r="J282" s="38"/>
      <c r="K282" s="39"/>
      <c r="L282" s="38"/>
      <c r="M282" s="40"/>
      <c r="N282" s="15"/>
      <c r="O282" s="15"/>
      <c r="P282" s="15"/>
    </row>
    <row r="283" spans="2:16" ht="6.95" customHeight="1" x14ac:dyDescent="0.2">
      <c r="B283" s="52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4"/>
      <c r="N283" s="15"/>
      <c r="O283" s="15"/>
      <c r="P283" s="15"/>
    </row>
    <row r="284" spans="2:16" ht="18" customHeight="1" x14ac:dyDescent="0.25">
      <c r="B284" s="81" t="s">
        <v>275</v>
      </c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4"/>
      <c r="N284" s="15"/>
      <c r="O284" s="15"/>
      <c r="P284" s="15"/>
    </row>
    <row r="285" spans="2:16" ht="16.5" customHeight="1" x14ac:dyDescent="0.2">
      <c r="B285" s="52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4"/>
      <c r="N285" s="15"/>
      <c r="O285" s="15"/>
      <c r="P285" s="15"/>
    </row>
    <row r="286" spans="2:16" ht="15.75" customHeight="1" x14ac:dyDescent="0.2">
      <c r="B286" s="52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4"/>
      <c r="N286" s="15"/>
      <c r="O286" s="15"/>
      <c r="P286" s="15"/>
    </row>
    <row r="287" spans="2:16" x14ac:dyDescent="0.2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25" t="s">
        <v>0</v>
      </c>
      <c r="N287" s="15"/>
      <c r="O287" s="15"/>
      <c r="P287" s="15"/>
    </row>
    <row r="288" spans="2:16" ht="15.75" x14ac:dyDescent="0.25">
      <c r="B288" s="44" t="s">
        <v>41</v>
      </c>
      <c r="E288" s="71"/>
      <c r="G288" s="45" t="s">
        <v>42</v>
      </c>
    </row>
    <row r="289" spans="6:8" x14ac:dyDescent="0.2">
      <c r="G289" s="15"/>
      <c r="H289" s="15"/>
    </row>
    <row r="290" spans="6:8" x14ac:dyDescent="0.2">
      <c r="F290" s="15"/>
      <c r="G290" s="15"/>
      <c r="H290" s="15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25" bottom="0.25" header="0.5" footer="0.5"/>
  <pageSetup scale="48" orientation="landscape" horizontalDpi="300" verticalDpi="300" r:id="rId1"/>
  <headerFooter alignWithMargins="0"/>
  <rowBreaks count="2" manualBreakCount="2">
    <brk id="73" max="13" man="1"/>
    <brk id="139" max="13" man="1"/>
  </rowBreaks>
  <ignoredErrors>
    <ignoredError sqref="G278:M278 G53:K53 G138:K138 G232:K232" formula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1</xdr:col>
                <xdr:colOff>295275</xdr:colOff>
                <xdr:row>289</xdr:row>
                <xdr:rowOff>28575</xdr:rowOff>
              </from>
              <to>
                <xdr:col>4</xdr:col>
                <xdr:colOff>1247775</xdr:colOff>
                <xdr:row>308</xdr:row>
                <xdr:rowOff>0</xdr:rowOff>
              </to>
            </anchor>
          </objectPr>
        </oleObject>
      </mc:Choice>
      <mc:Fallback>
        <oleObject progId="MSGraph.Chart.8" shapeId="1025" r:id="rId4"/>
      </mc:Fallback>
    </mc:AlternateContent>
    <mc:AlternateContent xmlns:mc="http://schemas.openxmlformats.org/markup-compatibility/2006">
      <mc:Choice Requires="x14">
        <oleObject progId="MSGraph.Chart.8" shapeId="1026" r:id="rId6">
          <objectPr defaultSize="0" r:id="rId7">
            <anchor moveWithCells="1">
              <from>
                <xdr:col>6</xdr:col>
                <xdr:colOff>0</xdr:colOff>
                <xdr:row>289</xdr:row>
                <xdr:rowOff>9525</xdr:rowOff>
              </from>
              <to>
                <xdr:col>13</xdr:col>
                <xdr:colOff>28575</xdr:colOff>
                <xdr:row>307</xdr:row>
                <xdr:rowOff>161925</xdr:rowOff>
              </to>
            </anchor>
          </objectPr>
        </oleObject>
      </mc:Choice>
      <mc:Fallback>
        <oleObject progId="MSGraph.Chart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t-26</vt:lpstr>
      <vt:lpstr>'t-26'!Print_Area</vt:lpstr>
      <vt:lpstr>Print_Area_MI</vt:lpstr>
      <vt:lpstr>'t-26'!Print_Titles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2009-12-07T22:48:12Z</cp:lastPrinted>
  <dcterms:created xsi:type="dcterms:W3CDTF">1999-02-24T12:31:56Z</dcterms:created>
  <dcterms:modified xsi:type="dcterms:W3CDTF">2015-11-04T20:18:00Z</dcterms:modified>
</cp:coreProperties>
</file>