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330" yWindow="-45" windowWidth="9510" windowHeight="12150"/>
  </bookViews>
  <sheets>
    <sheet name="t-27" sheetId="1" r:id="rId1"/>
  </sheets>
  <definedNames>
    <definedName name="_Key2" localSheetId="0" hidden="1">'t-27'!$B$11:$B$48</definedName>
    <definedName name="_Order1" localSheetId="0" hidden="1">255</definedName>
    <definedName name="_Order2" localSheetId="0" hidden="1">255</definedName>
    <definedName name="_Sort" localSheetId="0" hidden="1">'t-27'!$B$11:$B$48</definedName>
    <definedName name="_xlnm.Print_Area" localSheetId="0">'t-27'!$A$20:$N$298</definedName>
    <definedName name="Print_Area_MI">'t-27'!$B$213:$P$269</definedName>
    <definedName name="_xlnm.Print_Titles" localSheetId="0">'t-27'!$1:$7</definedName>
    <definedName name="Print_Titles_MI">'t-27'!$1:$7</definedName>
  </definedNames>
  <calcPr calcId="125725"/>
</workbook>
</file>

<file path=xl/calcChain.xml><?xml version="1.0" encoding="utf-8"?>
<calcChain xmlns="http://schemas.openxmlformats.org/spreadsheetml/2006/main">
  <c r="E50" i="1"/>
  <c r="J260"/>
  <c r="H260"/>
  <c r="E260"/>
  <c r="D260"/>
  <c r="C260"/>
  <c r="J214"/>
  <c r="H214"/>
  <c r="E214"/>
  <c r="D214"/>
  <c r="C214"/>
  <c r="J126"/>
  <c r="H126"/>
  <c r="E126"/>
  <c r="D126"/>
  <c r="C126"/>
  <c r="F220"/>
  <c r="F258"/>
  <c r="F257"/>
  <c r="L257" s="1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L229" s="1"/>
  <c r="F228"/>
  <c r="F227"/>
  <c r="F226"/>
  <c r="F225"/>
  <c r="F224"/>
  <c r="F223"/>
  <c r="F222"/>
  <c r="F221"/>
  <c r="F212"/>
  <c r="F211"/>
  <c r="L211" s="1"/>
  <c r="F210"/>
  <c r="F209"/>
  <c r="L209" s="1"/>
  <c r="F208"/>
  <c r="F207"/>
  <c r="L207" s="1"/>
  <c r="F206"/>
  <c r="F205"/>
  <c r="L205" s="1"/>
  <c r="F204"/>
  <c r="F203"/>
  <c r="L203" s="1"/>
  <c r="F202"/>
  <c r="F201"/>
  <c r="L201" s="1"/>
  <c r="F200"/>
  <c r="F199"/>
  <c r="L199" s="1"/>
  <c r="F198"/>
  <c r="F197"/>
  <c r="L197" s="1"/>
  <c r="F196"/>
  <c r="F195"/>
  <c r="L195" s="1"/>
  <c r="F194"/>
  <c r="F193"/>
  <c r="L193" s="1"/>
  <c r="F192"/>
  <c r="F191"/>
  <c r="L191" s="1"/>
  <c r="F190"/>
  <c r="F189"/>
  <c r="L189" s="1"/>
  <c r="F188"/>
  <c r="F187"/>
  <c r="L187" s="1"/>
  <c r="F186"/>
  <c r="F185"/>
  <c r="L185" s="1"/>
  <c r="F184"/>
  <c r="F183"/>
  <c r="L183" s="1"/>
  <c r="F182"/>
  <c r="F181"/>
  <c r="L181" s="1"/>
  <c r="F180"/>
  <c r="F179"/>
  <c r="L179" s="1"/>
  <c r="F178"/>
  <c r="F177"/>
  <c r="L177" s="1"/>
  <c r="F176"/>
  <c r="F175"/>
  <c r="L175" s="1"/>
  <c r="F174"/>
  <c r="F173"/>
  <c r="L173" s="1"/>
  <c r="F172"/>
  <c r="F171"/>
  <c r="L171" s="1"/>
  <c r="F170"/>
  <c r="F169"/>
  <c r="L169" s="1"/>
  <c r="F168"/>
  <c r="F167"/>
  <c r="L167" s="1"/>
  <c r="F166"/>
  <c r="F165"/>
  <c r="L165" s="1"/>
  <c r="F164"/>
  <c r="F163"/>
  <c r="L163" s="1"/>
  <c r="F162"/>
  <c r="F161"/>
  <c r="L161" s="1"/>
  <c r="F160"/>
  <c r="F159"/>
  <c r="L159" s="1"/>
  <c r="F158"/>
  <c r="F157"/>
  <c r="L157" s="1"/>
  <c r="F156"/>
  <c r="F155"/>
  <c r="L155" s="1"/>
  <c r="F154"/>
  <c r="F153"/>
  <c r="L153" s="1"/>
  <c r="F152"/>
  <c r="F151"/>
  <c r="L151" s="1"/>
  <c r="F150"/>
  <c r="F149"/>
  <c r="L149" s="1"/>
  <c r="F148"/>
  <c r="F147"/>
  <c r="L147" s="1"/>
  <c r="F146"/>
  <c r="F145"/>
  <c r="L145" s="1"/>
  <c r="F144"/>
  <c r="F143"/>
  <c r="L143" s="1"/>
  <c r="F142"/>
  <c r="F141"/>
  <c r="L141" s="1"/>
  <c r="F140"/>
  <c r="F139"/>
  <c r="L139" s="1"/>
  <c r="F138"/>
  <c r="F137"/>
  <c r="L137" s="1"/>
  <c r="F136"/>
  <c r="F135"/>
  <c r="L135" s="1"/>
  <c r="F134"/>
  <c r="F133"/>
  <c r="L133" s="1"/>
  <c r="F132"/>
  <c r="F131"/>
  <c r="L131" s="1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L55" s="1"/>
  <c r="J50"/>
  <c r="H50"/>
  <c r="D50"/>
  <c r="C50"/>
  <c r="F48"/>
  <c r="L48" s="1"/>
  <c r="F47"/>
  <c r="F46"/>
  <c r="L46" s="1"/>
  <c r="F45"/>
  <c r="F44"/>
  <c r="L44" s="1"/>
  <c r="F43"/>
  <c r="F42"/>
  <c r="L42" s="1"/>
  <c r="F41"/>
  <c r="F40"/>
  <c r="L40" s="1"/>
  <c r="F39"/>
  <c r="F38"/>
  <c r="L38" s="1"/>
  <c r="F37"/>
  <c r="F36"/>
  <c r="L36" s="1"/>
  <c r="F35"/>
  <c r="F34"/>
  <c r="L34" s="1"/>
  <c r="F33"/>
  <c r="F32"/>
  <c r="L32" s="1"/>
  <c r="F31"/>
  <c r="F30"/>
  <c r="L30" s="1"/>
  <c r="F29"/>
  <c r="F28"/>
  <c r="L28" s="1"/>
  <c r="F27"/>
  <c r="F26"/>
  <c r="L26" s="1"/>
  <c r="F25"/>
  <c r="F24"/>
  <c r="L24" s="1"/>
  <c r="F23"/>
  <c r="F22"/>
  <c r="L22" s="1"/>
  <c r="F21"/>
  <c r="F20"/>
  <c r="L20" s="1"/>
  <c r="F19"/>
  <c r="F18"/>
  <c r="L18" s="1"/>
  <c r="F17"/>
  <c r="F16"/>
  <c r="L16" s="1"/>
  <c r="F15"/>
  <c r="F14"/>
  <c r="L14" s="1"/>
  <c r="F13"/>
  <c r="F12"/>
  <c r="L12" s="1"/>
  <c r="F11"/>
  <c r="L11" s="1"/>
  <c r="D263" l="1"/>
  <c r="J263"/>
  <c r="C263"/>
  <c r="H263"/>
  <c r="F260"/>
  <c r="E263"/>
  <c r="K14"/>
  <c r="K18"/>
  <c r="K22"/>
  <c r="K26"/>
  <c r="K30"/>
  <c r="K34"/>
  <c r="K38"/>
  <c r="K42"/>
  <c r="K46"/>
  <c r="K16"/>
  <c r="K20"/>
  <c r="K28"/>
  <c r="K32"/>
  <c r="K36"/>
  <c r="K40"/>
  <c r="K44"/>
  <c r="K12"/>
  <c r="K24"/>
  <c r="K48"/>
  <c r="K11"/>
  <c r="I11"/>
  <c r="I55"/>
  <c r="K55"/>
  <c r="I131"/>
  <c r="K131"/>
  <c r="I133"/>
  <c r="K133"/>
  <c r="I135"/>
  <c r="K135"/>
  <c r="I137"/>
  <c r="K137"/>
  <c r="I139"/>
  <c r="K139"/>
  <c r="I141"/>
  <c r="K141"/>
  <c r="I143"/>
  <c r="K143"/>
  <c r="I145"/>
  <c r="K145"/>
  <c r="I147"/>
  <c r="K147"/>
  <c r="I149"/>
  <c r="K149"/>
  <c r="I151"/>
  <c r="K151"/>
  <c r="I153"/>
  <c r="K153"/>
  <c r="I155"/>
  <c r="K155"/>
  <c r="I157"/>
  <c r="K157"/>
  <c r="I159"/>
  <c r="K159"/>
  <c r="I161"/>
  <c r="K161"/>
  <c r="I163"/>
  <c r="K163"/>
  <c r="I165"/>
  <c r="K165"/>
  <c r="I167"/>
  <c r="K167"/>
  <c r="I169"/>
  <c r="K169"/>
  <c r="I171"/>
  <c r="K171"/>
  <c r="I173"/>
  <c r="K173"/>
  <c r="I175"/>
  <c r="K175"/>
  <c r="I177"/>
  <c r="K177"/>
  <c r="I179"/>
  <c r="K179"/>
  <c r="I181"/>
  <c r="K181"/>
  <c r="I183"/>
  <c r="K183"/>
  <c r="I185"/>
  <c r="K185"/>
  <c r="I187"/>
  <c r="K187"/>
  <c r="I189"/>
  <c r="K189"/>
  <c r="I191"/>
  <c r="K191"/>
  <c r="I193"/>
  <c r="K193"/>
  <c r="I195"/>
  <c r="K195"/>
  <c r="I197"/>
  <c r="K197"/>
  <c r="I199"/>
  <c r="K199"/>
  <c r="I201"/>
  <c r="K201"/>
  <c r="I203"/>
  <c r="K203"/>
  <c r="I205"/>
  <c r="K205"/>
  <c r="I207"/>
  <c r="K207"/>
  <c r="I209"/>
  <c r="K209"/>
  <c r="I211"/>
  <c r="K211"/>
  <c r="K229"/>
  <c r="I229"/>
  <c r="K257"/>
  <c r="I257"/>
  <c r="L232"/>
  <c r="G232" s="1"/>
  <c r="L256"/>
  <c r="G256" s="1"/>
  <c r="L258"/>
  <c r="G258" s="1"/>
  <c r="G11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L57"/>
  <c r="L59"/>
  <c r="L61"/>
  <c r="L63"/>
  <c r="L65"/>
  <c r="L67"/>
  <c r="L69"/>
  <c r="L71"/>
  <c r="L73"/>
  <c r="L75"/>
  <c r="L77"/>
  <c r="L79"/>
  <c r="L81"/>
  <c r="L83"/>
  <c r="L85"/>
  <c r="L87"/>
  <c r="L89"/>
  <c r="L91"/>
  <c r="L93"/>
  <c r="L95"/>
  <c r="L97"/>
  <c r="L99"/>
  <c r="L101"/>
  <c r="L103"/>
  <c r="L105"/>
  <c r="L107"/>
  <c r="L109"/>
  <c r="L111"/>
  <c r="L113"/>
  <c r="L115"/>
  <c r="L117"/>
  <c r="L119"/>
  <c r="L121"/>
  <c r="L123"/>
  <c r="L224"/>
  <c r="G224" s="1"/>
  <c r="L236"/>
  <c r="L240"/>
  <c r="G240" s="1"/>
  <c r="L244"/>
  <c r="L248"/>
  <c r="G248" s="1"/>
  <c r="L252"/>
  <c r="F214"/>
  <c r="G131"/>
  <c r="L223"/>
  <c r="G223" s="1"/>
  <c r="L225"/>
  <c r="G225" s="1"/>
  <c r="L227"/>
  <c r="G227" s="1"/>
  <c r="L235"/>
  <c r="G235" s="1"/>
  <c r="L237"/>
  <c r="G237" s="1"/>
  <c r="L239"/>
  <c r="G239" s="1"/>
  <c r="L241"/>
  <c r="G241" s="1"/>
  <c r="L243"/>
  <c r="G243" s="1"/>
  <c r="L245"/>
  <c r="G245" s="1"/>
  <c r="L247"/>
  <c r="G247" s="1"/>
  <c r="L249"/>
  <c r="G249" s="1"/>
  <c r="L251"/>
  <c r="G251" s="1"/>
  <c r="L253"/>
  <c r="G253" s="1"/>
  <c r="L220"/>
  <c r="G220" s="1"/>
  <c r="F50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F126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29"/>
  <c r="G257"/>
  <c r="L56"/>
  <c r="L58"/>
  <c r="L60"/>
  <c r="L62"/>
  <c r="L64"/>
  <c r="L66"/>
  <c r="L68"/>
  <c r="L70"/>
  <c r="L72"/>
  <c r="L74"/>
  <c r="L76"/>
  <c r="L78"/>
  <c r="L80"/>
  <c r="L82"/>
  <c r="L84"/>
  <c r="L86"/>
  <c r="L88"/>
  <c r="L90"/>
  <c r="L92"/>
  <c r="L94"/>
  <c r="L96"/>
  <c r="L98"/>
  <c r="L100"/>
  <c r="L102"/>
  <c r="L104"/>
  <c r="L106"/>
  <c r="L108"/>
  <c r="L110"/>
  <c r="L112"/>
  <c r="L114"/>
  <c r="L116"/>
  <c r="L118"/>
  <c r="L120"/>
  <c r="L122"/>
  <c r="L124"/>
  <c r="L132"/>
  <c r="L134"/>
  <c r="L136"/>
  <c r="L138"/>
  <c r="L140"/>
  <c r="L142"/>
  <c r="L144"/>
  <c r="L146"/>
  <c r="L148"/>
  <c r="L150"/>
  <c r="L152"/>
  <c r="L154"/>
  <c r="L156"/>
  <c r="L158"/>
  <c r="L160"/>
  <c r="L162"/>
  <c r="L164"/>
  <c r="L166"/>
  <c r="L168"/>
  <c r="L170"/>
  <c r="L172"/>
  <c r="L174"/>
  <c r="L176"/>
  <c r="L178"/>
  <c r="L180"/>
  <c r="L182"/>
  <c r="L184"/>
  <c r="L186"/>
  <c r="L188"/>
  <c r="L190"/>
  <c r="L192"/>
  <c r="L194"/>
  <c r="L196"/>
  <c r="L198"/>
  <c r="L200"/>
  <c r="L202"/>
  <c r="L204"/>
  <c r="L206"/>
  <c r="L208"/>
  <c r="L210"/>
  <c r="L212"/>
  <c r="L221"/>
  <c r="G221" s="1"/>
  <c r="L226"/>
  <c r="L233"/>
  <c r="G233" s="1"/>
  <c r="L238"/>
  <c r="L242"/>
  <c r="L246"/>
  <c r="L250"/>
  <c r="L254"/>
  <c r="G55"/>
  <c r="L222"/>
  <c r="G222" s="1"/>
  <c r="L228"/>
  <c r="G228" s="1"/>
  <c r="L230"/>
  <c r="G230" s="1"/>
  <c r="L231"/>
  <c r="G231" s="1"/>
  <c r="L234"/>
  <c r="G234" s="1"/>
  <c r="L255"/>
  <c r="G255" s="1"/>
  <c r="L260" l="1"/>
  <c r="L126"/>
  <c r="F263"/>
  <c r="K250"/>
  <c r="I250"/>
  <c r="K254"/>
  <c r="I254"/>
  <c r="K246"/>
  <c r="I246"/>
  <c r="K238"/>
  <c r="I238"/>
  <c r="K226"/>
  <c r="I226"/>
  <c r="K212"/>
  <c r="I212"/>
  <c r="K208"/>
  <c r="I208"/>
  <c r="K204"/>
  <c r="I204"/>
  <c r="K200"/>
  <c r="I200"/>
  <c r="K196"/>
  <c r="I196"/>
  <c r="K192"/>
  <c r="I192"/>
  <c r="K188"/>
  <c r="I188"/>
  <c r="K184"/>
  <c r="I184"/>
  <c r="K180"/>
  <c r="I180"/>
  <c r="K176"/>
  <c r="I176"/>
  <c r="K172"/>
  <c r="I172"/>
  <c r="K168"/>
  <c r="I168"/>
  <c r="K164"/>
  <c r="I164"/>
  <c r="K160"/>
  <c r="I160"/>
  <c r="K156"/>
  <c r="I156"/>
  <c r="K152"/>
  <c r="I152"/>
  <c r="K148"/>
  <c r="I148"/>
  <c r="K144"/>
  <c r="I144"/>
  <c r="K140"/>
  <c r="I140"/>
  <c r="K136"/>
  <c r="I136"/>
  <c r="K132"/>
  <c r="I132"/>
  <c r="K122"/>
  <c r="I122"/>
  <c r="K118"/>
  <c r="I118"/>
  <c r="K114"/>
  <c r="I114"/>
  <c r="K110"/>
  <c r="I110"/>
  <c r="K106"/>
  <c r="I106"/>
  <c r="K102"/>
  <c r="I102"/>
  <c r="K98"/>
  <c r="I98"/>
  <c r="K94"/>
  <c r="I94"/>
  <c r="K90"/>
  <c r="I90"/>
  <c r="K86"/>
  <c r="I86"/>
  <c r="K82"/>
  <c r="I82"/>
  <c r="K78"/>
  <c r="I78"/>
  <c r="K74"/>
  <c r="I74"/>
  <c r="K70"/>
  <c r="I70"/>
  <c r="K66"/>
  <c r="I66"/>
  <c r="K62"/>
  <c r="I62"/>
  <c r="K58"/>
  <c r="I58"/>
  <c r="I45"/>
  <c r="K45"/>
  <c r="I41"/>
  <c r="K41"/>
  <c r="I37"/>
  <c r="K37"/>
  <c r="I33"/>
  <c r="K33"/>
  <c r="I29"/>
  <c r="K29"/>
  <c r="I25"/>
  <c r="K25"/>
  <c r="I21"/>
  <c r="K21"/>
  <c r="I17"/>
  <c r="K17"/>
  <c r="I13"/>
  <c r="K13"/>
  <c r="K220"/>
  <c r="I220"/>
  <c r="K253"/>
  <c r="I253"/>
  <c r="K251"/>
  <c r="I251"/>
  <c r="K249"/>
  <c r="I249"/>
  <c r="K247"/>
  <c r="I247"/>
  <c r="K245"/>
  <c r="I245"/>
  <c r="K243"/>
  <c r="I243"/>
  <c r="K241"/>
  <c r="I241"/>
  <c r="K239"/>
  <c r="I239"/>
  <c r="K237"/>
  <c r="I237"/>
  <c r="K235"/>
  <c r="I235"/>
  <c r="K227"/>
  <c r="I227"/>
  <c r="K225"/>
  <c r="I225"/>
  <c r="K223"/>
  <c r="I223"/>
  <c r="K252"/>
  <c r="I252"/>
  <c r="K244"/>
  <c r="I244"/>
  <c r="K236"/>
  <c r="I236"/>
  <c r="I121"/>
  <c r="K121"/>
  <c r="I117"/>
  <c r="K117"/>
  <c r="I113"/>
  <c r="K113"/>
  <c r="I109"/>
  <c r="K109"/>
  <c r="I105"/>
  <c r="K105"/>
  <c r="I101"/>
  <c r="K101"/>
  <c r="I97"/>
  <c r="K97"/>
  <c r="I93"/>
  <c r="K93"/>
  <c r="I89"/>
  <c r="K89"/>
  <c r="I85"/>
  <c r="K85"/>
  <c r="I81"/>
  <c r="K81"/>
  <c r="I77"/>
  <c r="K77"/>
  <c r="I73"/>
  <c r="K73"/>
  <c r="I69"/>
  <c r="K69"/>
  <c r="I65"/>
  <c r="K65"/>
  <c r="I61"/>
  <c r="K61"/>
  <c r="I57"/>
  <c r="K57"/>
  <c r="G252"/>
  <c r="G244"/>
  <c r="G236"/>
  <c r="G212"/>
  <c r="G208"/>
  <c r="G204"/>
  <c r="G200"/>
  <c r="G196"/>
  <c r="G192"/>
  <c r="G188"/>
  <c r="G184"/>
  <c r="G180"/>
  <c r="G176"/>
  <c r="G172"/>
  <c r="G168"/>
  <c r="G164"/>
  <c r="G160"/>
  <c r="G156"/>
  <c r="G152"/>
  <c r="G148"/>
  <c r="G144"/>
  <c r="G140"/>
  <c r="G136"/>
  <c r="G132"/>
  <c r="G122"/>
  <c r="G118"/>
  <c r="G114"/>
  <c r="G110"/>
  <c r="G106"/>
  <c r="G102"/>
  <c r="G98"/>
  <c r="G94"/>
  <c r="G90"/>
  <c r="G86"/>
  <c r="G82"/>
  <c r="G78"/>
  <c r="G74"/>
  <c r="G70"/>
  <c r="G66"/>
  <c r="G62"/>
  <c r="G58"/>
  <c r="G121"/>
  <c r="G117"/>
  <c r="G113"/>
  <c r="G109"/>
  <c r="G105"/>
  <c r="G101"/>
  <c r="G97"/>
  <c r="G93"/>
  <c r="G89"/>
  <c r="G85"/>
  <c r="G81"/>
  <c r="G77"/>
  <c r="G73"/>
  <c r="G69"/>
  <c r="G65"/>
  <c r="G61"/>
  <c r="G57"/>
  <c r="G45"/>
  <c r="G41"/>
  <c r="G37"/>
  <c r="G33"/>
  <c r="G29"/>
  <c r="G25"/>
  <c r="G21"/>
  <c r="G17"/>
  <c r="G13"/>
  <c r="K242"/>
  <c r="I242"/>
  <c r="K233"/>
  <c r="I233"/>
  <c r="K221"/>
  <c r="I221"/>
  <c r="K210"/>
  <c r="I210"/>
  <c r="K206"/>
  <c r="I206"/>
  <c r="K202"/>
  <c r="I202"/>
  <c r="K198"/>
  <c r="I198"/>
  <c r="K194"/>
  <c r="I194"/>
  <c r="K190"/>
  <c r="I190"/>
  <c r="K186"/>
  <c r="I186"/>
  <c r="K182"/>
  <c r="I182"/>
  <c r="K178"/>
  <c r="I178"/>
  <c r="K174"/>
  <c r="I174"/>
  <c r="K170"/>
  <c r="I170"/>
  <c r="K166"/>
  <c r="I166"/>
  <c r="K162"/>
  <c r="I162"/>
  <c r="K158"/>
  <c r="I158"/>
  <c r="K154"/>
  <c r="I154"/>
  <c r="K150"/>
  <c r="I150"/>
  <c r="K146"/>
  <c r="I146"/>
  <c r="K142"/>
  <c r="I142"/>
  <c r="K138"/>
  <c r="I138"/>
  <c r="K134"/>
  <c r="I134"/>
  <c r="K124"/>
  <c r="I124"/>
  <c r="K120"/>
  <c r="I120"/>
  <c r="K116"/>
  <c r="I116"/>
  <c r="K112"/>
  <c r="I112"/>
  <c r="K108"/>
  <c r="I108"/>
  <c r="K104"/>
  <c r="I104"/>
  <c r="K100"/>
  <c r="I100"/>
  <c r="K96"/>
  <c r="I96"/>
  <c r="K92"/>
  <c r="I92"/>
  <c r="K88"/>
  <c r="I88"/>
  <c r="K84"/>
  <c r="I84"/>
  <c r="K80"/>
  <c r="I80"/>
  <c r="K76"/>
  <c r="I76"/>
  <c r="K72"/>
  <c r="I72"/>
  <c r="K68"/>
  <c r="I68"/>
  <c r="K64"/>
  <c r="I64"/>
  <c r="K60"/>
  <c r="I60"/>
  <c r="K56"/>
  <c r="I56"/>
  <c r="I47"/>
  <c r="K47"/>
  <c r="I43"/>
  <c r="K43"/>
  <c r="I39"/>
  <c r="K39"/>
  <c r="I35"/>
  <c r="K35"/>
  <c r="I31"/>
  <c r="K31"/>
  <c r="I27"/>
  <c r="K27"/>
  <c r="I23"/>
  <c r="K23"/>
  <c r="I19"/>
  <c r="K19"/>
  <c r="I15"/>
  <c r="K15"/>
  <c r="K248"/>
  <c r="I248"/>
  <c r="K240"/>
  <c r="I240"/>
  <c r="K224"/>
  <c r="I224"/>
  <c r="I123"/>
  <c r="K123"/>
  <c r="I119"/>
  <c r="K119"/>
  <c r="I115"/>
  <c r="K115"/>
  <c r="I111"/>
  <c r="K111"/>
  <c r="I107"/>
  <c r="K107"/>
  <c r="I103"/>
  <c r="K103"/>
  <c r="I99"/>
  <c r="K99"/>
  <c r="I95"/>
  <c r="K95"/>
  <c r="I91"/>
  <c r="K91"/>
  <c r="I87"/>
  <c r="K87"/>
  <c r="I83"/>
  <c r="K83"/>
  <c r="I79"/>
  <c r="K79"/>
  <c r="I75"/>
  <c r="K75"/>
  <c r="I71"/>
  <c r="K71"/>
  <c r="I67"/>
  <c r="K67"/>
  <c r="I63"/>
  <c r="K63"/>
  <c r="I59"/>
  <c r="K59"/>
  <c r="K258"/>
  <c r="I258"/>
  <c r="K256"/>
  <c r="I256"/>
  <c r="K232"/>
  <c r="I232"/>
  <c r="G254"/>
  <c r="G250"/>
  <c r="G246"/>
  <c r="G242"/>
  <c r="G238"/>
  <c r="G226"/>
  <c r="G210"/>
  <c r="G206"/>
  <c r="G202"/>
  <c r="G198"/>
  <c r="G194"/>
  <c r="G190"/>
  <c r="G186"/>
  <c r="G182"/>
  <c r="G178"/>
  <c r="G174"/>
  <c r="G170"/>
  <c r="G166"/>
  <c r="G162"/>
  <c r="G158"/>
  <c r="G154"/>
  <c r="G150"/>
  <c r="G146"/>
  <c r="G142"/>
  <c r="G138"/>
  <c r="G134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123"/>
  <c r="G119"/>
  <c r="G115"/>
  <c r="G111"/>
  <c r="G107"/>
  <c r="G103"/>
  <c r="G99"/>
  <c r="G95"/>
  <c r="G91"/>
  <c r="G87"/>
  <c r="G83"/>
  <c r="G79"/>
  <c r="G75"/>
  <c r="G71"/>
  <c r="G67"/>
  <c r="G63"/>
  <c r="G59"/>
  <c r="G47"/>
  <c r="G43"/>
  <c r="G39"/>
  <c r="G35"/>
  <c r="G31"/>
  <c r="G27"/>
  <c r="G23"/>
  <c r="G19"/>
  <c r="G15"/>
  <c r="L214"/>
  <c r="L50"/>
  <c r="K222"/>
  <c r="I222"/>
  <c r="K228"/>
  <c r="I228"/>
  <c r="K230"/>
  <c r="I230"/>
  <c r="I231"/>
  <c r="K231"/>
  <c r="K234"/>
  <c r="I234"/>
  <c r="I255"/>
  <c r="K255"/>
  <c r="K214" l="1"/>
  <c r="I214"/>
  <c r="G214"/>
  <c r="K260"/>
  <c r="G260"/>
  <c r="I260"/>
  <c r="K126"/>
  <c r="I126"/>
  <c r="G126"/>
  <c r="K50"/>
  <c r="I50"/>
  <c r="L263"/>
  <c r="G50"/>
  <c r="M258" l="1"/>
  <c r="M256"/>
  <c r="M254"/>
  <c r="M252"/>
  <c r="M250"/>
  <c r="M248"/>
  <c r="M246"/>
  <c r="M244"/>
  <c r="M242"/>
  <c r="M240"/>
  <c r="M238"/>
  <c r="M236"/>
  <c r="M234"/>
  <c r="M232"/>
  <c r="M230"/>
  <c r="M228"/>
  <c r="M226"/>
  <c r="M224"/>
  <c r="M222"/>
  <c r="M220"/>
  <c r="M211"/>
  <c r="M209"/>
  <c r="M207"/>
  <c r="M205"/>
  <c r="M203"/>
  <c r="M201"/>
  <c r="M199"/>
  <c r="M197"/>
  <c r="M195"/>
  <c r="M193"/>
  <c r="M191"/>
  <c r="M189"/>
  <c r="M187"/>
  <c r="M185"/>
  <c r="M183"/>
  <c r="M181"/>
  <c r="M179"/>
  <c r="M177"/>
  <c r="M175"/>
  <c r="M173"/>
  <c r="M171"/>
  <c r="M169"/>
  <c r="M167"/>
  <c r="M165"/>
  <c r="M163"/>
  <c r="M161"/>
  <c r="M159"/>
  <c r="M157"/>
  <c r="M155"/>
  <c r="M153"/>
  <c r="M151"/>
  <c r="M149"/>
  <c r="M147"/>
  <c r="M145"/>
  <c r="M143"/>
  <c r="M141"/>
  <c r="M139"/>
  <c r="M137"/>
  <c r="M135"/>
  <c r="M133"/>
  <c r="M131"/>
  <c r="M123"/>
  <c r="M121"/>
  <c r="M119"/>
  <c r="M117"/>
  <c r="M115"/>
  <c r="M113"/>
  <c r="M111"/>
  <c r="M109"/>
  <c r="M107"/>
  <c r="M105"/>
  <c r="M103"/>
  <c r="M101"/>
  <c r="M99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1"/>
  <c r="M59"/>
  <c r="M57"/>
  <c r="M55"/>
  <c r="M257"/>
  <c r="M255"/>
  <c r="M253"/>
  <c r="M251"/>
  <c r="M249"/>
  <c r="M247"/>
  <c r="M245"/>
  <c r="M243"/>
  <c r="M241"/>
  <c r="M239"/>
  <c r="M237"/>
  <c r="M235"/>
  <c r="M233"/>
  <c r="M231"/>
  <c r="M229"/>
  <c r="M227"/>
  <c r="M225"/>
  <c r="M223"/>
  <c r="M221"/>
  <c r="M212"/>
  <c r="M210"/>
  <c r="M208"/>
  <c r="M206"/>
  <c r="M204"/>
  <c r="M202"/>
  <c r="M200"/>
  <c r="M198"/>
  <c r="M196"/>
  <c r="M194"/>
  <c r="M192"/>
  <c r="M190"/>
  <c r="M188"/>
  <c r="M186"/>
  <c r="M184"/>
  <c r="M182"/>
  <c r="M180"/>
  <c r="M178"/>
  <c r="M176"/>
  <c r="M174"/>
  <c r="M172"/>
  <c r="M170"/>
  <c r="M168"/>
  <c r="M166"/>
  <c r="M164"/>
  <c r="M162"/>
  <c r="M160"/>
  <c r="M158"/>
  <c r="M156"/>
  <c r="M154"/>
  <c r="M152"/>
  <c r="M150"/>
  <c r="M148"/>
  <c r="M146"/>
  <c r="M144"/>
  <c r="M142"/>
  <c r="M140"/>
  <c r="M138"/>
  <c r="M136"/>
  <c r="M134"/>
  <c r="M132"/>
  <c r="M124"/>
  <c r="M122"/>
  <c r="M120"/>
  <c r="M118"/>
  <c r="M116"/>
  <c r="M114"/>
  <c r="M112"/>
  <c r="M110"/>
  <c r="M108"/>
  <c r="M106"/>
  <c r="M104"/>
  <c r="M102"/>
  <c r="M100"/>
  <c r="M98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60"/>
  <c r="M58"/>
  <c r="M56"/>
  <c r="M14"/>
  <c r="M18"/>
  <c r="M22"/>
  <c r="M26"/>
  <c r="M30"/>
  <c r="M34"/>
  <c r="M38"/>
  <c r="M42"/>
  <c r="M46"/>
  <c r="M16"/>
  <c r="M20"/>
  <c r="M28"/>
  <c r="M32"/>
  <c r="M36"/>
  <c r="M40"/>
  <c r="M44"/>
  <c r="M11"/>
  <c r="M12"/>
  <c r="M24"/>
  <c r="M48"/>
  <c r="M37"/>
  <c r="M21"/>
  <c r="M47"/>
  <c r="M39"/>
  <c r="M31"/>
  <c r="M23"/>
  <c r="M15"/>
  <c r="M33"/>
  <c r="M13"/>
  <c r="M41"/>
  <c r="M29"/>
  <c r="M17"/>
  <c r="M43"/>
  <c r="M35"/>
  <c r="M27"/>
  <c r="M19"/>
  <c r="M45"/>
  <c r="M25"/>
  <c r="M126" l="1"/>
  <c r="M50"/>
  <c r="M214"/>
  <c r="M260"/>
  <c r="M263" l="1"/>
</calcChain>
</file>

<file path=xl/sharedStrings.xml><?xml version="1.0" encoding="utf-8"?>
<sst xmlns="http://schemas.openxmlformats.org/spreadsheetml/2006/main" count="268" uniqueCount="258">
  <si>
    <t xml:space="preserve"> </t>
  </si>
  <si>
    <t>BUS</t>
  </si>
  <si>
    <t xml:space="preserve">BUS </t>
  </si>
  <si>
    <t>MAINTENANCE</t>
  </si>
  <si>
    <t>TOTAL</t>
  </si>
  <si>
    <t>FIXED</t>
  </si>
  <si>
    <t>NEW</t>
  </si>
  <si>
    <t>% of</t>
  </si>
  <si>
    <t>AREA</t>
  </si>
  <si>
    <t>PURCHASES</t>
  </si>
  <si>
    <t>OTHER</t>
  </si>
  <si>
    <t>FACILITY</t>
  </si>
  <si>
    <t>%</t>
  </si>
  <si>
    <t>GUIDEWAY</t>
  </si>
  <si>
    <t>Total</t>
  </si>
  <si>
    <t>OVER 1 MILLION POP.</t>
  </si>
  <si>
    <t>Atlanta, GA</t>
  </si>
  <si>
    <t>Baltimore, MD</t>
  </si>
  <si>
    <t>Cleveland, OH</t>
  </si>
  <si>
    <t>Detroit, MI</t>
  </si>
  <si>
    <t>Kansas City, MO-KS</t>
  </si>
  <si>
    <t>Milwaukee, WI</t>
  </si>
  <si>
    <t>New Orleans, LA</t>
  </si>
  <si>
    <t>Pittsburgh, PA</t>
  </si>
  <si>
    <t>San Diego, CA</t>
  </si>
  <si>
    <t>Seattle, WA</t>
  </si>
  <si>
    <t>St. Louis, MO-IL</t>
  </si>
  <si>
    <t xml:space="preserve">             SUB-TOTAL</t>
  </si>
  <si>
    <t>200,000 - 1 MILLION POP.</t>
  </si>
  <si>
    <t>Akron, OH</t>
  </si>
  <si>
    <t>Columbus, OH</t>
  </si>
  <si>
    <t>Dayton, OH</t>
  </si>
  <si>
    <t>Des Moines, IA</t>
  </si>
  <si>
    <t>Madison, WI</t>
  </si>
  <si>
    <t>Salt Lake City, UT</t>
  </si>
  <si>
    <t xml:space="preserve">        SUB-TOTAL</t>
  </si>
  <si>
    <t>50,000-200,000 POP.</t>
  </si>
  <si>
    <t>UNDER 50,000 POP.</t>
  </si>
  <si>
    <t xml:space="preserve">    SUB-TOTAL</t>
  </si>
  <si>
    <t xml:space="preserve">    TOTAL</t>
  </si>
  <si>
    <t>Houston, TX</t>
  </si>
  <si>
    <t>Albuquerque, NM</t>
  </si>
  <si>
    <t>Reno, NV</t>
  </si>
  <si>
    <t>STARTS</t>
  </si>
  <si>
    <t>Richmond, VA</t>
  </si>
  <si>
    <t>Anchorage, AK</t>
  </si>
  <si>
    <t>Flint, MI</t>
  </si>
  <si>
    <t>Grand Rapids, MI</t>
  </si>
  <si>
    <t>Lafayette, LA</t>
  </si>
  <si>
    <t>&amp; RURAL AREAS / STATEWIDE</t>
  </si>
  <si>
    <t>San Antonio, TX</t>
  </si>
  <si>
    <t>Bloomington, IN</t>
  </si>
  <si>
    <t>Cincinnati, OH-KY-IN</t>
  </si>
  <si>
    <t>Sacramento, CA</t>
  </si>
  <si>
    <t>Miami, FL</t>
  </si>
  <si>
    <t>Buffalo, NY</t>
  </si>
  <si>
    <t>Charlotte, NC-SC</t>
  </si>
  <si>
    <t>Concord, CA</t>
  </si>
  <si>
    <t>Lansing, MI</t>
  </si>
  <si>
    <t>Little Rock, AR</t>
  </si>
  <si>
    <t>Nashville-Davidson, TN</t>
  </si>
  <si>
    <t>Philadelphia, PA-NJ-DE-MD</t>
  </si>
  <si>
    <t>Obligations by Population Size and Category</t>
  </si>
  <si>
    <t>Obligations by Population Size</t>
  </si>
  <si>
    <t>Indianapolis, IN</t>
  </si>
  <si>
    <t>Eugene, OR</t>
  </si>
  <si>
    <t>Winston-Salem, NC</t>
  </si>
  <si>
    <t>Knoxville, TN</t>
  </si>
  <si>
    <t>Hartford, CT</t>
  </si>
  <si>
    <t>Harrisburg, PA</t>
  </si>
  <si>
    <t>Grand Forks, ND-MN</t>
  </si>
  <si>
    <t>Rochester, MN</t>
  </si>
  <si>
    <t>Boston, MA--NH--RI</t>
  </si>
  <si>
    <t>Chicago, IL-IN</t>
  </si>
  <si>
    <t>Dallas--Fort Worth--Arlington, TX</t>
  </si>
  <si>
    <t>Denver--Aurora, CO</t>
  </si>
  <si>
    <t>Los Angeles--Long Beach--Santa Ana, CA</t>
  </si>
  <si>
    <t>Minneapolis--St. Paul, MN</t>
  </si>
  <si>
    <t>New York--Newark, NY-NJ-CT</t>
  </si>
  <si>
    <t>Phoenix--Mesa, AZ</t>
  </si>
  <si>
    <t>Portland, OR-WA</t>
  </si>
  <si>
    <t>Providence, RI-MA</t>
  </si>
  <si>
    <t>Riverside--San Bernardino, CA</t>
  </si>
  <si>
    <t>San Francisco--Oakland, CA</t>
  </si>
  <si>
    <t>Tampa--St. Petersburg, FL</t>
  </si>
  <si>
    <t>Washington, DC-VA-MD</t>
  </si>
  <si>
    <t>Allentown--Bethlehem, PA-NJ</t>
  </si>
  <si>
    <t>Atlantic City, NJ</t>
  </si>
  <si>
    <t>Boise City, ID</t>
  </si>
  <si>
    <t>Chattanooga, TN-GA</t>
  </si>
  <si>
    <t>Colorado Springs, CO</t>
  </si>
  <si>
    <t>Huntsville, AL</t>
  </si>
  <si>
    <t>Jacksonville, FL</t>
  </si>
  <si>
    <t>Oxnard, CA</t>
  </si>
  <si>
    <t>Gainesville, FL</t>
  </si>
  <si>
    <t>High Point, NC</t>
  </si>
  <si>
    <t>Montgomery, AL</t>
  </si>
  <si>
    <t>San Jose, CA</t>
  </si>
  <si>
    <t>San Juan, PR</t>
  </si>
  <si>
    <t>Virginia Beach, VA</t>
  </si>
  <si>
    <t>Birmingham, AL</t>
  </si>
  <si>
    <t>Lincoln, NE</t>
  </si>
  <si>
    <t>Scranton, PA</t>
  </si>
  <si>
    <t>South Bend, IN-MI</t>
  </si>
  <si>
    <t>Terre Haute, IN</t>
  </si>
  <si>
    <t>Utica, NY</t>
  </si>
  <si>
    <t>Las Vegas, NV</t>
  </si>
  <si>
    <t>Greensboro, NC</t>
  </si>
  <si>
    <t>Memphis, TN-MS-AR</t>
  </si>
  <si>
    <t>Mobile, AL</t>
  </si>
  <si>
    <t>New Haven, CT</t>
  </si>
  <si>
    <t>Rockford, IL</t>
  </si>
  <si>
    <t>Shreveport, LA</t>
  </si>
  <si>
    <t>Toledo, OH-MI</t>
  </si>
  <si>
    <t>Youngstown, OH--PA</t>
  </si>
  <si>
    <t>Fairbanks, AK</t>
  </si>
  <si>
    <t>Fargo, ND-MN</t>
  </si>
  <si>
    <t>Gadsden, AL</t>
  </si>
  <si>
    <t>Greenville, NC</t>
  </si>
  <si>
    <t>Harrisonburg, VA</t>
  </si>
  <si>
    <t>Kankakee, IL</t>
  </si>
  <si>
    <t>Lafayette, IN</t>
  </si>
  <si>
    <t>Laredo, TX</t>
  </si>
  <si>
    <t>Lynchburg, VA</t>
  </si>
  <si>
    <t>Rapid City, SD</t>
  </si>
  <si>
    <t>Roanoke, VA</t>
  </si>
  <si>
    <t>Springfield, IL</t>
  </si>
  <si>
    <t>Tuscaloosa, AL</t>
  </si>
  <si>
    <t>ALABAMA GOV APP</t>
  </si>
  <si>
    <t>ALASKA GOV APP</t>
  </si>
  <si>
    <t>ARKANSAS GOV APP</t>
  </si>
  <si>
    <t>CALIFORNIA GOV APP</t>
  </si>
  <si>
    <t>COLORADO GOV APP</t>
  </si>
  <si>
    <t>FLORIDA GOV APP</t>
  </si>
  <si>
    <t>GEORGIA GOV APP</t>
  </si>
  <si>
    <t>IDAHO GOV APP</t>
  </si>
  <si>
    <t>ILLINOIS GOV APP</t>
  </si>
  <si>
    <t>IOWA GOV APP</t>
  </si>
  <si>
    <t>KANSAS GOV APP</t>
  </si>
  <si>
    <t>KENTUCKY GOV APP</t>
  </si>
  <si>
    <t>LOUISIANA GOV APP</t>
  </si>
  <si>
    <t>MAINE GOV APP</t>
  </si>
  <si>
    <t>MARYLAND GOV APP</t>
  </si>
  <si>
    <t>MICHIGAN GOV APP</t>
  </si>
  <si>
    <t>MINNESOTA GOV APP</t>
  </si>
  <si>
    <t>MONTANA GOV APP</t>
  </si>
  <si>
    <t>NEW YORK GOV APP</t>
  </si>
  <si>
    <t>OHIO GOV APP</t>
  </si>
  <si>
    <t>OREGON GOV APP</t>
  </si>
  <si>
    <t>PENNSYLVANIA GOV APP</t>
  </si>
  <si>
    <t>RHODE ISLAND GOV APP</t>
  </si>
  <si>
    <t>SOUTH DAKOTA GOV APP</t>
  </si>
  <si>
    <t>TENNESSEE GOV APP</t>
  </si>
  <si>
    <t>TEXAS GOV APP</t>
  </si>
  <si>
    <t>VERMONT GOV APP</t>
  </si>
  <si>
    <t>WASHINGTON GOV APP</t>
  </si>
  <si>
    <t>WEST VIRGINIA GOV APP</t>
  </si>
  <si>
    <t>WYOMING GOV APP</t>
  </si>
  <si>
    <t>TABLE 27</t>
  </si>
  <si>
    <t>Orlando, FL</t>
  </si>
  <si>
    <t>Albany, NY</t>
  </si>
  <si>
    <t>Bonita Springs--Naples, FL</t>
  </si>
  <si>
    <t>Bridgeport--Stamford, CT--NY</t>
  </si>
  <si>
    <t>Fort Collins, CO</t>
  </si>
  <si>
    <t>Indio--Cathedral City--Palm Springs, CA</t>
  </si>
  <si>
    <t>Jackson, MS</t>
  </si>
  <si>
    <t>Savannah, GA</t>
  </si>
  <si>
    <t>Stockton, CA</t>
  </si>
  <si>
    <t>Syracuse, NY</t>
  </si>
  <si>
    <t>Abilene, TX</t>
  </si>
  <si>
    <t>Altoona, PA</t>
  </si>
  <si>
    <t>Auburn, AL</t>
  </si>
  <si>
    <t>Blacksburg, VA</t>
  </si>
  <si>
    <t>Charlottesville, VA</t>
  </si>
  <si>
    <t>Iowa City, IA</t>
  </si>
  <si>
    <t>Johnson City, TN</t>
  </si>
  <si>
    <t>Kalamazoo, MI</t>
  </si>
  <si>
    <t>Lakeland, FL</t>
  </si>
  <si>
    <t>Las Cruces, NM</t>
  </si>
  <si>
    <t>Lebanon, PA</t>
  </si>
  <si>
    <t>Morgantown, WV</t>
  </si>
  <si>
    <t>Muskegon, MI</t>
  </si>
  <si>
    <t>Panama City, FL</t>
  </si>
  <si>
    <t>Saginaw, MI</t>
  </si>
  <si>
    <t>San Angelo, TX</t>
  </si>
  <si>
    <t>Sioux City, IA-NE-SD</t>
  </si>
  <si>
    <t>St. Augustine, FL</t>
  </si>
  <si>
    <t>St. George, UT</t>
  </si>
  <si>
    <t>Waterloo, IA</t>
  </si>
  <si>
    <t>Williamsport, PA</t>
  </si>
  <si>
    <t>Wilmington, NC</t>
  </si>
  <si>
    <t>York, PA</t>
  </si>
  <si>
    <t>CONNECTICUT GOV APP</t>
  </si>
  <si>
    <t>NEW HAMPSHIRE GOV APP</t>
  </si>
  <si>
    <t>NEW LONDON-NORWICH, CT</t>
  </si>
  <si>
    <t>PUERTO RICO GOV APP</t>
  </si>
  <si>
    <t>UTAH GOV APP</t>
  </si>
  <si>
    <t>VIRGINIA GOV APP</t>
  </si>
  <si>
    <t>FY 2009 CAPITAL PROGRAM OBLIGATIONS BY POPULATION GROUP</t>
  </si>
  <si>
    <t>Asheville, NC</t>
  </si>
  <si>
    <t>Denton--Lewisville, TX</t>
  </si>
  <si>
    <t>Durham, NC</t>
  </si>
  <si>
    <t>El Paso, TX-NM</t>
  </si>
  <si>
    <t>Evansville, IN-KY</t>
  </si>
  <si>
    <t>Fort Wayne, IN</t>
  </si>
  <si>
    <t>Gulfport--Biloxi, MS</t>
  </si>
  <si>
    <t>Lancaster, PA</t>
  </si>
  <si>
    <t>Lancaster--Palmdale, CA</t>
  </si>
  <si>
    <t>Lexington-Fayette, KY</t>
  </si>
  <si>
    <t>Port St. Lucie, FL</t>
  </si>
  <si>
    <t>Poughkeepsie-Newburgh, NY</t>
  </si>
  <si>
    <t>Provo--Orem, UT</t>
  </si>
  <si>
    <t>Round Lake Beach--McHenry--Grayslake, IL</t>
  </si>
  <si>
    <t>Spokane, WA-ID</t>
  </si>
  <si>
    <t>Tallahassee, FL</t>
  </si>
  <si>
    <t>Temecula--Murrieta, CA</t>
  </si>
  <si>
    <t>Trenton, NJ</t>
  </si>
  <si>
    <t>Tucson, AZ</t>
  </si>
  <si>
    <t>Ames, IA</t>
  </si>
  <si>
    <t>Bellingham, WA</t>
  </si>
  <si>
    <t>Bloomington--Normal, IL</t>
  </si>
  <si>
    <t>Cedar Rapids, IA</t>
  </si>
  <si>
    <t>Danville, VA</t>
  </si>
  <si>
    <t>Davis, CA</t>
  </si>
  <si>
    <t>Decatur, IL</t>
  </si>
  <si>
    <t>Dubuque, IA-IL</t>
  </si>
  <si>
    <t>Duluth, MN-WI</t>
  </si>
  <si>
    <t>Eau Claire, WI</t>
  </si>
  <si>
    <t>Erie, PA</t>
  </si>
  <si>
    <t>Fayetteville--Springdale, AR</t>
  </si>
  <si>
    <t>Fond du Lac, WI</t>
  </si>
  <si>
    <t>Fredericksburg, VA</t>
  </si>
  <si>
    <t>Great Falls, MT</t>
  </si>
  <si>
    <t>Green Bay, WI</t>
  </si>
  <si>
    <t>Holland, MI</t>
  </si>
  <si>
    <t>Kenosha, WI</t>
  </si>
  <si>
    <t>La Crosse, WI-MN</t>
  </si>
  <si>
    <t>Lafayette--Louisville, CO</t>
  </si>
  <si>
    <t>Leominster--Fitchburg, MA</t>
  </si>
  <si>
    <t>Lorain--Elyria, OH</t>
  </si>
  <si>
    <t>Muncie, IN</t>
  </si>
  <si>
    <t>Owensboro, KY</t>
  </si>
  <si>
    <t>Parkersburg, WV-OH</t>
  </si>
  <si>
    <t>Port Huron, MI</t>
  </si>
  <si>
    <t>Racine, WI</t>
  </si>
  <si>
    <t>Salinas, CA</t>
  </si>
  <si>
    <t>Santa Barbara, CA</t>
  </si>
  <si>
    <t>Santa Maria, CA</t>
  </si>
  <si>
    <t>Seaside--Monterey--Marina, CA</t>
  </si>
  <si>
    <t>Sheboygan, WI</t>
  </si>
  <si>
    <t>State College, PA</t>
  </si>
  <si>
    <t>Sumter, SC</t>
  </si>
  <si>
    <t>Uniontown--Connellsville, PA</t>
  </si>
  <si>
    <t>VIRGIN ISLANDS</t>
  </si>
  <si>
    <t>Wenatchee, WA</t>
  </si>
  <si>
    <t>Winchester, VA</t>
  </si>
  <si>
    <t>HAWAII GOV APP</t>
  </si>
  <si>
    <t>NEW MEXICO GOV APP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</si>
</sst>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gray0625">
        <bgColor indexed="9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3" fillId="0" borderId="4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4" xfId="0" applyFont="1" applyBorder="1"/>
    <xf numFmtId="164" fontId="4" fillId="0" borderId="5" xfId="0" applyNumberFormat="1" applyFont="1" applyBorder="1" applyProtection="1"/>
    <xf numFmtId="0" fontId="2" fillId="0" borderId="9" xfId="0" applyFont="1" applyBorder="1"/>
    <xf numFmtId="37" fontId="0" fillId="0" borderId="10" xfId="0" applyNumberFormat="1" applyBorder="1" applyProtection="1"/>
    <xf numFmtId="164" fontId="4" fillId="0" borderId="11" xfId="0" applyNumberFormat="1" applyFont="1" applyBorder="1" applyProtection="1"/>
    <xf numFmtId="37" fontId="4" fillId="0" borderId="5" xfId="0" applyNumberFormat="1" applyFont="1" applyBorder="1" applyProtection="1"/>
    <xf numFmtId="5" fontId="4" fillId="0" borderId="5" xfId="0" applyNumberFormat="1" applyFont="1" applyBorder="1" applyProtection="1"/>
    <xf numFmtId="0" fontId="4" fillId="0" borderId="5" xfId="0" applyFont="1" applyBorder="1"/>
    <xf numFmtId="5" fontId="0" fillId="0" borderId="5" xfId="0" applyNumberFormat="1" applyBorder="1" applyProtection="1"/>
    <xf numFmtId="37" fontId="4" fillId="0" borderId="0" xfId="0" applyNumberFormat="1" applyFont="1" applyProtection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37" fontId="0" fillId="0" borderId="0" xfId="0" applyNumberFormat="1" applyBorder="1" applyProtection="1"/>
    <xf numFmtId="0" fontId="2" fillId="3" borderId="4" xfId="0" applyFont="1" applyFill="1" applyBorder="1"/>
    <xf numFmtId="5" fontId="0" fillId="3" borderId="0" xfId="0" applyNumberFormat="1" applyFill="1" applyProtection="1"/>
    <xf numFmtId="164" fontId="4" fillId="3" borderId="5" xfId="0" applyNumberFormat="1" applyFont="1" applyFill="1" applyBorder="1" applyProtection="1"/>
    <xf numFmtId="0" fontId="0" fillId="3" borderId="4" xfId="0" applyFill="1" applyBorder="1"/>
    <xf numFmtId="0" fontId="0" fillId="0" borderId="1" xfId="0" applyFill="1" applyBorder="1"/>
    <xf numFmtId="5" fontId="0" fillId="0" borderId="2" xfId="0" applyNumberFormat="1" applyFill="1" applyBorder="1" applyProtection="1"/>
    <xf numFmtId="5" fontId="0" fillId="0" borderId="3" xfId="0" applyNumberFormat="1" applyFill="1" applyBorder="1" applyProtection="1"/>
    <xf numFmtId="5" fontId="4" fillId="0" borderId="3" xfId="0" applyNumberFormat="1" applyFont="1" applyFill="1" applyBorder="1" applyProtection="1"/>
    <xf numFmtId="0" fontId="0" fillId="0" borderId="6" xfId="0" applyFill="1" applyBorder="1"/>
    <xf numFmtId="5" fontId="0" fillId="0" borderId="7" xfId="0" applyNumberFormat="1" applyFill="1" applyBorder="1" applyProtection="1"/>
    <xf numFmtId="5" fontId="0" fillId="0" borderId="8" xfId="0" applyNumberFormat="1" applyFill="1" applyBorder="1" applyProtection="1"/>
    <xf numFmtId="37" fontId="4" fillId="0" borderId="8" xfId="0" applyNumberFormat="1" applyFont="1" applyFill="1" applyBorder="1" applyProtection="1"/>
    <xf numFmtId="0" fontId="2" fillId="0" borderId="12" xfId="0" applyFont="1" applyBorder="1"/>
    <xf numFmtId="37" fontId="0" fillId="0" borderId="13" xfId="0" applyNumberFormat="1" applyBorder="1" applyProtection="1"/>
    <xf numFmtId="164" fontId="4" fillId="0" borderId="14" xfId="0" applyNumberFormat="1" applyFont="1" applyBorder="1" applyProtection="1"/>
    <xf numFmtId="0" fontId="5" fillId="0" borderId="0" xfId="0" applyFont="1"/>
    <xf numFmtId="37" fontId="5" fillId="0" borderId="0" xfId="0" applyNumberFormat="1" applyFont="1" applyProtection="1"/>
    <xf numFmtId="0" fontId="6" fillId="0" borderId="4" xfId="0" applyFont="1" applyBorder="1"/>
    <xf numFmtId="0" fontId="5" fillId="0" borderId="4" xfId="0" applyFont="1" applyBorder="1"/>
    <xf numFmtId="0" fontId="5" fillId="0" borderId="4" xfId="0" applyFont="1" applyFill="1" applyBorder="1"/>
    <xf numFmtId="5" fontId="5" fillId="0" borderId="0" xfId="0" applyNumberFormat="1" applyFont="1" applyFill="1" applyProtection="1"/>
    <xf numFmtId="164" fontId="7" fillId="0" borderId="5" xfId="0" applyNumberFormat="1" applyFont="1" applyFill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0" fontId="0" fillId="0" borderId="0" xfId="0" applyFill="1" applyBorder="1"/>
    <xf numFmtId="5" fontId="0" fillId="0" borderId="0" xfId="0" applyNumberFormat="1" applyFill="1" applyBorder="1" applyProtection="1"/>
    <xf numFmtId="37" fontId="4" fillId="0" borderId="0" xfId="0" applyNumberFormat="1" applyFont="1" applyFill="1" applyBorder="1" applyProtection="1"/>
    <xf numFmtId="37" fontId="0" fillId="0" borderId="17" xfId="0" applyNumberFormat="1" applyBorder="1" applyProtection="1"/>
    <xf numFmtId="0" fontId="0" fillId="0" borderId="18" xfId="0" applyNumberFormat="1" applyBorder="1"/>
    <xf numFmtId="0" fontId="0" fillId="0" borderId="17" xfId="0" applyNumberFormat="1" applyBorder="1"/>
    <xf numFmtId="0" fontId="0" fillId="0" borderId="15" xfId="0" applyNumberFormat="1" applyBorder="1"/>
    <xf numFmtId="0" fontId="0" fillId="0" borderId="0" xfId="0" applyNumberFormat="1" applyBorder="1"/>
    <xf numFmtId="37" fontId="6" fillId="0" borderId="0" xfId="0" applyNumberFormat="1" applyFont="1" applyBorder="1" applyProtection="1"/>
    <xf numFmtId="164" fontId="7" fillId="0" borderId="5" xfId="0" applyNumberFormat="1" applyFont="1" applyBorder="1" applyProtection="1"/>
    <xf numFmtId="0" fontId="6" fillId="0" borderId="9" xfId="0" applyFont="1" applyBorder="1"/>
    <xf numFmtId="0" fontId="6" fillId="0" borderId="12" xfId="0" applyFont="1" applyBorder="1"/>
    <xf numFmtId="5" fontId="6" fillId="0" borderId="0" xfId="0" applyNumberFormat="1" applyFont="1" applyBorder="1" applyProtection="1"/>
    <xf numFmtId="37" fontId="6" fillId="0" borderId="10" xfId="0" applyNumberFormat="1" applyFont="1" applyBorder="1" applyProtection="1"/>
    <xf numFmtId="37" fontId="6" fillId="0" borderId="13" xfId="0" applyNumberFormat="1" applyFont="1" applyBorder="1" applyProtection="1"/>
    <xf numFmtId="164" fontId="7" fillId="0" borderId="11" xfId="0" applyNumberFormat="1" applyFont="1" applyBorder="1" applyProtection="1"/>
    <xf numFmtId="164" fontId="7" fillId="0" borderId="14" xfId="0" applyNumberFormat="1" applyFont="1" applyBorder="1" applyProtection="1"/>
    <xf numFmtId="37" fontId="7" fillId="0" borderId="5" xfId="0" applyNumberFormat="1" applyFont="1" applyBorder="1" applyProtection="1"/>
    <xf numFmtId="164" fontId="7" fillId="3" borderId="5" xfId="0" applyNumberFormat="1" applyFont="1" applyFill="1" applyBorder="1" applyProtection="1"/>
    <xf numFmtId="37" fontId="7" fillId="0" borderId="3" xfId="0" applyNumberFormat="1" applyFont="1" applyFill="1" applyBorder="1" applyProtection="1"/>
    <xf numFmtId="0" fontId="0" fillId="0" borderId="0" xfId="0" applyNumberFormat="1" applyFill="1" applyBorder="1"/>
    <xf numFmtId="0" fontId="0" fillId="0" borderId="19" xfId="0" applyNumberFormat="1" applyBorder="1"/>
    <xf numFmtId="0" fontId="0" fillId="0" borderId="16" xfId="0" applyNumberFormat="1" applyBorder="1"/>
    <xf numFmtId="0" fontId="0" fillId="0" borderId="13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P272"/>
  <sheetViews>
    <sheetView tabSelected="1" defaultGridColor="0" topLeftCell="A19" colorId="22" zoomScale="75" zoomScaleNormal="75" zoomScaleSheetLayoutView="75" workbookViewId="0">
      <selection activeCell="F52" sqref="F52"/>
    </sheetView>
  </sheetViews>
  <sheetFormatPr defaultColWidth="11.44140625" defaultRowHeight="15"/>
  <cols>
    <col min="1" max="1" width="2.33203125" customWidth="1"/>
    <col min="2" max="2" width="43.33203125" customWidth="1"/>
    <col min="3" max="5" width="14.77734375" customWidth="1"/>
    <col min="6" max="6" width="21.6640625" customWidth="1"/>
    <col min="7" max="7" width="6.77734375" customWidth="1"/>
    <col min="8" max="8" width="15.88671875" customWidth="1"/>
    <col min="9" max="9" width="8.109375" customWidth="1"/>
    <col min="10" max="10" width="15.88671875" customWidth="1"/>
    <col min="11" max="11" width="7.88671875" customWidth="1"/>
    <col min="12" max="12" width="16.77734375" customWidth="1"/>
    <col min="13" max="13" width="9.109375" customWidth="1"/>
    <col min="14" max="14" width="3.77734375" customWidth="1"/>
  </cols>
  <sheetData>
    <row r="1" spans="2:16" ht="18">
      <c r="B1" s="78" t="s">
        <v>158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2:16" ht="18">
      <c r="B2" s="78" t="s">
        <v>198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6" ht="9.9499999999999993" customHeight="1" thickBot="1">
      <c r="C3" s="1"/>
      <c r="E3" s="1"/>
      <c r="F3" s="1"/>
      <c r="G3" s="1"/>
    </row>
    <row r="4" spans="2:16" ht="6" customHeight="1">
      <c r="B4" s="2"/>
      <c r="C4" s="4"/>
      <c r="D4" s="3"/>
      <c r="E4" s="4"/>
      <c r="F4" s="4"/>
      <c r="G4" s="5"/>
      <c r="H4" s="3"/>
      <c r="I4" s="6"/>
      <c r="J4" s="3"/>
      <c r="K4" s="6"/>
      <c r="L4" s="3"/>
      <c r="M4" s="6"/>
    </row>
    <row r="5" spans="2:16">
      <c r="B5" s="7"/>
      <c r="C5" s="27" t="s">
        <v>1</v>
      </c>
      <c r="D5" s="27" t="s">
        <v>2</v>
      </c>
      <c r="E5" s="27" t="s">
        <v>3</v>
      </c>
      <c r="F5" s="26" t="s">
        <v>4</v>
      </c>
      <c r="G5" s="8"/>
      <c r="H5" s="26" t="s">
        <v>5</v>
      </c>
      <c r="I5" s="8"/>
      <c r="J5" s="26" t="s">
        <v>6</v>
      </c>
      <c r="K5" s="8"/>
      <c r="M5" s="28" t="s">
        <v>7</v>
      </c>
    </row>
    <row r="6" spans="2:16">
      <c r="B6" s="7" t="s">
        <v>8</v>
      </c>
      <c r="C6" s="27" t="s">
        <v>9</v>
      </c>
      <c r="D6" s="27" t="s">
        <v>10</v>
      </c>
      <c r="E6" s="27" t="s">
        <v>11</v>
      </c>
      <c r="F6" s="26" t="s">
        <v>1</v>
      </c>
      <c r="G6" s="28" t="s">
        <v>12</v>
      </c>
      <c r="H6" s="26" t="s">
        <v>13</v>
      </c>
      <c r="I6" s="28" t="s">
        <v>12</v>
      </c>
      <c r="J6" s="26" t="s">
        <v>43</v>
      </c>
      <c r="K6" s="28" t="s">
        <v>12</v>
      </c>
      <c r="L6" s="26" t="s">
        <v>4</v>
      </c>
      <c r="M6" s="28" t="s">
        <v>14</v>
      </c>
      <c r="N6" t="s">
        <v>0</v>
      </c>
    </row>
    <row r="7" spans="2:16" ht="6" customHeight="1" thickBot="1">
      <c r="B7" s="9"/>
      <c r="C7" s="11"/>
      <c r="D7" s="11"/>
      <c r="E7" s="11"/>
      <c r="F7" s="10"/>
      <c r="G7" s="12"/>
      <c r="H7" s="10"/>
      <c r="I7" s="12"/>
      <c r="J7" s="10"/>
      <c r="K7" s="12"/>
      <c r="L7" s="10"/>
      <c r="M7" s="12"/>
    </row>
    <row r="8" spans="2:16" ht="12.95" customHeight="1">
      <c r="B8" s="7"/>
      <c r="G8" s="8"/>
      <c r="I8" s="8"/>
      <c r="K8" s="8"/>
      <c r="M8" s="8"/>
      <c r="N8" t="s">
        <v>0</v>
      </c>
    </row>
    <row r="9" spans="2:16" ht="15.75">
      <c r="B9" s="13" t="s">
        <v>15</v>
      </c>
      <c r="G9" s="8"/>
      <c r="I9" s="8"/>
      <c r="K9" s="8"/>
      <c r="M9" s="8"/>
    </row>
    <row r="10" spans="2:16" ht="12.95" customHeight="1">
      <c r="B10" s="7"/>
      <c r="G10" s="8"/>
      <c r="I10" s="8"/>
      <c r="K10" s="8"/>
      <c r="M10" s="8"/>
    </row>
    <row r="11" spans="2:16">
      <c r="B11" s="16" t="s">
        <v>16</v>
      </c>
      <c r="C11" s="59">
        <v>16988320</v>
      </c>
      <c r="D11" s="14">
        <v>35895934</v>
      </c>
      <c r="E11" s="14">
        <v>9278047</v>
      </c>
      <c r="F11" s="14">
        <f t="shared" ref="F11:F48" si="0">SUM(C11:E11)</f>
        <v>62162301</v>
      </c>
      <c r="G11" s="17">
        <f t="shared" ref="G11:G48" si="1">(F11/L11)*100</f>
        <v>63.464951496592839</v>
      </c>
      <c r="H11" s="14">
        <v>35785148</v>
      </c>
      <c r="I11" s="17">
        <f t="shared" ref="I11:I48" si="2">(H11/L11)*100</f>
        <v>36.535048503407168</v>
      </c>
      <c r="J11" s="14">
        <v>0</v>
      </c>
      <c r="K11" s="17">
        <f t="shared" ref="K11:K48" si="3">(J11/L11)*100</f>
        <v>0</v>
      </c>
      <c r="L11" s="14">
        <f>J11+H11+F11</f>
        <v>97947449</v>
      </c>
      <c r="M11" s="17">
        <f>(L11/$L$263)*100</f>
        <v>3.3061809785902354</v>
      </c>
      <c r="N11" s="15"/>
      <c r="O11" s="15"/>
      <c r="P11" s="15"/>
    </row>
    <row r="12" spans="2:16">
      <c r="B12" s="16" t="s">
        <v>17</v>
      </c>
      <c r="C12" s="58">
        <v>570398</v>
      </c>
      <c r="D12" s="15">
        <v>1003200</v>
      </c>
      <c r="E12" s="15">
        <v>0</v>
      </c>
      <c r="F12" s="15">
        <f t="shared" si="0"/>
        <v>1573598</v>
      </c>
      <c r="G12" s="17">
        <f t="shared" si="1"/>
        <v>6.1677904528941854</v>
      </c>
      <c r="H12" s="15">
        <v>23939558</v>
      </c>
      <c r="I12" s="17">
        <f t="shared" si="2"/>
        <v>93.832209547105819</v>
      </c>
      <c r="J12" s="15">
        <v>0</v>
      </c>
      <c r="K12" s="17">
        <f>(J12/L12)*100</f>
        <v>0</v>
      </c>
      <c r="L12" s="15">
        <f t="shared" ref="L12:L48" si="4">J12+H12+F12</f>
        <v>25513156</v>
      </c>
      <c r="M12" s="17">
        <f t="shared" ref="M12:M48" si="5">(L12/$L$263)*100</f>
        <v>0.86118742174699559</v>
      </c>
      <c r="N12" s="15"/>
      <c r="O12" s="15"/>
      <c r="P12" s="15"/>
    </row>
    <row r="13" spans="2:16">
      <c r="B13" s="16" t="s">
        <v>72</v>
      </c>
      <c r="C13" s="58">
        <v>237500</v>
      </c>
      <c r="D13" s="15">
        <v>7868698</v>
      </c>
      <c r="E13" s="15">
        <v>0</v>
      </c>
      <c r="F13" s="15">
        <f t="shared" si="0"/>
        <v>8106198</v>
      </c>
      <c r="G13" s="17">
        <f t="shared" si="1"/>
        <v>81.814567663566848</v>
      </c>
      <c r="H13" s="15">
        <v>1801815</v>
      </c>
      <c r="I13" s="17">
        <f t="shared" si="2"/>
        <v>18.185432336433145</v>
      </c>
      <c r="J13" s="15">
        <v>0</v>
      </c>
      <c r="K13" s="17">
        <f t="shared" si="3"/>
        <v>0</v>
      </c>
      <c r="L13" s="15">
        <f t="shared" si="4"/>
        <v>9908013</v>
      </c>
      <c r="M13" s="17">
        <f t="shared" si="5"/>
        <v>0.33444142191211917</v>
      </c>
      <c r="N13" s="15"/>
      <c r="O13" s="15"/>
      <c r="P13" s="15"/>
    </row>
    <row r="14" spans="2:16">
      <c r="B14" s="16" t="s">
        <v>73</v>
      </c>
      <c r="C14" s="58">
        <v>225720</v>
      </c>
      <c r="D14" s="15">
        <v>1419156</v>
      </c>
      <c r="E14" s="15">
        <v>11286</v>
      </c>
      <c r="F14" s="15">
        <f t="shared" si="0"/>
        <v>1656162</v>
      </c>
      <c r="G14" s="17">
        <f t="shared" si="1"/>
        <v>0.77041935261528227</v>
      </c>
      <c r="H14" s="15">
        <v>183143077</v>
      </c>
      <c r="I14" s="17">
        <f t="shared" si="2"/>
        <v>85.195150485466272</v>
      </c>
      <c r="J14" s="15">
        <v>30169660</v>
      </c>
      <c r="K14" s="17">
        <f t="shared" si="3"/>
        <v>14.034430161918445</v>
      </c>
      <c r="L14" s="15">
        <f t="shared" si="4"/>
        <v>214968899</v>
      </c>
      <c r="M14" s="17">
        <f t="shared" si="5"/>
        <v>7.256198013511157</v>
      </c>
      <c r="N14" s="15"/>
      <c r="O14" s="15"/>
      <c r="P14" s="15"/>
    </row>
    <row r="15" spans="2:16">
      <c r="B15" s="18" t="s">
        <v>52</v>
      </c>
      <c r="C15" s="60">
        <v>1225000</v>
      </c>
      <c r="D15" s="19">
        <v>862752</v>
      </c>
      <c r="E15" s="19">
        <v>0</v>
      </c>
      <c r="F15" s="19">
        <f t="shared" si="0"/>
        <v>2087752</v>
      </c>
      <c r="G15" s="20">
        <f t="shared" si="1"/>
        <v>100</v>
      </c>
      <c r="H15" s="19">
        <v>0</v>
      </c>
      <c r="I15" s="20">
        <f t="shared" si="2"/>
        <v>0</v>
      </c>
      <c r="J15" s="19">
        <v>0</v>
      </c>
      <c r="K15" s="20">
        <f t="shared" si="3"/>
        <v>0</v>
      </c>
      <c r="L15" s="19">
        <f t="shared" si="4"/>
        <v>2087752</v>
      </c>
      <c r="M15" s="20">
        <f t="shared" si="5"/>
        <v>7.0471319272579741E-2</v>
      </c>
      <c r="N15" s="15"/>
      <c r="O15" s="15"/>
      <c r="P15" s="15"/>
    </row>
    <row r="16" spans="2:16">
      <c r="B16" s="16" t="s">
        <v>18</v>
      </c>
      <c r="C16" s="58">
        <v>292182</v>
      </c>
      <c r="D16" s="15">
        <v>9391951</v>
      </c>
      <c r="E16" s="15">
        <v>0</v>
      </c>
      <c r="F16" s="15">
        <f t="shared" si="0"/>
        <v>9684133</v>
      </c>
      <c r="G16" s="17">
        <f t="shared" si="1"/>
        <v>100</v>
      </c>
      <c r="H16" s="15">
        <v>0</v>
      </c>
      <c r="I16" s="17">
        <f t="shared" si="2"/>
        <v>0</v>
      </c>
      <c r="J16" s="15">
        <v>0</v>
      </c>
      <c r="K16" s="17">
        <f t="shared" si="3"/>
        <v>0</v>
      </c>
      <c r="L16" s="15">
        <f t="shared" si="4"/>
        <v>9684133</v>
      </c>
      <c r="M16" s="17">
        <f t="shared" si="5"/>
        <v>0.32688443288337188</v>
      </c>
      <c r="N16" s="15"/>
      <c r="O16" s="15"/>
      <c r="P16" s="15"/>
    </row>
    <row r="17" spans="2:16">
      <c r="B17" s="16" t="s">
        <v>30</v>
      </c>
      <c r="C17" s="58">
        <v>554638</v>
      </c>
      <c r="D17" s="15">
        <v>33362</v>
      </c>
      <c r="E17" s="15">
        <v>1903320</v>
      </c>
      <c r="F17" s="15">
        <f t="shared" si="0"/>
        <v>2491320</v>
      </c>
      <c r="G17" s="17">
        <f t="shared" si="1"/>
        <v>100</v>
      </c>
      <c r="H17" s="15">
        <v>0</v>
      </c>
      <c r="I17" s="17">
        <f t="shared" si="2"/>
        <v>0</v>
      </c>
      <c r="J17" s="15">
        <v>0</v>
      </c>
      <c r="K17" s="17">
        <f t="shared" si="3"/>
        <v>0</v>
      </c>
      <c r="L17" s="15">
        <f t="shared" si="4"/>
        <v>2491320</v>
      </c>
      <c r="M17" s="17">
        <f t="shared" si="5"/>
        <v>8.4093612234673154E-2</v>
      </c>
      <c r="N17" s="15"/>
      <c r="O17" s="15"/>
      <c r="P17" s="15"/>
    </row>
    <row r="18" spans="2:16">
      <c r="B18" s="16" t="s">
        <v>74</v>
      </c>
      <c r="C18" s="58">
        <v>950000</v>
      </c>
      <c r="D18" s="15">
        <v>5847400</v>
      </c>
      <c r="E18" s="15">
        <v>0</v>
      </c>
      <c r="F18" s="15">
        <f t="shared" si="0"/>
        <v>6797400</v>
      </c>
      <c r="G18" s="17">
        <f t="shared" si="1"/>
        <v>6.4657203154294436</v>
      </c>
      <c r="H18" s="15">
        <v>11237449</v>
      </c>
      <c r="I18" s="17">
        <f t="shared" si="2"/>
        <v>10.689116764189585</v>
      </c>
      <c r="J18" s="15">
        <v>87094969</v>
      </c>
      <c r="K18" s="17">
        <f t="shared" si="3"/>
        <v>82.845162920380972</v>
      </c>
      <c r="L18" s="15">
        <f t="shared" si="4"/>
        <v>105129818</v>
      </c>
      <c r="M18" s="17">
        <f t="shared" si="5"/>
        <v>3.5486192657682518</v>
      </c>
      <c r="N18" s="15"/>
      <c r="O18" s="15"/>
      <c r="P18" s="15"/>
    </row>
    <row r="19" spans="2:16">
      <c r="B19" s="16" t="s">
        <v>75</v>
      </c>
      <c r="C19" s="58">
        <v>1099373</v>
      </c>
      <c r="D19" s="15">
        <v>3292000</v>
      </c>
      <c r="E19" s="15">
        <v>0</v>
      </c>
      <c r="F19" s="15">
        <f t="shared" si="0"/>
        <v>4391373</v>
      </c>
      <c r="G19" s="17">
        <f t="shared" si="1"/>
        <v>5.5876018351276295</v>
      </c>
      <c r="H19" s="15">
        <v>0</v>
      </c>
      <c r="I19" s="17">
        <f t="shared" si="2"/>
        <v>0</v>
      </c>
      <c r="J19" s="15">
        <v>74200000</v>
      </c>
      <c r="K19" s="17">
        <f t="shared" si="3"/>
        <v>94.412398164872371</v>
      </c>
      <c r="L19" s="15">
        <f t="shared" si="4"/>
        <v>78591373</v>
      </c>
      <c r="M19" s="17">
        <f t="shared" si="5"/>
        <v>2.6528235818973722</v>
      </c>
      <c r="N19" s="15"/>
      <c r="O19" s="15"/>
      <c r="P19" s="15"/>
    </row>
    <row r="20" spans="2:16">
      <c r="B20" s="18" t="s">
        <v>19</v>
      </c>
      <c r="C20" s="60">
        <v>4917000</v>
      </c>
      <c r="D20" s="19">
        <v>10002500</v>
      </c>
      <c r="E20" s="19">
        <v>12622540</v>
      </c>
      <c r="F20" s="19">
        <f t="shared" si="0"/>
        <v>27542040</v>
      </c>
      <c r="G20" s="20">
        <f t="shared" si="1"/>
        <v>97.752758143197184</v>
      </c>
      <c r="H20" s="19">
        <v>633165</v>
      </c>
      <c r="I20" s="20">
        <f t="shared" si="2"/>
        <v>2.2472418568028165</v>
      </c>
      <c r="J20" s="19">
        <v>0</v>
      </c>
      <c r="K20" s="20">
        <f t="shared" si="3"/>
        <v>0</v>
      </c>
      <c r="L20" s="19">
        <f t="shared" si="4"/>
        <v>28175205</v>
      </c>
      <c r="M20" s="20">
        <f t="shared" si="5"/>
        <v>0.95104393008622912</v>
      </c>
      <c r="N20" s="15"/>
      <c r="O20" s="15"/>
      <c r="P20" s="15"/>
    </row>
    <row r="21" spans="2:16">
      <c r="B21" s="16" t="s">
        <v>40</v>
      </c>
      <c r="C21" s="58">
        <v>0</v>
      </c>
      <c r="D21" s="15">
        <v>11308731</v>
      </c>
      <c r="E21" s="15">
        <v>0</v>
      </c>
      <c r="F21" s="15">
        <f t="shared" si="0"/>
        <v>11308731</v>
      </c>
      <c r="G21" s="17">
        <f t="shared" si="1"/>
        <v>16.271686271548571</v>
      </c>
      <c r="H21" s="15">
        <v>23740710</v>
      </c>
      <c r="I21" s="17">
        <f t="shared" si="2"/>
        <v>34.159569715100297</v>
      </c>
      <c r="J21" s="15">
        <v>34450000</v>
      </c>
      <c r="K21" s="17">
        <f t="shared" si="3"/>
        <v>49.568744013351129</v>
      </c>
      <c r="L21" s="15">
        <f t="shared" si="4"/>
        <v>69499441</v>
      </c>
      <c r="M21" s="17">
        <f t="shared" si="5"/>
        <v>2.3459286811732518</v>
      </c>
      <c r="N21" s="15"/>
      <c r="O21" s="15"/>
      <c r="P21" s="15"/>
    </row>
    <row r="22" spans="2:16">
      <c r="B22" s="16" t="s">
        <v>64</v>
      </c>
      <c r="C22" s="58">
        <v>1113780</v>
      </c>
      <c r="D22" s="15">
        <v>7929400</v>
      </c>
      <c r="E22" s="15">
        <v>0</v>
      </c>
      <c r="F22" s="15">
        <f t="shared" si="0"/>
        <v>9043180</v>
      </c>
      <c r="G22" s="17">
        <f t="shared" si="1"/>
        <v>100</v>
      </c>
      <c r="H22" s="15">
        <v>0</v>
      </c>
      <c r="I22" s="17">
        <f t="shared" si="2"/>
        <v>0</v>
      </c>
      <c r="J22" s="15">
        <v>0</v>
      </c>
      <c r="K22" s="17">
        <f t="shared" si="3"/>
        <v>0</v>
      </c>
      <c r="L22" s="15">
        <f t="shared" si="4"/>
        <v>9043180</v>
      </c>
      <c r="M22" s="17">
        <f t="shared" si="5"/>
        <v>0.30524929446572563</v>
      </c>
      <c r="N22" s="15"/>
      <c r="O22" s="15"/>
      <c r="P22" s="15"/>
    </row>
    <row r="23" spans="2:16">
      <c r="B23" s="16" t="s">
        <v>20</v>
      </c>
      <c r="C23" s="58">
        <v>451440</v>
      </c>
      <c r="D23" s="15">
        <v>0</v>
      </c>
      <c r="E23" s="15">
        <v>0</v>
      </c>
      <c r="F23" s="15">
        <f t="shared" si="0"/>
        <v>451440</v>
      </c>
      <c r="G23" s="17">
        <f t="shared" si="1"/>
        <v>100</v>
      </c>
      <c r="H23" s="15">
        <v>0</v>
      </c>
      <c r="I23" s="17">
        <f t="shared" si="2"/>
        <v>0</v>
      </c>
      <c r="J23" s="15">
        <v>0</v>
      </c>
      <c r="K23" s="17">
        <f t="shared" si="3"/>
        <v>0</v>
      </c>
      <c r="L23" s="15">
        <f t="shared" si="4"/>
        <v>451440</v>
      </c>
      <c r="M23" s="17">
        <f t="shared" si="5"/>
        <v>1.5238195136401926E-2</v>
      </c>
      <c r="N23" s="15"/>
      <c r="O23" s="15"/>
      <c r="P23" s="15"/>
    </row>
    <row r="24" spans="2:16">
      <c r="B24" s="16" t="s">
        <v>106</v>
      </c>
      <c r="C24" s="58">
        <v>0</v>
      </c>
      <c r="D24" s="15">
        <v>3852760</v>
      </c>
      <c r="E24" s="15">
        <v>208870</v>
      </c>
      <c r="F24" s="15">
        <f t="shared" si="0"/>
        <v>4061630</v>
      </c>
      <c r="G24" s="17">
        <f t="shared" si="1"/>
        <v>100</v>
      </c>
      <c r="H24" s="15">
        <v>0</v>
      </c>
      <c r="I24" s="17">
        <f t="shared" si="2"/>
        <v>0</v>
      </c>
      <c r="J24" s="15">
        <v>0</v>
      </c>
      <c r="K24" s="17">
        <f t="shared" si="3"/>
        <v>0</v>
      </c>
      <c r="L24" s="15">
        <f t="shared" si="4"/>
        <v>4061630</v>
      </c>
      <c r="M24" s="17">
        <f t="shared" si="5"/>
        <v>0.13709886255507744</v>
      </c>
      <c r="N24" s="15"/>
      <c r="O24" s="15"/>
      <c r="P24" s="15"/>
    </row>
    <row r="25" spans="2:16">
      <c r="B25" s="18" t="s">
        <v>76</v>
      </c>
      <c r="C25" s="60">
        <v>7199438</v>
      </c>
      <c r="D25" s="19">
        <v>11290211</v>
      </c>
      <c r="E25" s="19">
        <v>1351081</v>
      </c>
      <c r="F25" s="19">
        <f t="shared" si="0"/>
        <v>19840730</v>
      </c>
      <c r="G25" s="20">
        <f t="shared" si="1"/>
        <v>11.829051337535374</v>
      </c>
      <c r="H25" s="19">
        <v>67104105</v>
      </c>
      <c r="I25" s="20">
        <f t="shared" si="2"/>
        <v>40.007494835339436</v>
      </c>
      <c r="J25" s="19">
        <v>80784000</v>
      </c>
      <c r="K25" s="20">
        <f t="shared" si="3"/>
        <v>48.163453827125188</v>
      </c>
      <c r="L25" s="19">
        <f t="shared" si="4"/>
        <v>167728835</v>
      </c>
      <c r="M25" s="20">
        <f t="shared" si="5"/>
        <v>5.6616266120223315</v>
      </c>
      <c r="N25" s="15"/>
      <c r="O25" s="15"/>
      <c r="P25" s="15"/>
    </row>
    <row r="26" spans="2:16">
      <c r="B26" s="16" t="s">
        <v>54</v>
      </c>
      <c r="C26" s="58">
        <v>3684980</v>
      </c>
      <c r="D26" s="15">
        <v>4547430</v>
      </c>
      <c r="E26" s="15">
        <v>8124288</v>
      </c>
      <c r="F26" s="15">
        <f t="shared" si="0"/>
        <v>16356698</v>
      </c>
      <c r="G26" s="17">
        <f t="shared" si="1"/>
        <v>35.425384158750063</v>
      </c>
      <c r="H26" s="15">
        <v>29815555</v>
      </c>
      <c r="I26" s="17">
        <f t="shared" si="2"/>
        <v>64.574615841249937</v>
      </c>
      <c r="J26" s="15">
        <v>0</v>
      </c>
      <c r="K26" s="17">
        <f t="shared" si="3"/>
        <v>0</v>
      </c>
      <c r="L26" s="15">
        <f t="shared" si="4"/>
        <v>46172253</v>
      </c>
      <c r="M26" s="17">
        <f t="shared" si="5"/>
        <v>1.5585278245200234</v>
      </c>
      <c r="N26" s="15"/>
      <c r="O26" s="15"/>
      <c r="P26" s="15"/>
    </row>
    <row r="27" spans="2:16">
      <c r="B27" s="16" t="s">
        <v>21</v>
      </c>
      <c r="C27" s="58">
        <v>416000</v>
      </c>
      <c r="D27" s="15">
        <v>0</v>
      </c>
      <c r="E27" s="15">
        <v>0</v>
      </c>
      <c r="F27" s="15">
        <f t="shared" si="0"/>
        <v>416000</v>
      </c>
      <c r="G27" s="17">
        <f t="shared" si="1"/>
        <v>100</v>
      </c>
      <c r="H27" s="15">
        <v>0</v>
      </c>
      <c r="I27" s="17">
        <f t="shared" si="2"/>
        <v>0</v>
      </c>
      <c r="J27" s="15">
        <v>0</v>
      </c>
      <c r="K27" s="17">
        <f t="shared" si="3"/>
        <v>0</v>
      </c>
      <c r="L27" s="15">
        <f t="shared" si="4"/>
        <v>416000</v>
      </c>
      <c r="M27" s="17">
        <f t="shared" si="5"/>
        <v>1.4041930659098001E-2</v>
      </c>
      <c r="N27" s="15"/>
      <c r="O27" s="15"/>
      <c r="P27" s="15"/>
    </row>
    <row r="28" spans="2:16">
      <c r="B28" s="16" t="s">
        <v>77</v>
      </c>
      <c r="C28" s="58">
        <v>0</v>
      </c>
      <c r="D28" s="15">
        <v>1333938</v>
      </c>
      <c r="E28" s="15">
        <v>1987746</v>
      </c>
      <c r="F28" s="15">
        <f t="shared" si="0"/>
        <v>3321684</v>
      </c>
      <c r="G28" s="17">
        <f t="shared" si="1"/>
        <v>3.2335789964418487</v>
      </c>
      <c r="H28" s="15">
        <v>9148607</v>
      </c>
      <c r="I28" s="17">
        <f t="shared" si="2"/>
        <v>8.9059475380261564</v>
      </c>
      <c r="J28" s="15">
        <v>90254399</v>
      </c>
      <c r="K28" s="17">
        <f t="shared" si="3"/>
        <v>87.860473465531996</v>
      </c>
      <c r="L28" s="15">
        <f t="shared" si="4"/>
        <v>102724690</v>
      </c>
      <c r="M28" s="17">
        <f t="shared" si="5"/>
        <v>3.4674350335512929</v>
      </c>
      <c r="N28" s="15"/>
      <c r="O28" s="15"/>
      <c r="P28" s="15"/>
    </row>
    <row r="29" spans="2:16">
      <c r="B29" s="16" t="s">
        <v>22</v>
      </c>
      <c r="C29" s="58">
        <v>0</v>
      </c>
      <c r="D29" s="15">
        <v>780120</v>
      </c>
      <c r="E29" s="15">
        <v>0</v>
      </c>
      <c r="F29" s="15">
        <f t="shared" si="0"/>
        <v>780120</v>
      </c>
      <c r="G29" s="17">
        <f t="shared" si="1"/>
        <v>17.468512252052459</v>
      </c>
      <c r="H29" s="15">
        <v>3685744</v>
      </c>
      <c r="I29" s="17">
        <f t="shared" si="2"/>
        <v>82.531487747947537</v>
      </c>
      <c r="J29" s="15">
        <v>0</v>
      </c>
      <c r="K29" s="17">
        <f t="shared" si="3"/>
        <v>0</v>
      </c>
      <c r="L29" s="15">
        <f t="shared" si="4"/>
        <v>4465864</v>
      </c>
      <c r="M29" s="17">
        <f t="shared" si="5"/>
        <v>0.15074363610808184</v>
      </c>
      <c r="N29" s="15"/>
      <c r="O29" s="15"/>
      <c r="P29" s="15"/>
    </row>
    <row r="30" spans="2:16">
      <c r="B30" s="18" t="s">
        <v>78</v>
      </c>
      <c r="C30" s="60">
        <v>1782548</v>
      </c>
      <c r="D30" s="19">
        <v>10773799</v>
      </c>
      <c r="E30" s="19">
        <v>16599969</v>
      </c>
      <c r="F30" s="19">
        <f t="shared" si="0"/>
        <v>29156316</v>
      </c>
      <c r="G30" s="20">
        <f t="shared" si="1"/>
        <v>4.6190227930763026</v>
      </c>
      <c r="H30" s="19">
        <v>586073468</v>
      </c>
      <c r="I30" s="20">
        <f t="shared" si="2"/>
        <v>92.847351054545967</v>
      </c>
      <c r="J30" s="19">
        <v>15992821</v>
      </c>
      <c r="K30" s="20">
        <f t="shared" si="3"/>
        <v>2.5336261523777335</v>
      </c>
      <c r="L30" s="19">
        <f t="shared" si="4"/>
        <v>631222605</v>
      </c>
      <c r="M30" s="20">
        <f t="shared" si="5"/>
        <v>21.306692427560595</v>
      </c>
      <c r="N30" s="15"/>
      <c r="O30" s="15"/>
      <c r="P30" s="15"/>
    </row>
    <row r="31" spans="2:16">
      <c r="B31" s="16" t="s">
        <v>159</v>
      </c>
      <c r="C31" s="58">
        <v>600000</v>
      </c>
      <c r="D31" s="29">
        <v>59416</v>
      </c>
      <c r="E31" s="29">
        <v>0</v>
      </c>
      <c r="F31" s="15">
        <f t="shared" si="0"/>
        <v>659416</v>
      </c>
      <c r="G31" s="17">
        <f t="shared" si="1"/>
        <v>100</v>
      </c>
      <c r="H31" s="15">
        <v>0</v>
      </c>
      <c r="I31" s="17">
        <f t="shared" si="2"/>
        <v>0</v>
      </c>
      <c r="J31" s="15">
        <v>0</v>
      </c>
      <c r="K31" s="17">
        <f t="shared" si="3"/>
        <v>0</v>
      </c>
      <c r="L31" s="15">
        <f t="shared" si="4"/>
        <v>659416</v>
      </c>
      <c r="M31" s="17">
        <f t="shared" si="5"/>
        <v>2.2258350354566747E-2</v>
      </c>
      <c r="N31" s="15"/>
      <c r="O31" s="15"/>
      <c r="P31" s="15"/>
    </row>
    <row r="32" spans="2:16">
      <c r="B32" s="16" t="s">
        <v>61</v>
      </c>
      <c r="C32" s="58">
        <v>0</v>
      </c>
      <c r="D32" s="29">
        <v>3959901</v>
      </c>
      <c r="E32" s="29">
        <v>3282519</v>
      </c>
      <c r="F32" s="15">
        <f t="shared" si="0"/>
        <v>7242420</v>
      </c>
      <c r="G32" s="17">
        <f t="shared" si="1"/>
        <v>6.2066198649080091</v>
      </c>
      <c r="H32" s="15">
        <v>109446215</v>
      </c>
      <c r="I32" s="17">
        <f t="shared" si="2"/>
        <v>93.793380135091979</v>
      </c>
      <c r="J32" s="15">
        <v>0</v>
      </c>
      <c r="K32" s="17">
        <f t="shared" si="3"/>
        <v>0</v>
      </c>
      <c r="L32" s="15">
        <f t="shared" si="4"/>
        <v>116688635</v>
      </c>
      <c r="M32" s="17">
        <f t="shared" si="5"/>
        <v>3.9387829840740287</v>
      </c>
      <c r="N32" s="15"/>
      <c r="O32" s="15"/>
      <c r="P32" s="15"/>
    </row>
    <row r="33" spans="2:16">
      <c r="B33" s="16" t="s">
        <v>79</v>
      </c>
      <c r="C33" s="58">
        <v>0</v>
      </c>
      <c r="D33" s="15">
        <v>0</v>
      </c>
      <c r="E33" s="15">
        <v>0</v>
      </c>
      <c r="F33" s="15">
        <f t="shared" si="0"/>
        <v>0</v>
      </c>
      <c r="G33" s="17">
        <f t="shared" si="1"/>
        <v>0</v>
      </c>
      <c r="H33" s="15">
        <v>0</v>
      </c>
      <c r="I33" s="17">
        <f t="shared" si="2"/>
        <v>0</v>
      </c>
      <c r="J33" s="15">
        <v>90882000</v>
      </c>
      <c r="K33" s="17">
        <f t="shared" si="3"/>
        <v>100</v>
      </c>
      <c r="L33" s="15">
        <f t="shared" si="4"/>
        <v>90882000</v>
      </c>
      <c r="M33" s="17">
        <f t="shared" si="5"/>
        <v>3.067689284038809</v>
      </c>
      <c r="N33" s="15"/>
      <c r="O33" s="15"/>
      <c r="P33" s="15"/>
    </row>
    <row r="34" spans="2:16">
      <c r="B34" s="16" t="s">
        <v>23</v>
      </c>
      <c r="C34" s="58">
        <v>0</v>
      </c>
      <c r="D34" s="15">
        <v>5520000</v>
      </c>
      <c r="E34" s="15">
        <v>1821341</v>
      </c>
      <c r="F34" s="15">
        <f t="shared" si="0"/>
        <v>7341341</v>
      </c>
      <c r="G34" s="17">
        <f t="shared" si="1"/>
        <v>22.700681743309115</v>
      </c>
      <c r="H34" s="15">
        <v>24998397</v>
      </c>
      <c r="I34" s="17">
        <f t="shared" si="2"/>
        <v>77.299318256690881</v>
      </c>
      <c r="J34" s="15">
        <v>0</v>
      </c>
      <c r="K34" s="17">
        <f t="shared" si="3"/>
        <v>0</v>
      </c>
      <c r="L34" s="15">
        <f t="shared" si="4"/>
        <v>32339738</v>
      </c>
      <c r="M34" s="17">
        <f t="shared" si="5"/>
        <v>1.0916162464648957</v>
      </c>
      <c r="N34" s="15"/>
      <c r="O34" s="15"/>
      <c r="P34" s="15"/>
    </row>
    <row r="35" spans="2:16">
      <c r="B35" s="16" t="s">
        <v>80</v>
      </c>
      <c r="C35" s="58">
        <v>480200</v>
      </c>
      <c r="D35" s="15">
        <v>0</v>
      </c>
      <c r="E35" s="15">
        <v>0</v>
      </c>
      <c r="F35" s="15">
        <f t="shared" si="0"/>
        <v>480200</v>
      </c>
      <c r="G35" s="17">
        <f t="shared" si="1"/>
        <v>0.51723704851140639</v>
      </c>
      <c r="H35" s="15">
        <v>11575244</v>
      </c>
      <c r="I35" s="17">
        <f t="shared" si="2"/>
        <v>12.468023828320213</v>
      </c>
      <c r="J35" s="15">
        <v>80784000</v>
      </c>
      <c r="K35" s="17">
        <f t="shared" si="3"/>
        <v>87.014739123168383</v>
      </c>
      <c r="L35" s="15">
        <f t="shared" si="4"/>
        <v>92839444</v>
      </c>
      <c r="M35" s="17">
        <f t="shared" si="5"/>
        <v>3.1337621035509904</v>
      </c>
      <c r="N35" s="15"/>
      <c r="O35" s="15"/>
      <c r="P35" s="15"/>
    </row>
    <row r="36" spans="2:16">
      <c r="B36" s="42" t="s">
        <v>81</v>
      </c>
      <c r="C36" s="76">
        <v>0</v>
      </c>
      <c r="D36" s="43">
        <v>0</v>
      </c>
      <c r="E36" s="43">
        <v>0</v>
      </c>
      <c r="F36" s="43">
        <f t="shared" si="0"/>
        <v>0</v>
      </c>
      <c r="G36" s="44">
        <f t="shared" si="1"/>
        <v>0</v>
      </c>
      <c r="H36" s="43">
        <v>8650640</v>
      </c>
      <c r="I36" s="44">
        <f t="shared" si="2"/>
        <v>100</v>
      </c>
      <c r="J36" s="43">
        <v>0</v>
      </c>
      <c r="K36" s="44">
        <f t="shared" si="3"/>
        <v>0</v>
      </c>
      <c r="L36" s="43">
        <f t="shared" si="4"/>
        <v>8650640</v>
      </c>
      <c r="M36" s="44">
        <f t="shared" si="5"/>
        <v>0.29199924768466234</v>
      </c>
      <c r="N36" s="15"/>
      <c r="O36" s="15"/>
      <c r="P36" s="15"/>
    </row>
    <row r="37" spans="2:16">
      <c r="B37" s="16" t="s">
        <v>82</v>
      </c>
      <c r="C37" s="58">
        <v>0</v>
      </c>
      <c r="D37" s="29">
        <v>794680</v>
      </c>
      <c r="E37" s="29">
        <v>0</v>
      </c>
      <c r="F37" s="29">
        <f t="shared" si="0"/>
        <v>794680</v>
      </c>
      <c r="G37" s="17">
        <f t="shared" si="1"/>
        <v>22.336024104512848</v>
      </c>
      <c r="H37" s="29">
        <v>2763160</v>
      </c>
      <c r="I37" s="17">
        <f t="shared" si="2"/>
        <v>77.663975895487141</v>
      </c>
      <c r="J37" s="29">
        <v>0</v>
      </c>
      <c r="K37" s="17">
        <f t="shared" si="3"/>
        <v>0</v>
      </c>
      <c r="L37" s="29">
        <f t="shared" si="4"/>
        <v>3557840</v>
      </c>
      <c r="M37" s="17">
        <f t="shared" si="5"/>
        <v>0.12009361196193566</v>
      </c>
      <c r="N37" s="15"/>
      <c r="O37" s="15"/>
      <c r="P37" s="15"/>
    </row>
    <row r="38" spans="2:16">
      <c r="B38" s="16" t="s">
        <v>53</v>
      </c>
      <c r="C38" s="58">
        <v>0</v>
      </c>
      <c r="D38" s="29">
        <v>401280</v>
      </c>
      <c r="E38" s="29">
        <v>401280</v>
      </c>
      <c r="F38" s="29">
        <f t="shared" si="0"/>
        <v>802560</v>
      </c>
      <c r="G38" s="17">
        <f t="shared" si="1"/>
        <v>11.457445090819697</v>
      </c>
      <c r="H38" s="29">
        <v>6202143</v>
      </c>
      <c r="I38" s="17">
        <f t="shared" si="2"/>
        <v>88.542554909180311</v>
      </c>
      <c r="J38" s="29">
        <v>0</v>
      </c>
      <c r="K38" s="17">
        <f t="shared" si="3"/>
        <v>0</v>
      </c>
      <c r="L38" s="29">
        <f t="shared" si="4"/>
        <v>7004703</v>
      </c>
      <c r="M38" s="17">
        <f t="shared" si="5"/>
        <v>0.23644123512878784</v>
      </c>
      <c r="N38" s="15"/>
      <c r="O38" s="15"/>
      <c r="P38" s="15"/>
    </row>
    <row r="39" spans="2:16">
      <c r="B39" s="16" t="s">
        <v>50</v>
      </c>
      <c r="C39" s="58">
        <v>1162604</v>
      </c>
      <c r="D39" s="29">
        <v>837396</v>
      </c>
      <c r="E39" s="29">
        <v>0</v>
      </c>
      <c r="F39" s="29">
        <f t="shared" si="0"/>
        <v>2000000</v>
      </c>
      <c r="G39" s="17">
        <f t="shared" si="1"/>
        <v>100</v>
      </c>
      <c r="H39" s="29">
        <v>0</v>
      </c>
      <c r="I39" s="17">
        <f t="shared" si="2"/>
        <v>0</v>
      </c>
      <c r="J39" s="29">
        <v>0</v>
      </c>
      <c r="K39" s="17">
        <f t="shared" si="3"/>
        <v>0</v>
      </c>
      <c r="L39" s="29">
        <f t="shared" si="4"/>
        <v>2000000</v>
      </c>
      <c r="M39" s="17">
        <f t="shared" si="5"/>
        <v>6.7509282014894229E-2</v>
      </c>
      <c r="N39" s="15"/>
      <c r="O39" s="15"/>
      <c r="P39" s="15"/>
    </row>
    <row r="40" spans="2:16">
      <c r="B40" s="18" t="s">
        <v>24</v>
      </c>
      <c r="C40" s="75">
        <v>475000</v>
      </c>
      <c r="D40" s="19">
        <v>1244020</v>
      </c>
      <c r="E40" s="19">
        <v>1318790</v>
      </c>
      <c r="F40" s="19">
        <f t="shared" si="0"/>
        <v>3037810</v>
      </c>
      <c r="G40" s="20">
        <f t="shared" si="1"/>
        <v>11.720295968714497</v>
      </c>
      <c r="H40" s="19">
        <v>22881416</v>
      </c>
      <c r="I40" s="20">
        <f t="shared" si="2"/>
        <v>88.279704031285505</v>
      </c>
      <c r="J40" s="19">
        <v>0</v>
      </c>
      <c r="K40" s="20">
        <f t="shared" si="3"/>
        <v>0</v>
      </c>
      <c r="L40" s="19">
        <f t="shared" si="4"/>
        <v>25919226</v>
      </c>
      <c r="M40" s="20">
        <f t="shared" si="5"/>
        <v>0.87489416882088955</v>
      </c>
      <c r="N40" s="15"/>
      <c r="O40" s="15"/>
      <c r="P40" s="15"/>
    </row>
    <row r="41" spans="2:16">
      <c r="B41" s="16" t="s">
        <v>83</v>
      </c>
      <c r="C41" s="58">
        <v>0</v>
      </c>
      <c r="D41" s="29">
        <v>46159954</v>
      </c>
      <c r="E41" s="15">
        <v>877683</v>
      </c>
      <c r="F41" s="29">
        <f t="shared" si="0"/>
        <v>47037637</v>
      </c>
      <c r="G41" s="17">
        <f t="shared" si="1"/>
        <v>30.963820092010348</v>
      </c>
      <c r="H41" s="29">
        <v>92523971</v>
      </c>
      <c r="I41" s="17">
        <f t="shared" si="2"/>
        <v>60.906452257420639</v>
      </c>
      <c r="J41" s="29">
        <v>12350000</v>
      </c>
      <c r="K41" s="17">
        <f t="shared" si="3"/>
        <v>8.1297276505690075</v>
      </c>
      <c r="L41" s="29">
        <f t="shared" si="4"/>
        <v>151911608</v>
      </c>
      <c r="M41" s="17">
        <f t="shared" si="5"/>
        <v>5.1277217929040315</v>
      </c>
      <c r="N41" s="15"/>
      <c r="O41" s="15"/>
      <c r="P41" s="15"/>
    </row>
    <row r="42" spans="2:16">
      <c r="B42" s="16" t="s">
        <v>97</v>
      </c>
      <c r="C42" s="59">
        <v>0</v>
      </c>
      <c r="D42" s="29">
        <v>0</v>
      </c>
      <c r="E42" s="29">
        <v>0</v>
      </c>
      <c r="F42" s="29">
        <f t="shared" si="0"/>
        <v>0</v>
      </c>
      <c r="G42" s="17">
        <f t="shared" si="1"/>
        <v>0</v>
      </c>
      <c r="H42" s="29">
        <v>20813560</v>
      </c>
      <c r="I42" s="17">
        <f t="shared" si="2"/>
        <v>100</v>
      </c>
      <c r="J42" s="29">
        <v>0</v>
      </c>
      <c r="K42" s="17">
        <f t="shared" si="3"/>
        <v>0</v>
      </c>
      <c r="L42" s="29">
        <f t="shared" si="4"/>
        <v>20813560</v>
      </c>
      <c r="M42" s="17">
        <f t="shared" si="5"/>
        <v>0.70255424588696103</v>
      </c>
      <c r="N42" s="15"/>
      <c r="O42" s="15"/>
      <c r="P42" s="15"/>
    </row>
    <row r="43" spans="2:16">
      <c r="B43" s="16" t="s">
        <v>98</v>
      </c>
      <c r="C43" s="61">
        <v>990242</v>
      </c>
      <c r="D43" s="29">
        <v>386232</v>
      </c>
      <c r="E43" s="29">
        <v>1329240</v>
      </c>
      <c r="F43" s="29">
        <f t="shared" si="0"/>
        <v>2705714</v>
      </c>
      <c r="G43" s="17">
        <f t="shared" si="1"/>
        <v>100</v>
      </c>
      <c r="H43" s="29">
        <v>0</v>
      </c>
      <c r="I43" s="17">
        <f t="shared" si="2"/>
        <v>0</v>
      </c>
      <c r="J43" s="29">
        <v>0</v>
      </c>
      <c r="K43" s="17">
        <f t="shared" si="3"/>
        <v>0</v>
      </c>
      <c r="L43" s="29">
        <f t="shared" si="4"/>
        <v>2705714</v>
      </c>
      <c r="M43" s="17">
        <f t="shared" si="5"/>
        <v>9.133040473882377E-2</v>
      </c>
      <c r="N43" s="15"/>
      <c r="O43" s="15"/>
      <c r="P43" s="15"/>
    </row>
    <row r="44" spans="2:16">
      <c r="B44" s="16" t="s">
        <v>25</v>
      </c>
      <c r="C44" s="61">
        <v>9353740</v>
      </c>
      <c r="D44" s="29">
        <v>19530536</v>
      </c>
      <c r="E44" s="29">
        <v>0</v>
      </c>
      <c r="F44" s="29">
        <f t="shared" si="0"/>
        <v>28884276</v>
      </c>
      <c r="G44" s="17">
        <f t="shared" si="1"/>
        <v>48.692265094179795</v>
      </c>
      <c r="H44" s="29">
        <v>4733333</v>
      </c>
      <c r="I44" s="17">
        <f t="shared" si="2"/>
        <v>7.9793139081979865</v>
      </c>
      <c r="J44" s="29">
        <v>25702441</v>
      </c>
      <c r="K44" s="17">
        <f t="shared" si="3"/>
        <v>43.328420997622217</v>
      </c>
      <c r="L44" s="29">
        <f t="shared" si="4"/>
        <v>59320050</v>
      </c>
      <c r="M44" s="17">
        <f t="shared" si="5"/>
        <v>2.0023269922938134</v>
      </c>
      <c r="N44" s="15"/>
      <c r="O44" s="15"/>
      <c r="P44" s="15"/>
    </row>
    <row r="45" spans="2:16">
      <c r="B45" s="16" t="s">
        <v>26</v>
      </c>
      <c r="C45" s="61">
        <v>4331049</v>
      </c>
      <c r="D45" s="29">
        <v>2178715</v>
      </c>
      <c r="E45" s="29">
        <v>8127000</v>
      </c>
      <c r="F45" s="29">
        <f t="shared" si="0"/>
        <v>14636764</v>
      </c>
      <c r="G45" s="17">
        <f t="shared" si="1"/>
        <v>71.578052290524823</v>
      </c>
      <c r="H45" s="29">
        <v>5811912</v>
      </c>
      <c r="I45" s="17">
        <f t="shared" si="2"/>
        <v>28.421947709475177</v>
      </c>
      <c r="J45" s="29">
        <v>0</v>
      </c>
      <c r="K45" s="17">
        <f t="shared" si="3"/>
        <v>0</v>
      </c>
      <c r="L45" s="29">
        <f t="shared" si="4"/>
        <v>20448676</v>
      </c>
      <c r="M45" s="17">
        <f t="shared" si="5"/>
        <v>0.69023771745759976</v>
      </c>
      <c r="N45" s="15"/>
      <c r="O45" s="15"/>
      <c r="P45" s="15"/>
    </row>
    <row r="46" spans="2:16">
      <c r="B46" s="42" t="s">
        <v>84</v>
      </c>
      <c r="C46" s="77">
        <v>5769930</v>
      </c>
      <c r="D46" s="43">
        <v>294000</v>
      </c>
      <c r="E46" s="43">
        <v>0</v>
      </c>
      <c r="F46" s="43">
        <f t="shared" si="0"/>
        <v>6063930</v>
      </c>
      <c r="G46" s="44">
        <f t="shared" si="1"/>
        <v>96.920717809771077</v>
      </c>
      <c r="H46" s="43">
        <v>192658</v>
      </c>
      <c r="I46" s="44">
        <f t="shared" si="2"/>
        <v>3.0792821902289234</v>
      </c>
      <c r="J46" s="43">
        <v>0</v>
      </c>
      <c r="K46" s="44">
        <f t="shared" si="3"/>
        <v>0</v>
      </c>
      <c r="L46" s="43">
        <f t="shared" si="4"/>
        <v>6256588</v>
      </c>
      <c r="M46" s="44">
        <f t="shared" si="5"/>
        <v>0.21118888187150156</v>
      </c>
      <c r="N46" s="15"/>
      <c r="O46" s="15"/>
      <c r="P46" s="15"/>
    </row>
    <row r="47" spans="2:16">
      <c r="B47" s="16" t="s">
        <v>99</v>
      </c>
      <c r="C47" s="74">
        <v>0</v>
      </c>
      <c r="D47" s="29">
        <v>993660</v>
      </c>
      <c r="E47" s="29">
        <v>7288290</v>
      </c>
      <c r="F47" s="29">
        <f t="shared" si="0"/>
        <v>8281950</v>
      </c>
      <c r="G47" s="17">
        <f t="shared" si="1"/>
        <v>12.998213448966339</v>
      </c>
      <c r="H47" s="29">
        <v>3192171</v>
      </c>
      <c r="I47" s="17">
        <f t="shared" si="2"/>
        <v>5.009994025996332</v>
      </c>
      <c r="J47" s="29">
        <v>52241943</v>
      </c>
      <c r="K47" s="17">
        <f t="shared" si="3"/>
        <v>81.991792525037326</v>
      </c>
      <c r="L47" s="29">
        <f t="shared" si="4"/>
        <v>63716064</v>
      </c>
      <c r="M47" s="17">
        <f t="shared" si="5"/>
        <v>2.1507128667275248</v>
      </c>
      <c r="N47" s="15"/>
      <c r="O47" s="15"/>
      <c r="P47" s="15"/>
    </row>
    <row r="48" spans="2:16">
      <c r="B48" s="16" t="s">
        <v>85</v>
      </c>
      <c r="C48" s="58">
        <v>1144634</v>
      </c>
      <c r="D48" s="29">
        <v>1127691</v>
      </c>
      <c r="E48" s="29">
        <v>980000</v>
      </c>
      <c r="F48" s="29">
        <f t="shared" si="0"/>
        <v>3252325</v>
      </c>
      <c r="G48" s="17">
        <f t="shared" si="1"/>
        <v>4.852089537050543</v>
      </c>
      <c r="H48" s="29">
        <v>29424044</v>
      </c>
      <c r="I48" s="17">
        <f t="shared" si="2"/>
        <v>43.897241521101002</v>
      </c>
      <c r="J48" s="29">
        <v>34353000</v>
      </c>
      <c r="K48" s="17">
        <f t="shared" si="3"/>
        <v>51.250668941848467</v>
      </c>
      <c r="L48" s="29">
        <f t="shared" si="4"/>
        <v>67029369</v>
      </c>
      <c r="M48" s="17">
        <f t="shared" si="5"/>
        <v>2.2625522875507049</v>
      </c>
      <c r="N48" s="15"/>
      <c r="O48" s="15"/>
      <c r="P48" s="15"/>
    </row>
    <row r="49" spans="2:16" ht="12.95" customHeight="1">
      <c r="B49" s="16"/>
      <c r="C49" s="15"/>
      <c r="D49" s="15"/>
      <c r="E49" s="15"/>
      <c r="F49" s="15"/>
      <c r="G49" s="21"/>
      <c r="H49" s="15"/>
      <c r="I49" s="21"/>
      <c r="J49" s="15"/>
      <c r="K49" s="21"/>
      <c r="L49" s="15"/>
      <c r="M49" s="21"/>
      <c r="N49" s="15"/>
      <c r="O49" s="15"/>
      <c r="P49" s="15"/>
    </row>
    <row r="50" spans="2:16">
      <c r="B50" s="30" t="s">
        <v>27</v>
      </c>
      <c r="C50" s="31">
        <f>SUM(C11:C49)</f>
        <v>66015716</v>
      </c>
      <c r="D50" s="31">
        <f>SUM(D11:D49)</f>
        <v>210920823</v>
      </c>
      <c r="E50" s="31">
        <f>SUM(E11:E49)</f>
        <v>77513290</v>
      </c>
      <c r="F50" s="31">
        <f>SUM(F11:F49)</f>
        <v>354449829</v>
      </c>
      <c r="G50" s="32">
        <f>(F50/L50)*100</f>
        <v>14.873936766205102</v>
      </c>
      <c r="H50" s="31">
        <f>SUM(H11:H49)</f>
        <v>1319317265</v>
      </c>
      <c r="I50" s="32">
        <f>(H50/L50)*100</f>
        <v>55.363100694774658</v>
      </c>
      <c r="J50" s="31">
        <f>SUM(J11:J49)</f>
        <v>709259233</v>
      </c>
      <c r="K50" s="32">
        <f>(J50/L50)*100</f>
        <v>29.762962539020243</v>
      </c>
      <c r="L50" s="31">
        <f>SUM(L11:L49)</f>
        <v>2383026327</v>
      </c>
      <c r="M50" s="32">
        <f>SUM(M11:M49)</f>
        <v>80.438198179180304</v>
      </c>
      <c r="N50" s="15"/>
      <c r="O50" s="15"/>
      <c r="P50" s="15"/>
    </row>
    <row r="51" spans="2:16" ht="12.95" customHeight="1">
      <c r="B51" s="16"/>
      <c r="C51" s="15"/>
      <c r="D51" s="15"/>
      <c r="E51" s="15"/>
      <c r="F51" s="15"/>
      <c r="G51" s="21"/>
      <c r="H51" s="15"/>
      <c r="I51" s="21"/>
      <c r="J51" s="15"/>
      <c r="K51" s="21"/>
      <c r="L51" s="15"/>
      <c r="M51" s="21"/>
      <c r="N51" s="15"/>
      <c r="O51" s="15"/>
      <c r="P51" s="15"/>
    </row>
    <row r="52" spans="2:16" ht="12.95" customHeight="1">
      <c r="B52" s="16"/>
      <c r="C52" s="15"/>
      <c r="D52" s="15"/>
      <c r="E52" s="15"/>
      <c r="F52" s="15"/>
      <c r="G52" s="21"/>
      <c r="H52" s="15"/>
      <c r="I52" s="21"/>
      <c r="J52" s="15"/>
      <c r="K52" s="21"/>
      <c r="L52" s="15"/>
      <c r="M52" s="21"/>
      <c r="N52" s="15"/>
      <c r="O52" s="15"/>
      <c r="P52" s="15"/>
    </row>
    <row r="53" spans="2:16" ht="15.75">
      <c r="B53" s="13" t="s">
        <v>28</v>
      </c>
      <c r="C53" s="15"/>
      <c r="D53" s="15"/>
      <c r="E53" s="15"/>
      <c r="F53" s="15"/>
      <c r="G53" s="21"/>
      <c r="H53" s="15"/>
      <c r="I53" s="21"/>
      <c r="J53" s="15"/>
      <c r="K53" s="21"/>
      <c r="L53" s="15"/>
      <c r="M53" s="21"/>
      <c r="N53" s="15"/>
      <c r="O53" s="15"/>
      <c r="P53" s="15"/>
    </row>
    <row r="54" spans="2:16">
      <c r="B54" s="16"/>
      <c r="C54" s="15"/>
      <c r="D54" s="15"/>
      <c r="E54" s="15"/>
      <c r="F54" s="15"/>
      <c r="G54" s="21"/>
      <c r="H54" s="15"/>
      <c r="I54" s="21"/>
      <c r="J54" s="15"/>
      <c r="K54" s="21"/>
      <c r="L54" s="15"/>
      <c r="M54" s="21"/>
      <c r="N54" s="15"/>
      <c r="O54" s="15"/>
      <c r="P54" s="15"/>
    </row>
    <row r="55" spans="2:16">
      <c r="B55" s="16" t="s">
        <v>29</v>
      </c>
      <c r="C55" s="14">
        <v>490000</v>
      </c>
      <c r="D55" s="14">
        <v>3507818</v>
      </c>
      <c r="E55" s="15">
        <v>0</v>
      </c>
      <c r="F55" s="14">
        <f t="shared" ref="F55:F118" si="6">SUM(C55:E55)</f>
        <v>3997818</v>
      </c>
      <c r="G55" s="17">
        <f t="shared" ref="G55:G118" si="7">(F55/L55)*100</f>
        <v>100</v>
      </c>
      <c r="H55" s="14">
        <v>0</v>
      </c>
      <c r="I55" s="17">
        <f t="shared" ref="I55:I118" si="8">(H55/L55)*100</f>
        <v>0</v>
      </c>
      <c r="J55" s="14">
        <v>0</v>
      </c>
      <c r="K55" s="17">
        <f t="shared" ref="K55:K118" si="9">(J55/L55)*100</f>
        <v>0</v>
      </c>
      <c r="L55" s="14">
        <f t="shared" ref="L55:L118" si="10">J55+H55+F55</f>
        <v>3997818</v>
      </c>
      <c r="M55" s="17">
        <f t="shared" ref="M55:M118" si="11">(L55/$L$263)*100</f>
        <v>0.13494491140311021</v>
      </c>
      <c r="N55" s="15"/>
      <c r="O55" s="15"/>
      <c r="P55" s="15"/>
    </row>
    <row r="56" spans="2:16">
      <c r="B56" s="16" t="s">
        <v>160</v>
      </c>
      <c r="C56" s="15">
        <v>0</v>
      </c>
      <c r="D56" s="15">
        <v>1317360</v>
      </c>
      <c r="E56" s="15">
        <v>245000</v>
      </c>
      <c r="F56" s="15">
        <f t="shared" si="6"/>
        <v>1562360</v>
      </c>
      <c r="G56" s="17">
        <f t="shared" si="7"/>
        <v>100</v>
      </c>
      <c r="H56" s="15">
        <v>0</v>
      </c>
      <c r="I56" s="17">
        <f t="shared" si="8"/>
        <v>0</v>
      </c>
      <c r="J56" s="15">
        <v>0</v>
      </c>
      <c r="K56" s="17">
        <f t="shared" si="9"/>
        <v>0</v>
      </c>
      <c r="L56" s="15">
        <f t="shared" si="10"/>
        <v>1562360</v>
      </c>
      <c r="M56" s="17">
        <f t="shared" si="11"/>
        <v>5.2736900924395085E-2</v>
      </c>
      <c r="N56" s="15"/>
      <c r="O56" s="15"/>
      <c r="P56" s="15"/>
    </row>
    <row r="57" spans="2:16">
      <c r="B57" s="16" t="s">
        <v>41</v>
      </c>
      <c r="C57" s="15">
        <v>0</v>
      </c>
      <c r="D57" s="15">
        <v>1082900</v>
      </c>
      <c r="E57" s="15">
        <v>0</v>
      </c>
      <c r="F57" s="15">
        <f t="shared" si="6"/>
        <v>1082900</v>
      </c>
      <c r="G57" s="17">
        <f t="shared" si="7"/>
        <v>100</v>
      </c>
      <c r="H57" s="15">
        <v>0</v>
      </c>
      <c r="I57" s="17">
        <f t="shared" si="8"/>
        <v>0</v>
      </c>
      <c r="J57" s="15">
        <v>0</v>
      </c>
      <c r="K57" s="17">
        <f t="shared" si="9"/>
        <v>0</v>
      </c>
      <c r="L57" s="15">
        <f t="shared" si="10"/>
        <v>1082900</v>
      </c>
      <c r="M57" s="17">
        <f t="shared" si="11"/>
        <v>3.6552900746964483E-2</v>
      </c>
      <c r="N57" s="15"/>
      <c r="O57" s="15"/>
      <c r="P57" s="15"/>
    </row>
    <row r="58" spans="2:16">
      <c r="B58" s="16" t="s">
        <v>86</v>
      </c>
      <c r="C58" s="15">
        <v>475000</v>
      </c>
      <c r="D58" s="15">
        <v>1401720</v>
      </c>
      <c r="E58" s="15">
        <v>0</v>
      </c>
      <c r="F58" s="15">
        <f t="shared" si="6"/>
        <v>1876720</v>
      </c>
      <c r="G58" s="17">
        <f t="shared" si="7"/>
        <v>100</v>
      </c>
      <c r="H58" s="15">
        <v>0</v>
      </c>
      <c r="I58" s="17">
        <f t="shared" si="8"/>
        <v>0</v>
      </c>
      <c r="J58" s="15">
        <v>0</v>
      </c>
      <c r="K58" s="17">
        <f t="shared" si="9"/>
        <v>0</v>
      </c>
      <c r="L58" s="15">
        <f t="shared" si="10"/>
        <v>1876720</v>
      </c>
      <c r="M58" s="17">
        <f t="shared" si="11"/>
        <v>6.334800987149615E-2</v>
      </c>
      <c r="N58" s="15"/>
      <c r="O58" s="15"/>
      <c r="P58" s="15"/>
    </row>
    <row r="59" spans="2:16">
      <c r="B59" s="18" t="s">
        <v>45</v>
      </c>
      <c r="C59" s="52">
        <v>2550000</v>
      </c>
      <c r="D59" s="19">
        <v>1112983</v>
      </c>
      <c r="E59" s="19">
        <v>259000</v>
      </c>
      <c r="F59" s="19">
        <f t="shared" si="6"/>
        <v>3921983</v>
      </c>
      <c r="G59" s="20">
        <f t="shared" si="7"/>
        <v>16.450144165879912</v>
      </c>
      <c r="H59" s="19">
        <v>19919650</v>
      </c>
      <c r="I59" s="20">
        <f t="shared" si="8"/>
        <v>83.549855834120095</v>
      </c>
      <c r="J59" s="19">
        <v>0</v>
      </c>
      <c r="K59" s="20">
        <f t="shared" si="9"/>
        <v>0</v>
      </c>
      <c r="L59" s="19">
        <f t="shared" si="10"/>
        <v>23841633</v>
      </c>
      <c r="M59" s="20">
        <f t="shared" si="11"/>
        <v>0.80476576294630442</v>
      </c>
      <c r="N59" s="15"/>
      <c r="O59" s="15"/>
      <c r="P59" s="15"/>
    </row>
    <row r="60" spans="2:16">
      <c r="B60" s="16" t="s">
        <v>199</v>
      </c>
      <c r="C60" s="15">
        <v>2394000</v>
      </c>
      <c r="D60" s="15">
        <v>0</v>
      </c>
      <c r="E60" s="15">
        <v>0</v>
      </c>
      <c r="F60" s="15">
        <f t="shared" si="6"/>
        <v>2394000</v>
      </c>
      <c r="G60" s="17">
        <f t="shared" si="7"/>
        <v>100</v>
      </c>
      <c r="H60" s="15">
        <v>0</v>
      </c>
      <c r="I60" s="17">
        <f t="shared" si="8"/>
        <v>0</v>
      </c>
      <c r="J60" s="15">
        <v>0</v>
      </c>
      <c r="K60" s="17">
        <f t="shared" si="9"/>
        <v>0</v>
      </c>
      <c r="L60" s="15">
        <f t="shared" si="10"/>
        <v>2394000</v>
      </c>
      <c r="M60" s="17">
        <f t="shared" si="11"/>
        <v>8.0808610571828407E-2</v>
      </c>
      <c r="N60" s="15"/>
      <c r="O60" s="15"/>
      <c r="P60" s="15"/>
    </row>
    <row r="61" spans="2:16">
      <c r="B61" s="16" t="s">
        <v>87</v>
      </c>
      <c r="C61" s="15">
        <v>0</v>
      </c>
      <c r="D61" s="15">
        <v>0</v>
      </c>
      <c r="E61" s="15">
        <v>0</v>
      </c>
      <c r="F61" s="15">
        <f t="shared" si="6"/>
        <v>0</v>
      </c>
      <c r="G61" s="17">
        <f t="shared" si="7"/>
        <v>0</v>
      </c>
      <c r="H61" s="15">
        <v>1632609</v>
      </c>
      <c r="I61" s="17">
        <f t="shared" si="8"/>
        <v>100</v>
      </c>
      <c r="J61" s="15">
        <v>0</v>
      </c>
      <c r="K61" s="17">
        <f t="shared" si="9"/>
        <v>0</v>
      </c>
      <c r="L61" s="15">
        <f t="shared" si="10"/>
        <v>1632609</v>
      </c>
      <c r="M61" s="17">
        <f t="shared" si="11"/>
        <v>5.5108130700527239E-2</v>
      </c>
      <c r="N61" s="15"/>
      <c r="O61" s="15"/>
      <c r="P61" s="15"/>
    </row>
    <row r="62" spans="2:16">
      <c r="B62" s="16" t="s">
        <v>100</v>
      </c>
      <c r="C62" s="15">
        <v>0</v>
      </c>
      <c r="D62" s="15">
        <v>2693202</v>
      </c>
      <c r="E62" s="15">
        <v>0</v>
      </c>
      <c r="F62" s="15">
        <f t="shared" si="6"/>
        <v>2693202</v>
      </c>
      <c r="G62" s="17">
        <f t="shared" si="7"/>
        <v>100</v>
      </c>
      <c r="H62" s="15">
        <v>0</v>
      </c>
      <c r="I62" s="17">
        <f t="shared" si="8"/>
        <v>0</v>
      </c>
      <c r="J62" s="15">
        <v>0</v>
      </c>
      <c r="K62" s="17">
        <f t="shared" si="9"/>
        <v>0</v>
      </c>
      <c r="L62" s="15">
        <f t="shared" si="10"/>
        <v>2693202</v>
      </c>
      <c r="M62" s="17">
        <f t="shared" si="11"/>
        <v>9.0908066670538593E-2</v>
      </c>
      <c r="N62" s="15"/>
      <c r="O62" s="15"/>
      <c r="P62" s="15"/>
    </row>
    <row r="63" spans="2:16">
      <c r="B63" s="16" t="s">
        <v>88</v>
      </c>
      <c r="C63" s="29">
        <v>0</v>
      </c>
      <c r="D63" s="29">
        <v>6556260</v>
      </c>
      <c r="E63" s="15">
        <v>0</v>
      </c>
      <c r="F63" s="29">
        <f t="shared" si="6"/>
        <v>6556260</v>
      </c>
      <c r="G63" s="17">
        <f t="shared" si="7"/>
        <v>100</v>
      </c>
      <c r="H63" s="29">
        <v>0</v>
      </c>
      <c r="I63" s="17">
        <f t="shared" si="8"/>
        <v>0</v>
      </c>
      <c r="J63" s="29">
        <v>0</v>
      </c>
      <c r="K63" s="17">
        <f t="shared" si="9"/>
        <v>0</v>
      </c>
      <c r="L63" s="29">
        <f t="shared" si="10"/>
        <v>6556260</v>
      </c>
      <c r="M63" s="17">
        <f t="shared" si="11"/>
        <v>0.22130420265148526</v>
      </c>
      <c r="N63" s="15"/>
      <c r="O63" s="15"/>
      <c r="P63" s="15"/>
    </row>
    <row r="64" spans="2:16">
      <c r="B64" s="16" t="s">
        <v>161</v>
      </c>
      <c r="C64" s="29">
        <v>475000</v>
      </c>
      <c r="D64" s="29">
        <v>0</v>
      </c>
      <c r="E64" s="29">
        <v>0</v>
      </c>
      <c r="F64" s="29">
        <f t="shared" si="6"/>
        <v>475000</v>
      </c>
      <c r="G64" s="17">
        <f t="shared" si="7"/>
        <v>100</v>
      </c>
      <c r="H64" s="29">
        <v>0</v>
      </c>
      <c r="I64" s="17">
        <f t="shared" si="8"/>
        <v>0</v>
      </c>
      <c r="J64" s="29">
        <v>0</v>
      </c>
      <c r="K64" s="17">
        <f t="shared" si="9"/>
        <v>0</v>
      </c>
      <c r="L64" s="29">
        <f t="shared" si="10"/>
        <v>475000</v>
      </c>
      <c r="M64" s="17">
        <f t="shared" si="11"/>
        <v>1.6033454478537382E-2</v>
      </c>
      <c r="N64" s="15"/>
      <c r="O64" s="15"/>
      <c r="P64" s="15"/>
    </row>
    <row r="65" spans="2:16">
      <c r="B65" s="42" t="s">
        <v>162</v>
      </c>
      <c r="C65" s="43">
        <v>0</v>
      </c>
      <c r="D65" s="43">
        <v>468860</v>
      </c>
      <c r="E65" s="43">
        <v>1971860</v>
      </c>
      <c r="F65" s="43">
        <f t="shared" si="6"/>
        <v>2440720</v>
      </c>
      <c r="G65" s="44">
        <f t="shared" si="7"/>
        <v>100</v>
      </c>
      <c r="H65" s="43">
        <v>0</v>
      </c>
      <c r="I65" s="44">
        <f t="shared" si="8"/>
        <v>0</v>
      </c>
      <c r="J65" s="43">
        <v>0</v>
      </c>
      <c r="K65" s="44">
        <f t="shared" si="9"/>
        <v>0</v>
      </c>
      <c r="L65" s="43">
        <f t="shared" si="10"/>
        <v>2440720</v>
      </c>
      <c r="M65" s="44">
        <f t="shared" si="11"/>
        <v>8.2385627399696335E-2</v>
      </c>
      <c r="N65" s="15"/>
      <c r="O65" s="15"/>
      <c r="P65" s="15"/>
    </row>
    <row r="66" spans="2:16">
      <c r="B66" s="16" t="s">
        <v>55</v>
      </c>
      <c r="C66" s="15">
        <v>12709503</v>
      </c>
      <c r="D66" s="15">
        <v>32000</v>
      </c>
      <c r="E66" s="15">
        <v>0</v>
      </c>
      <c r="F66" s="15">
        <f t="shared" si="6"/>
        <v>12741503</v>
      </c>
      <c r="G66" s="17">
        <f t="shared" si="7"/>
        <v>100</v>
      </c>
      <c r="H66" s="15">
        <v>0</v>
      </c>
      <c r="I66" s="17">
        <f t="shared" si="8"/>
        <v>0</v>
      </c>
      <c r="J66" s="15">
        <v>0</v>
      </c>
      <c r="K66" s="17">
        <f t="shared" si="9"/>
        <v>0</v>
      </c>
      <c r="L66" s="15">
        <f t="shared" si="10"/>
        <v>12741503</v>
      </c>
      <c r="M66" s="17">
        <f t="shared" si="11"/>
        <v>0.43008485966031051</v>
      </c>
      <c r="N66" s="15"/>
      <c r="O66" s="15"/>
      <c r="P66" s="15"/>
    </row>
    <row r="67" spans="2:16">
      <c r="B67" s="16" t="s">
        <v>56</v>
      </c>
      <c r="C67" s="15">
        <v>0</v>
      </c>
      <c r="D67" s="15">
        <v>463321</v>
      </c>
      <c r="E67" s="15">
        <v>0</v>
      </c>
      <c r="F67" s="15">
        <f t="shared" si="6"/>
        <v>463321</v>
      </c>
      <c r="G67" s="17">
        <f t="shared" si="7"/>
        <v>1.8173732854391733</v>
      </c>
      <c r="H67" s="15">
        <v>4735671</v>
      </c>
      <c r="I67" s="17">
        <f t="shared" si="8"/>
        <v>18.5756353889183</v>
      </c>
      <c r="J67" s="15">
        <v>20295000</v>
      </c>
      <c r="K67" s="17">
        <f t="shared" si="9"/>
        <v>79.606991325642525</v>
      </c>
      <c r="L67" s="15">
        <f t="shared" si="10"/>
        <v>25493992</v>
      </c>
      <c r="M67" s="17">
        <f t="shared" si="11"/>
        <v>0.86054054780672873</v>
      </c>
      <c r="N67" s="15"/>
      <c r="O67" s="15"/>
      <c r="P67" s="15"/>
    </row>
    <row r="68" spans="2:16">
      <c r="B68" s="16" t="s">
        <v>89</v>
      </c>
      <c r="C68" s="29">
        <v>0</v>
      </c>
      <c r="D68" s="15">
        <v>0</v>
      </c>
      <c r="E68" s="15">
        <v>0</v>
      </c>
      <c r="F68" s="29">
        <f t="shared" si="6"/>
        <v>0</v>
      </c>
      <c r="G68" s="17">
        <f t="shared" si="7"/>
        <v>0</v>
      </c>
      <c r="H68" s="29">
        <v>110011</v>
      </c>
      <c r="I68" s="17">
        <f t="shared" si="8"/>
        <v>100</v>
      </c>
      <c r="J68" s="29">
        <v>0</v>
      </c>
      <c r="K68" s="17">
        <f t="shared" si="9"/>
        <v>0</v>
      </c>
      <c r="L68" s="29">
        <f t="shared" si="10"/>
        <v>110011</v>
      </c>
      <c r="M68" s="17">
        <f t="shared" si="11"/>
        <v>3.713381811870265E-3</v>
      </c>
      <c r="N68" s="15"/>
      <c r="O68" s="15"/>
      <c r="P68" s="15"/>
    </row>
    <row r="69" spans="2:16">
      <c r="B69" s="18" t="s">
        <v>90</v>
      </c>
      <c r="C69" s="52">
        <v>0</v>
      </c>
      <c r="D69" s="19">
        <v>-34451</v>
      </c>
      <c r="E69" s="15">
        <v>903901</v>
      </c>
      <c r="F69" s="19">
        <f t="shared" si="6"/>
        <v>869450</v>
      </c>
      <c r="G69" s="20">
        <f t="shared" si="7"/>
        <v>100</v>
      </c>
      <c r="H69" s="19">
        <v>0</v>
      </c>
      <c r="I69" s="20">
        <f t="shared" si="8"/>
        <v>0</v>
      </c>
      <c r="J69" s="19">
        <v>0</v>
      </c>
      <c r="K69" s="20">
        <f t="shared" si="9"/>
        <v>0</v>
      </c>
      <c r="L69" s="19">
        <f t="shared" si="10"/>
        <v>869450</v>
      </c>
      <c r="M69" s="20">
        <f t="shared" si="11"/>
        <v>2.9347972623924898E-2</v>
      </c>
      <c r="N69" s="15"/>
      <c r="O69" s="15"/>
      <c r="P69" s="15"/>
    </row>
    <row r="70" spans="2:16">
      <c r="B70" s="16" t="s">
        <v>57</v>
      </c>
      <c r="C70" s="15">
        <v>0</v>
      </c>
      <c r="D70" s="15">
        <v>965580</v>
      </c>
      <c r="E70" s="43">
        <v>0</v>
      </c>
      <c r="F70" s="29">
        <f t="shared" si="6"/>
        <v>965580</v>
      </c>
      <c r="G70" s="17">
        <f t="shared" si="7"/>
        <v>100</v>
      </c>
      <c r="H70" s="29">
        <v>0</v>
      </c>
      <c r="I70" s="17">
        <f t="shared" si="8"/>
        <v>0</v>
      </c>
      <c r="J70" s="29">
        <v>0</v>
      </c>
      <c r="K70" s="17">
        <f t="shared" si="9"/>
        <v>0</v>
      </c>
      <c r="L70" s="29">
        <f t="shared" si="10"/>
        <v>965580</v>
      </c>
      <c r="M70" s="17">
        <f t="shared" si="11"/>
        <v>3.2592806263970792E-2</v>
      </c>
      <c r="N70" s="15"/>
      <c r="O70" s="15"/>
      <c r="P70" s="15"/>
    </row>
    <row r="71" spans="2:16">
      <c r="B71" s="16" t="s">
        <v>31</v>
      </c>
      <c r="C71" s="15">
        <v>2866511</v>
      </c>
      <c r="D71" s="15">
        <v>5272272</v>
      </c>
      <c r="E71" s="15">
        <v>0</v>
      </c>
      <c r="F71" s="29">
        <f t="shared" si="6"/>
        <v>8138783</v>
      </c>
      <c r="G71" s="17">
        <f t="shared" si="7"/>
        <v>100</v>
      </c>
      <c r="H71" s="29">
        <v>0</v>
      </c>
      <c r="I71" s="17">
        <f t="shared" si="8"/>
        <v>0</v>
      </c>
      <c r="J71" s="29">
        <v>0</v>
      </c>
      <c r="K71" s="17">
        <f t="shared" si="9"/>
        <v>0</v>
      </c>
      <c r="L71" s="29">
        <f t="shared" si="10"/>
        <v>8138783</v>
      </c>
      <c r="M71" s="17">
        <f t="shared" si="11"/>
        <v>0.27472169840251348</v>
      </c>
      <c r="N71" s="15"/>
      <c r="O71" s="15"/>
      <c r="P71" s="15"/>
    </row>
    <row r="72" spans="2:16">
      <c r="B72" s="16" t="s">
        <v>200</v>
      </c>
      <c r="C72" s="29">
        <v>0</v>
      </c>
      <c r="D72" s="15">
        <v>0</v>
      </c>
      <c r="E72" s="15">
        <v>0</v>
      </c>
      <c r="F72" s="29">
        <f t="shared" si="6"/>
        <v>0</v>
      </c>
      <c r="G72" s="17">
        <f t="shared" si="7"/>
        <v>0</v>
      </c>
      <c r="H72" s="29">
        <v>0</v>
      </c>
      <c r="I72" s="17">
        <f t="shared" si="8"/>
        <v>0</v>
      </c>
      <c r="J72" s="29">
        <v>245000</v>
      </c>
      <c r="K72" s="17">
        <f t="shared" si="9"/>
        <v>100</v>
      </c>
      <c r="L72" s="29">
        <f t="shared" si="10"/>
        <v>245000</v>
      </c>
      <c r="M72" s="17">
        <f t="shared" si="11"/>
        <v>8.2698870468245443E-3</v>
      </c>
      <c r="N72" s="15"/>
      <c r="O72" s="15"/>
      <c r="P72" s="15"/>
    </row>
    <row r="73" spans="2:16">
      <c r="B73" s="16" t="s">
        <v>32</v>
      </c>
      <c r="C73" s="15">
        <v>2496901</v>
      </c>
      <c r="D73" s="15">
        <v>225750</v>
      </c>
      <c r="E73" s="15">
        <v>0</v>
      </c>
      <c r="F73" s="29">
        <f t="shared" si="6"/>
        <v>2722651</v>
      </c>
      <c r="G73" s="17">
        <f t="shared" si="7"/>
        <v>100</v>
      </c>
      <c r="H73" s="29">
        <v>0</v>
      </c>
      <c r="I73" s="17">
        <f t="shared" si="8"/>
        <v>0</v>
      </c>
      <c r="J73" s="29">
        <v>0</v>
      </c>
      <c r="K73" s="17">
        <f t="shared" si="9"/>
        <v>0</v>
      </c>
      <c r="L73" s="29">
        <f t="shared" si="10"/>
        <v>2722651</v>
      </c>
      <c r="M73" s="17">
        <f t="shared" si="11"/>
        <v>9.1902107093566901E-2</v>
      </c>
      <c r="N73" s="15"/>
      <c r="O73" s="15"/>
      <c r="P73" s="15"/>
    </row>
    <row r="74" spans="2:16">
      <c r="B74" s="18" t="s">
        <v>201</v>
      </c>
      <c r="C74" s="19">
        <v>5962874</v>
      </c>
      <c r="D74" s="19">
        <v>0</v>
      </c>
      <c r="E74" s="19">
        <v>0</v>
      </c>
      <c r="F74" s="19">
        <f t="shared" si="6"/>
        <v>5962874</v>
      </c>
      <c r="G74" s="20">
        <f t="shared" si="7"/>
        <v>100</v>
      </c>
      <c r="H74" s="19">
        <v>0</v>
      </c>
      <c r="I74" s="20">
        <f t="shared" si="8"/>
        <v>0</v>
      </c>
      <c r="J74" s="19">
        <v>0</v>
      </c>
      <c r="K74" s="20">
        <f t="shared" si="9"/>
        <v>0</v>
      </c>
      <c r="L74" s="19">
        <f t="shared" si="10"/>
        <v>5962874</v>
      </c>
      <c r="M74" s="20">
        <f t="shared" si="11"/>
        <v>0.20127467124264023</v>
      </c>
      <c r="N74" s="15"/>
      <c r="O74" s="15"/>
      <c r="P74" s="15"/>
    </row>
    <row r="75" spans="2:16">
      <c r="B75" s="16" t="s">
        <v>202</v>
      </c>
      <c r="C75" s="15">
        <v>392000</v>
      </c>
      <c r="D75" s="15">
        <v>0</v>
      </c>
      <c r="E75" s="15">
        <v>0</v>
      </c>
      <c r="F75" s="29">
        <f t="shared" si="6"/>
        <v>392000</v>
      </c>
      <c r="G75" s="17">
        <f t="shared" si="7"/>
        <v>100</v>
      </c>
      <c r="H75" s="29">
        <v>0</v>
      </c>
      <c r="I75" s="17">
        <f t="shared" si="8"/>
        <v>0</v>
      </c>
      <c r="J75" s="29">
        <v>0</v>
      </c>
      <c r="K75" s="17">
        <f t="shared" si="9"/>
        <v>0</v>
      </c>
      <c r="L75" s="29">
        <f t="shared" si="10"/>
        <v>392000</v>
      </c>
      <c r="M75" s="17">
        <f t="shared" si="11"/>
        <v>1.323181927491927E-2</v>
      </c>
      <c r="N75" s="15"/>
      <c r="O75" s="15"/>
      <c r="P75" s="15"/>
    </row>
    <row r="76" spans="2:16">
      <c r="B76" s="16" t="s">
        <v>65</v>
      </c>
      <c r="C76" s="15">
        <v>2309905</v>
      </c>
      <c r="D76" s="29">
        <v>13951590</v>
      </c>
      <c r="E76" s="15">
        <v>0</v>
      </c>
      <c r="F76" s="29">
        <f t="shared" si="6"/>
        <v>16261495</v>
      </c>
      <c r="G76" s="17">
        <f t="shared" si="7"/>
        <v>100</v>
      </c>
      <c r="H76" s="29">
        <v>0</v>
      </c>
      <c r="I76" s="17">
        <f t="shared" si="8"/>
        <v>0</v>
      </c>
      <c r="J76" s="29">
        <v>0</v>
      </c>
      <c r="K76" s="17">
        <f t="shared" si="9"/>
        <v>0</v>
      </c>
      <c r="L76" s="29">
        <f t="shared" si="10"/>
        <v>16261495</v>
      </c>
      <c r="M76" s="17">
        <f t="shared" si="11"/>
        <v>0.54890092596939632</v>
      </c>
      <c r="N76" s="15"/>
      <c r="O76" s="15"/>
      <c r="P76" s="15"/>
    </row>
    <row r="77" spans="2:16">
      <c r="B77" s="16" t="s">
        <v>203</v>
      </c>
      <c r="C77" s="29">
        <v>480000</v>
      </c>
      <c r="D77" s="29">
        <v>0</v>
      </c>
      <c r="E77" s="29">
        <v>0</v>
      </c>
      <c r="F77" s="29">
        <f t="shared" si="6"/>
        <v>480000</v>
      </c>
      <c r="G77" s="17">
        <f t="shared" si="7"/>
        <v>100</v>
      </c>
      <c r="H77" s="29">
        <v>0</v>
      </c>
      <c r="I77" s="17">
        <f t="shared" si="8"/>
        <v>0</v>
      </c>
      <c r="J77" s="29">
        <v>0</v>
      </c>
      <c r="K77" s="17">
        <f t="shared" si="9"/>
        <v>0</v>
      </c>
      <c r="L77" s="29">
        <f t="shared" si="10"/>
        <v>480000</v>
      </c>
      <c r="M77" s="17">
        <f t="shared" si="11"/>
        <v>1.6202227683574617E-2</v>
      </c>
      <c r="N77" s="15"/>
      <c r="O77" s="15"/>
      <c r="P77" s="15"/>
    </row>
    <row r="78" spans="2:16">
      <c r="B78" s="16" t="s">
        <v>46</v>
      </c>
      <c r="C78" s="29">
        <v>0</v>
      </c>
      <c r="D78" s="15">
        <v>0</v>
      </c>
      <c r="E78" s="15">
        <v>150000</v>
      </c>
      <c r="F78" s="29">
        <f t="shared" si="6"/>
        <v>150000</v>
      </c>
      <c r="G78" s="17">
        <f t="shared" si="7"/>
        <v>100</v>
      </c>
      <c r="H78" s="29">
        <v>0</v>
      </c>
      <c r="I78" s="17">
        <f t="shared" si="8"/>
        <v>0</v>
      </c>
      <c r="J78" s="29">
        <v>0</v>
      </c>
      <c r="K78" s="17">
        <f t="shared" si="9"/>
        <v>0</v>
      </c>
      <c r="L78" s="29">
        <f t="shared" si="10"/>
        <v>150000</v>
      </c>
      <c r="M78" s="17">
        <f t="shared" si="11"/>
        <v>5.0631961511170675E-3</v>
      </c>
      <c r="N78" s="15"/>
      <c r="O78" s="15"/>
      <c r="P78" s="15"/>
    </row>
    <row r="79" spans="2:16">
      <c r="B79" s="18" t="s">
        <v>163</v>
      </c>
      <c r="C79" s="19">
        <v>0</v>
      </c>
      <c r="D79" s="19">
        <v>0</v>
      </c>
      <c r="E79" s="15">
        <v>0</v>
      </c>
      <c r="F79" s="19">
        <f t="shared" si="6"/>
        <v>0</v>
      </c>
      <c r="G79" s="20">
        <f t="shared" si="7"/>
        <v>0</v>
      </c>
      <c r="H79" s="19">
        <v>0</v>
      </c>
      <c r="I79" s="20">
        <f t="shared" si="8"/>
        <v>0</v>
      </c>
      <c r="J79" s="19">
        <v>11070180</v>
      </c>
      <c r="K79" s="20">
        <f t="shared" si="9"/>
        <v>100</v>
      </c>
      <c r="L79" s="19">
        <f t="shared" si="10"/>
        <v>11070180</v>
      </c>
      <c r="M79" s="20">
        <f t="shared" si="11"/>
        <v>0.37366995178782098</v>
      </c>
      <c r="N79" s="15"/>
      <c r="O79" s="15"/>
      <c r="P79" s="15"/>
    </row>
    <row r="80" spans="2:16">
      <c r="B80" s="16" t="s">
        <v>204</v>
      </c>
      <c r="C80" s="29">
        <v>320000</v>
      </c>
      <c r="D80" s="29">
        <v>0</v>
      </c>
      <c r="E80" s="43">
        <v>0</v>
      </c>
      <c r="F80" s="29">
        <f t="shared" si="6"/>
        <v>320000</v>
      </c>
      <c r="G80" s="17">
        <f t="shared" si="7"/>
        <v>100</v>
      </c>
      <c r="H80" s="29">
        <v>0</v>
      </c>
      <c r="I80" s="17">
        <f t="shared" si="8"/>
        <v>0</v>
      </c>
      <c r="J80" s="29">
        <v>0</v>
      </c>
      <c r="K80" s="17">
        <f t="shared" si="9"/>
        <v>0</v>
      </c>
      <c r="L80" s="29">
        <f t="shared" si="10"/>
        <v>320000</v>
      </c>
      <c r="M80" s="17">
        <f t="shared" si="11"/>
        <v>1.0801485122383077E-2</v>
      </c>
      <c r="N80" s="15"/>
      <c r="O80" s="15"/>
      <c r="P80" s="15"/>
    </row>
    <row r="81" spans="2:16">
      <c r="B81" s="16" t="s">
        <v>47</v>
      </c>
      <c r="C81" s="29">
        <v>5056798</v>
      </c>
      <c r="D81" s="29">
        <v>594000</v>
      </c>
      <c r="E81" s="29">
        <v>0</v>
      </c>
      <c r="F81" s="29">
        <f t="shared" si="6"/>
        <v>5650798</v>
      </c>
      <c r="G81" s="17">
        <f t="shared" si="7"/>
        <v>100</v>
      </c>
      <c r="H81" s="29">
        <v>0</v>
      </c>
      <c r="I81" s="17">
        <f t="shared" si="8"/>
        <v>0</v>
      </c>
      <c r="J81" s="29">
        <v>0</v>
      </c>
      <c r="K81" s="17">
        <f t="shared" si="9"/>
        <v>0</v>
      </c>
      <c r="L81" s="29">
        <f t="shared" si="10"/>
        <v>5650798</v>
      </c>
      <c r="M81" s="17">
        <f t="shared" si="11"/>
        <v>0.19074065789560016</v>
      </c>
      <c r="N81" s="15"/>
      <c r="O81" s="15"/>
      <c r="P81" s="15"/>
    </row>
    <row r="82" spans="2:16">
      <c r="B82" s="16" t="s">
        <v>107</v>
      </c>
      <c r="C82" s="29">
        <v>1159699</v>
      </c>
      <c r="D82" s="15">
        <v>0</v>
      </c>
      <c r="E82" s="15">
        <v>0</v>
      </c>
      <c r="F82" s="29">
        <f t="shared" si="6"/>
        <v>1159699</v>
      </c>
      <c r="G82" s="17">
        <f t="shared" si="7"/>
        <v>100</v>
      </c>
      <c r="H82" s="29">
        <v>0</v>
      </c>
      <c r="I82" s="17">
        <f t="shared" si="8"/>
        <v>0</v>
      </c>
      <c r="J82" s="29">
        <v>0</v>
      </c>
      <c r="K82" s="17">
        <f t="shared" si="9"/>
        <v>0</v>
      </c>
      <c r="L82" s="29">
        <f t="shared" si="10"/>
        <v>1159699</v>
      </c>
      <c r="M82" s="17">
        <f t="shared" si="11"/>
        <v>3.9145223421695415E-2</v>
      </c>
      <c r="N82" s="15"/>
      <c r="O82" s="15"/>
      <c r="P82" s="15"/>
    </row>
    <row r="83" spans="2:16">
      <c r="B83" s="16" t="s">
        <v>205</v>
      </c>
      <c r="C83" s="15">
        <v>1500000</v>
      </c>
      <c r="D83" s="15">
        <v>1160000</v>
      </c>
      <c r="E83" s="29">
        <v>280000</v>
      </c>
      <c r="F83" s="29">
        <f t="shared" si="6"/>
        <v>2940000</v>
      </c>
      <c r="G83" s="17">
        <f t="shared" si="7"/>
        <v>100</v>
      </c>
      <c r="H83" s="29">
        <v>0</v>
      </c>
      <c r="I83" s="17">
        <f t="shared" si="8"/>
        <v>0</v>
      </c>
      <c r="J83" s="29">
        <v>0</v>
      </c>
      <c r="K83" s="17">
        <f t="shared" si="9"/>
        <v>0</v>
      </c>
      <c r="L83" s="29">
        <f t="shared" si="10"/>
        <v>2940000</v>
      </c>
      <c r="M83" s="17">
        <f t="shared" si="11"/>
        <v>9.9238644561894518E-2</v>
      </c>
      <c r="N83" s="15"/>
      <c r="O83" s="15"/>
      <c r="P83" s="15"/>
    </row>
    <row r="84" spans="2:16">
      <c r="B84" s="18" t="s">
        <v>69</v>
      </c>
      <c r="C84" s="19">
        <v>0</v>
      </c>
      <c r="D84" s="19">
        <v>400000</v>
      </c>
      <c r="E84" s="19">
        <v>0</v>
      </c>
      <c r="F84" s="19">
        <f t="shared" si="6"/>
        <v>400000</v>
      </c>
      <c r="G84" s="20">
        <f t="shared" si="7"/>
        <v>100</v>
      </c>
      <c r="H84" s="19">
        <v>0</v>
      </c>
      <c r="I84" s="20">
        <f t="shared" si="8"/>
        <v>0</v>
      </c>
      <c r="J84" s="19">
        <v>0</v>
      </c>
      <c r="K84" s="20">
        <f t="shared" si="9"/>
        <v>0</v>
      </c>
      <c r="L84" s="19">
        <f t="shared" si="10"/>
        <v>400000</v>
      </c>
      <c r="M84" s="20">
        <f t="shared" si="11"/>
        <v>1.3501856402978846E-2</v>
      </c>
      <c r="N84" s="15"/>
      <c r="O84" s="15"/>
      <c r="P84" s="15"/>
    </row>
    <row r="85" spans="2:16">
      <c r="B85" s="16" t="s">
        <v>68</v>
      </c>
      <c r="C85" s="15">
        <v>0</v>
      </c>
      <c r="D85" s="29">
        <v>2834040</v>
      </c>
      <c r="E85" s="15">
        <v>0</v>
      </c>
      <c r="F85" s="29">
        <f t="shared" si="6"/>
        <v>2834040</v>
      </c>
      <c r="G85" s="17">
        <f t="shared" si="7"/>
        <v>85.258901818269337</v>
      </c>
      <c r="H85" s="29">
        <v>0</v>
      </c>
      <c r="I85" s="17">
        <f t="shared" si="8"/>
        <v>0</v>
      </c>
      <c r="J85" s="29">
        <v>490000</v>
      </c>
      <c r="K85" s="17">
        <f t="shared" si="9"/>
        <v>14.741098181730667</v>
      </c>
      <c r="L85" s="29">
        <f t="shared" si="10"/>
        <v>3324040</v>
      </c>
      <c r="M85" s="17">
        <f t="shared" si="11"/>
        <v>0.11220177689439451</v>
      </c>
      <c r="N85" s="15"/>
      <c r="O85" s="15"/>
      <c r="P85" s="15"/>
    </row>
    <row r="86" spans="2:16">
      <c r="B86" s="16" t="s">
        <v>91</v>
      </c>
      <c r="C86" s="15">
        <v>0</v>
      </c>
      <c r="D86" s="29">
        <v>3089996</v>
      </c>
      <c r="E86" s="15">
        <v>0</v>
      </c>
      <c r="F86" s="29">
        <f t="shared" si="6"/>
        <v>3089996</v>
      </c>
      <c r="G86" s="17">
        <f t="shared" si="7"/>
        <v>100</v>
      </c>
      <c r="H86" s="29">
        <v>0</v>
      </c>
      <c r="I86" s="17">
        <f t="shared" si="8"/>
        <v>0</v>
      </c>
      <c r="J86" s="29">
        <v>0</v>
      </c>
      <c r="K86" s="17">
        <f t="shared" si="9"/>
        <v>0</v>
      </c>
      <c r="L86" s="29">
        <f t="shared" si="10"/>
        <v>3089996</v>
      </c>
      <c r="M86" s="17">
        <f t="shared" si="11"/>
        <v>0.10430170569444756</v>
      </c>
      <c r="N86" s="15"/>
      <c r="O86" s="15"/>
      <c r="P86" s="15"/>
    </row>
    <row r="87" spans="2:16">
      <c r="B87" s="16" t="s">
        <v>164</v>
      </c>
      <c r="C87" s="29">
        <v>108680</v>
      </c>
      <c r="D87" s="29">
        <v>594000</v>
      </c>
      <c r="E87" s="15">
        <v>0</v>
      </c>
      <c r="F87" s="29">
        <f t="shared" si="6"/>
        <v>702680</v>
      </c>
      <c r="G87" s="17">
        <f t="shared" si="7"/>
        <v>100</v>
      </c>
      <c r="H87" s="29">
        <v>0</v>
      </c>
      <c r="I87" s="17">
        <f t="shared" si="8"/>
        <v>0</v>
      </c>
      <c r="J87" s="29">
        <v>0</v>
      </c>
      <c r="K87" s="17">
        <f t="shared" si="9"/>
        <v>0</v>
      </c>
      <c r="L87" s="29">
        <f t="shared" si="10"/>
        <v>702680</v>
      </c>
      <c r="M87" s="17">
        <f t="shared" si="11"/>
        <v>2.3718711143112942E-2</v>
      </c>
      <c r="N87" s="15"/>
      <c r="O87" s="15"/>
      <c r="P87" s="15"/>
    </row>
    <row r="88" spans="2:16">
      <c r="B88" s="16" t="s">
        <v>165</v>
      </c>
      <c r="C88" s="15">
        <v>199078</v>
      </c>
      <c r="D88" s="29">
        <v>165079</v>
      </c>
      <c r="E88" s="29">
        <v>3490843</v>
      </c>
      <c r="F88" s="29">
        <f t="shared" si="6"/>
        <v>3855000</v>
      </c>
      <c r="G88" s="17">
        <f t="shared" si="7"/>
        <v>100</v>
      </c>
      <c r="H88" s="29">
        <v>0</v>
      </c>
      <c r="I88" s="17">
        <f t="shared" si="8"/>
        <v>0</v>
      </c>
      <c r="J88" s="29">
        <v>0</v>
      </c>
      <c r="K88" s="17">
        <f t="shared" si="9"/>
        <v>0</v>
      </c>
      <c r="L88" s="29">
        <f t="shared" si="10"/>
        <v>3855000</v>
      </c>
      <c r="M88" s="17">
        <f t="shared" si="11"/>
        <v>0.13012414108370865</v>
      </c>
      <c r="N88" s="15"/>
      <c r="O88" s="15"/>
      <c r="P88" s="15"/>
    </row>
    <row r="89" spans="2:16">
      <c r="B89" s="18" t="s">
        <v>92</v>
      </c>
      <c r="C89" s="19">
        <v>0</v>
      </c>
      <c r="D89" s="19">
        <v>0</v>
      </c>
      <c r="E89" s="15">
        <v>0</v>
      </c>
      <c r="F89" s="19">
        <f t="shared" si="6"/>
        <v>0</v>
      </c>
      <c r="G89" s="20">
        <f t="shared" si="7"/>
        <v>0</v>
      </c>
      <c r="H89" s="19">
        <v>492279</v>
      </c>
      <c r="I89" s="20">
        <f t="shared" si="8"/>
        <v>100</v>
      </c>
      <c r="J89" s="19">
        <v>0</v>
      </c>
      <c r="K89" s="20">
        <f t="shared" si="9"/>
        <v>0</v>
      </c>
      <c r="L89" s="19">
        <f t="shared" si="10"/>
        <v>492279</v>
      </c>
      <c r="M89" s="20">
        <f t="shared" si="11"/>
        <v>1.6616700920505059E-2</v>
      </c>
      <c r="N89" s="15"/>
      <c r="O89" s="15"/>
      <c r="P89" s="15"/>
    </row>
    <row r="90" spans="2:16">
      <c r="B90" s="16" t="s">
        <v>67</v>
      </c>
      <c r="C90" s="15">
        <v>343160</v>
      </c>
      <c r="D90" s="29">
        <v>0</v>
      </c>
      <c r="E90" s="43">
        <v>0</v>
      </c>
      <c r="F90" s="29">
        <f t="shared" si="6"/>
        <v>343160</v>
      </c>
      <c r="G90" s="17">
        <f t="shared" si="7"/>
        <v>100</v>
      </c>
      <c r="H90" s="29">
        <v>0</v>
      </c>
      <c r="I90" s="17">
        <f t="shared" si="8"/>
        <v>0</v>
      </c>
      <c r="J90" s="29">
        <v>0</v>
      </c>
      <c r="K90" s="17">
        <f t="shared" si="9"/>
        <v>0</v>
      </c>
      <c r="L90" s="29">
        <f t="shared" si="10"/>
        <v>343160</v>
      </c>
      <c r="M90" s="17">
        <f t="shared" si="11"/>
        <v>1.1583242608115553E-2</v>
      </c>
      <c r="N90" s="15"/>
      <c r="O90" s="15"/>
      <c r="P90" s="15"/>
    </row>
    <row r="91" spans="2:16">
      <c r="B91" s="16" t="s">
        <v>206</v>
      </c>
      <c r="C91" s="29">
        <v>420926</v>
      </c>
      <c r="D91" s="29">
        <v>3223000</v>
      </c>
      <c r="E91" s="15">
        <v>0</v>
      </c>
      <c r="F91" s="29">
        <f t="shared" si="6"/>
        <v>3643926</v>
      </c>
      <c r="G91" s="17">
        <f t="shared" si="7"/>
        <v>100</v>
      </c>
      <c r="H91" s="29">
        <v>0</v>
      </c>
      <c r="I91" s="17">
        <f t="shared" si="8"/>
        <v>0</v>
      </c>
      <c r="J91" s="29">
        <v>0</v>
      </c>
      <c r="K91" s="17">
        <f t="shared" si="9"/>
        <v>0</v>
      </c>
      <c r="L91" s="29">
        <f t="shared" si="10"/>
        <v>3643926</v>
      </c>
      <c r="M91" s="17">
        <f t="shared" si="11"/>
        <v>0.12299941398770274</v>
      </c>
      <c r="N91" s="15"/>
      <c r="O91" s="15"/>
      <c r="P91" s="15"/>
    </row>
    <row r="92" spans="2:16">
      <c r="B92" s="16" t="s">
        <v>207</v>
      </c>
      <c r="C92" s="29">
        <v>0</v>
      </c>
      <c r="D92" s="29">
        <v>0</v>
      </c>
      <c r="E92" s="15">
        <v>0</v>
      </c>
      <c r="F92" s="29">
        <f t="shared" si="6"/>
        <v>0</v>
      </c>
      <c r="G92" s="17">
        <f t="shared" si="7"/>
        <v>0</v>
      </c>
      <c r="H92" s="29">
        <v>3049988</v>
      </c>
      <c r="I92" s="17">
        <f t="shared" si="8"/>
        <v>100</v>
      </c>
      <c r="J92" s="29">
        <v>0</v>
      </c>
      <c r="K92" s="17">
        <f t="shared" si="9"/>
        <v>0</v>
      </c>
      <c r="L92" s="29">
        <f t="shared" si="10"/>
        <v>3049988</v>
      </c>
      <c r="M92" s="17">
        <f t="shared" si="11"/>
        <v>0.10295125001702163</v>
      </c>
      <c r="N92" s="15"/>
      <c r="O92" s="15"/>
      <c r="P92" s="15"/>
    </row>
    <row r="93" spans="2:16">
      <c r="B93" s="16" t="s">
        <v>58</v>
      </c>
      <c r="C93" s="29">
        <v>2950000</v>
      </c>
      <c r="D93" s="15">
        <v>0</v>
      </c>
      <c r="E93" s="15">
        <v>712500</v>
      </c>
      <c r="F93" s="29">
        <f t="shared" si="6"/>
        <v>3662500</v>
      </c>
      <c r="G93" s="17">
        <f t="shared" si="7"/>
        <v>100</v>
      </c>
      <c r="H93" s="29">
        <v>0</v>
      </c>
      <c r="I93" s="17">
        <f t="shared" si="8"/>
        <v>0</v>
      </c>
      <c r="J93" s="29">
        <v>0</v>
      </c>
      <c r="K93" s="17">
        <f t="shared" si="9"/>
        <v>0</v>
      </c>
      <c r="L93" s="29">
        <f t="shared" si="10"/>
        <v>3662500</v>
      </c>
      <c r="M93" s="17">
        <f t="shared" si="11"/>
        <v>0.12362637268977508</v>
      </c>
      <c r="N93" s="15"/>
      <c r="O93" s="15"/>
      <c r="P93" s="15"/>
    </row>
    <row r="94" spans="2:16">
      <c r="B94" s="18" t="s">
        <v>208</v>
      </c>
      <c r="C94" s="52">
        <v>2945000</v>
      </c>
      <c r="D94" s="19">
        <v>0</v>
      </c>
      <c r="E94" s="15">
        <v>3084000</v>
      </c>
      <c r="F94" s="19">
        <f t="shared" si="6"/>
        <v>6029000</v>
      </c>
      <c r="G94" s="20">
        <f t="shared" si="7"/>
        <v>100</v>
      </c>
      <c r="H94" s="19">
        <v>0</v>
      </c>
      <c r="I94" s="20">
        <f t="shared" si="8"/>
        <v>0</v>
      </c>
      <c r="J94" s="19">
        <v>0</v>
      </c>
      <c r="K94" s="20">
        <f t="shared" si="9"/>
        <v>0</v>
      </c>
      <c r="L94" s="19">
        <f t="shared" si="10"/>
        <v>6029000</v>
      </c>
      <c r="M94" s="20">
        <f t="shared" si="11"/>
        <v>0.20350673063389868</v>
      </c>
      <c r="N94" s="15"/>
      <c r="O94" s="15"/>
      <c r="P94" s="15"/>
    </row>
    <row r="95" spans="2:16">
      <c r="B95" s="16" t="s">
        <v>101</v>
      </c>
      <c r="C95" s="15">
        <v>952000</v>
      </c>
      <c r="D95" s="29">
        <v>0</v>
      </c>
      <c r="E95" s="43">
        <v>0</v>
      </c>
      <c r="F95" s="29">
        <f t="shared" si="6"/>
        <v>952000</v>
      </c>
      <c r="G95" s="17">
        <f t="shared" si="7"/>
        <v>100</v>
      </c>
      <c r="H95" s="29">
        <v>0</v>
      </c>
      <c r="I95" s="17">
        <f t="shared" si="8"/>
        <v>0</v>
      </c>
      <c r="J95" s="29">
        <v>0</v>
      </c>
      <c r="K95" s="17">
        <f t="shared" si="9"/>
        <v>0</v>
      </c>
      <c r="L95" s="29">
        <f t="shared" si="10"/>
        <v>952000</v>
      </c>
      <c r="M95" s="17">
        <f t="shared" si="11"/>
        <v>3.2134418239089656E-2</v>
      </c>
      <c r="N95" s="15"/>
      <c r="O95" s="15"/>
      <c r="P95" s="15"/>
    </row>
    <row r="96" spans="2:16">
      <c r="B96" s="16" t="s">
        <v>59</v>
      </c>
      <c r="C96" s="29">
        <v>1300000</v>
      </c>
      <c r="D96" s="29">
        <v>0</v>
      </c>
      <c r="E96" s="15">
        <v>0</v>
      </c>
      <c r="F96" s="29">
        <f t="shared" si="6"/>
        <v>1300000</v>
      </c>
      <c r="G96" s="17">
        <f t="shared" si="7"/>
        <v>100</v>
      </c>
      <c r="H96" s="29">
        <v>0</v>
      </c>
      <c r="I96" s="17">
        <f t="shared" si="8"/>
        <v>0</v>
      </c>
      <c r="J96" s="29">
        <v>0</v>
      </c>
      <c r="K96" s="17">
        <f t="shared" si="9"/>
        <v>0</v>
      </c>
      <c r="L96" s="29">
        <f t="shared" si="10"/>
        <v>1300000</v>
      </c>
      <c r="M96" s="17">
        <f t="shared" si="11"/>
        <v>4.3881033309681253E-2</v>
      </c>
      <c r="N96" s="15"/>
      <c r="O96" s="15"/>
      <c r="P96" s="15"/>
    </row>
    <row r="97" spans="2:16">
      <c r="B97" s="16" t="s">
        <v>33</v>
      </c>
      <c r="C97" s="15">
        <v>1966916</v>
      </c>
      <c r="D97" s="29">
        <v>0</v>
      </c>
      <c r="E97" s="29">
        <v>0</v>
      </c>
      <c r="F97" s="29">
        <f t="shared" si="6"/>
        <v>1966916</v>
      </c>
      <c r="G97" s="17">
        <f t="shared" si="7"/>
        <v>100</v>
      </c>
      <c r="H97" s="29">
        <v>0</v>
      </c>
      <c r="I97" s="17">
        <f t="shared" si="8"/>
        <v>0</v>
      </c>
      <c r="J97" s="29">
        <v>0</v>
      </c>
      <c r="K97" s="17">
        <f t="shared" si="9"/>
        <v>0</v>
      </c>
      <c r="L97" s="29">
        <f t="shared" si="10"/>
        <v>1966916</v>
      </c>
      <c r="M97" s="17">
        <f t="shared" si="11"/>
        <v>6.6392543471803858E-2</v>
      </c>
      <c r="N97" s="15"/>
      <c r="O97" s="15"/>
      <c r="P97" s="15"/>
    </row>
    <row r="98" spans="2:16">
      <c r="B98" s="16" t="s">
        <v>108</v>
      </c>
      <c r="C98" s="15">
        <v>0</v>
      </c>
      <c r="D98" s="29">
        <v>24000</v>
      </c>
      <c r="E98" s="15">
        <v>466000</v>
      </c>
      <c r="F98" s="29">
        <f t="shared" si="6"/>
        <v>490000</v>
      </c>
      <c r="G98" s="17">
        <f t="shared" si="7"/>
        <v>45.311633068244866</v>
      </c>
      <c r="H98" s="29">
        <v>591400</v>
      </c>
      <c r="I98" s="17">
        <f t="shared" si="8"/>
        <v>54.688366931755127</v>
      </c>
      <c r="J98" s="29">
        <v>0</v>
      </c>
      <c r="K98" s="17">
        <f t="shared" si="9"/>
        <v>0</v>
      </c>
      <c r="L98" s="29">
        <f t="shared" si="10"/>
        <v>1081400</v>
      </c>
      <c r="M98" s="17">
        <f t="shared" si="11"/>
        <v>3.6502268785453318E-2</v>
      </c>
      <c r="N98" s="15"/>
      <c r="O98" s="15"/>
      <c r="P98" s="15"/>
    </row>
    <row r="99" spans="2:16">
      <c r="B99" s="18" t="s">
        <v>109</v>
      </c>
      <c r="C99" s="15">
        <v>66566</v>
      </c>
      <c r="D99" s="19">
        <v>5537434</v>
      </c>
      <c r="E99" s="19">
        <v>0</v>
      </c>
      <c r="F99" s="19">
        <f t="shared" si="6"/>
        <v>5604000</v>
      </c>
      <c r="G99" s="20">
        <f t="shared" si="7"/>
        <v>100</v>
      </c>
      <c r="H99" s="19">
        <v>0</v>
      </c>
      <c r="I99" s="20">
        <f t="shared" si="8"/>
        <v>0</v>
      </c>
      <c r="J99" s="19">
        <v>0</v>
      </c>
      <c r="K99" s="20">
        <f t="shared" si="9"/>
        <v>0</v>
      </c>
      <c r="L99" s="19">
        <f t="shared" si="10"/>
        <v>5604000</v>
      </c>
      <c r="M99" s="20">
        <f t="shared" si="11"/>
        <v>0.18916100820573364</v>
      </c>
      <c r="N99" s="15"/>
      <c r="O99" s="15"/>
      <c r="P99" s="15"/>
    </row>
    <row r="100" spans="2:16">
      <c r="B100" s="16" t="s">
        <v>60</v>
      </c>
      <c r="C100" s="53">
        <v>40000</v>
      </c>
      <c r="D100" s="15">
        <v>3716600</v>
      </c>
      <c r="E100" s="15">
        <v>50000</v>
      </c>
      <c r="F100" s="29">
        <f t="shared" si="6"/>
        <v>3806600</v>
      </c>
      <c r="G100" s="17">
        <f t="shared" si="7"/>
        <v>100</v>
      </c>
      <c r="H100" s="29">
        <v>0</v>
      </c>
      <c r="I100" s="17">
        <f t="shared" si="8"/>
        <v>0</v>
      </c>
      <c r="J100" s="29">
        <v>0</v>
      </c>
      <c r="K100" s="17">
        <f t="shared" si="9"/>
        <v>0</v>
      </c>
      <c r="L100" s="29">
        <f t="shared" si="10"/>
        <v>3806600</v>
      </c>
      <c r="M100" s="17">
        <f t="shared" si="11"/>
        <v>0.12849041645894818</v>
      </c>
      <c r="N100" s="15"/>
      <c r="O100" s="15"/>
      <c r="P100" s="15"/>
    </row>
    <row r="101" spans="2:16">
      <c r="B101" s="16" t="s">
        <v>110</v>
      </c>
      <c r="C101" s="29">
        <v>0</v>
      </c>
      <c r="D101" s="15">
        <v>0</v>
      </c>
      <c r="E101" s="15">
        <v>2850000</v>
      </c>
      <c r="F101" s="29">
        <f t="shared" si="6"/>
        <v>2850000</v>
      </c>
      <c r="G101" s="17">
        <f t="shared" si="7"/>
        <v>100</v>
      </c>
      <c r="H101" s="29">
        <v>0</v>
      </c>
      <c r="I101" s="17">
        <f t="shared" si="8"/>
        <v>0</v>
      </c>
      <c r="J101" s="29">
        <v>0</v>
      </c>
      <c r="K101" s="17">
        <f t="shared" si="9"/>
        <v>0</v>
      </c>
      <c r="L101" s="29">
        <f t="shared" si="10"/>
        <v>2850000</v>
      </c>
      <c r="M101" s="17">
        <f t="shared" si="11"/>
        <v>9.6200726871224287E-2</v>
      </c>
      <c r="N101" s="15"/>
      <c r="O101" s="15"/>
      <c r="P101" s="15"/>
    </row>
    <row r="102" spans="2:16">
      <c r="B102" s="16" t="s">
        <v>93</v>
      </c>
      <c r="C102" s="15">
        <v>0</v>
      </c>
      <c r="D102" s="29">
        <v>0</v>
      </c>
      <c r="E102" s="15">
        <v>0</v>
      </c>
      <c r="F102" s="29">
        <f t="shared" si="6"/>
        <v>0</v>
      </c>
      <c r="G102" s="17">
        <f t="shared" si="7"/>
        <v>0</v>
      </c>
      <c r="H102" s="29">
        <v>1741572</v>
      </c>
      <c r="I102" s="17">
        <f t="shared" si="8"/>
        <v>100</v>
      </c>
      <c r="J102" s="29">
        <v>0</v>
      </c>
      <c r="K102" s="17">
        <f t="shared" si="9"/>
        <v>0</v>
      </c>
      <c r="L102" s="29">
        <f t="shared" si="10"/>
        <v>1741572</v>
      </c>
      <c r="M102" s="17">
        <f t="shared" si="11"/>
        <v>5.8786137648621693E-2</v>
      </c>
      <c r="N102" s="15"/>
      <c r="O102" s="15"/>
      <c r="P102" s="15"/>
    </row>
    <row r="103" spans="2:16">
      <c r="B103" s="16" t="s">
        <v>209</v>
      </c>
      <c r="C103" s="29">
        <v>350000</v>
      </c>
      <c r="D103" s="29">
        <v>68000</v>
      </c>
      <c r="E103" s="29">
        <v>0</v>
      </c>
      <c r="F103" s="29">
        <f t="shared" si="6"/>
        <v>418000</v>
      </c>
      <c r="G103" s="17">
        <f t="shared" si="7"/>
        <v>100</v>
      </c>
      <c r="H103" s="29">
        <v>0</v>
      </c>
      <c r="I103" s="17">
        <f t="shared" si="8"/>
        <v>0</v>
      </c>
      <c r="J103" s="29">
        <v>0</v>
      </c>
      <c r="K103" s="17">
        <f t="shared" si="9"/>
        <v>0</v>
      </c>
      <c r="L103" s="29">
        <f t="shared" si="10"/>
        <v>418000</v>
      </c>
      <c r="M103" s="17">
        <f t="shared" si="11"/>
        <v>1.4109439941112896E-2</v>
      </c>
      <c r="N103" s="15"/>
      <c r="O103" s="15"/>
      <c r="P103" s="15"/>
    </row>
    <row r="104" spans="2:16">
      <c r="B104" s="16" t="s">
        <v>210</v>
      </c>
      <c r="C104" s="29">
        <v>0</v>
      </c>
      <c r="D104" s="29">
        <v>0</v>
      </c>
      <c r="E104" s="29">
        <v>0</v>
      </c>
      <c r="F104" s="29">
        <f t="shared" si="6"/>
        <v>0</v>
      </c>
      <c r="G104" s="17">
        <f t="shared" si="7"/>
        <v>0</v>
      </c>
      <c r="H104" s="29">
        <v>3146544</v>
      </c>
      <c r="I104" s="17">
        <f t="shared" si="8"/>
        <v>100</v>
      </c>
      <c r="J104" s="29">
        <v>0</v>
      </c>
      <c r="K104" s="17">
        <f t="shared" si="9"/>
        <v>0</v>
      </c>
      <c r="L104" s="29">
        <f t="shared" si="10"/>
        <v>3146544</v>
      </c>
      <c r="M104" s="17">
        <f t="shared" si="11"/>
        <v>0.10621046313413669</v>
      </c>
      <c r="N104" s="15"/>
      <c r="O104" s="15"/>
      <c r="P104" s="15"/>
    </row>
    <row r="105" spans="2:16">
      <c r="B105" s="42" t="s">
        <v>211</v>
      </c>
      <c r="C105" s="43">
        <v>0</v>
      </c>
      <c r="D105" s="43">
        <v>200000</v>
      </c>
      <c r="E105" s="43">
        <v>0</v>
      </c>
      <c r="F105" s="43">
        <f t="shared" si="6"/>
        <v>200000</v>
      </c>
      <c r="G105" s="44">
        <f t="shared" si="7"/>
        <v>100</v>
      </c>
      <c r="H105" s="43">
        <v>0</v>
      </c>
      <c r="I105" s="44">
        <f t="shared" si="8"/>
        <v>0</v>
      </c>
      <c r="J105" s="43">
        <v>0</v>
      </c>
      <c r="K105" s="44">
        <f t="shared" si="9"/>
        <v>0</v>
      </c>
      <c r="L105" s="43">
        <f t="shared" si="10"/>
        <v>200000</v>
      </c>
      <c r="M105" s="44">
        <f t="shared" si="11"/>
        <v>6.750928201489423E-3</v>
      </c>
      <c r="N105" s="15"/>
      <c r="O105" s="15"/>
      <c r="P105" s="15"/>
    </row>
    <row r="106" spans="2:16">
      <c r="B106" s="16" t="s">
        <v>42</v>
      </c>
      <c r="C106" s="29">
        <v>1840000</v>
      </c>
      <c r="D106" s="29">
        <v>902880</v>
      </c>
      <c r="E106" s="29">
        <v>885000</v>
      </c>
      <c r="F106" s="29">
        <f t="shared" si="6"/>
        <v>3627880</v>
      </c>
      <c r="G106" s="17">
        <f t="shared" si="7"/>
        <v>100</v>
      </c>
      <c r="H106" s="29">
        <v>0</v>
      </c>
      <c r="I106" s="17">
        <f t="shared" si="8"/>
        <v>0</v>
      </c>
      <c r="J106" s="29">
        <v>0</v>
      </c>
      <c r="K106" s="17">
        <f t="shared" si="9"/>
        <v>0</v>
      </c>
      <c r="L106" s="29">
        <f t="shared" si="10"/>
        <v>3627880</v>
      </c>
      <c r="M106" s="17">
        <f t="shared" si="11"/>
        <v>0.12245778701809726</v>
      </c>
      <c r="N106" s="15"/>
      <c r="O106" s="15"/>
      <c r="P106" s="15"/>
    </row>
    <row r="107" spans="2:16">
      <c r="B107" s="16" t="s">
        <v>44</v>
      </c>
      <c r="C107" s="29">
        <v>617500</v>
      </c>
      <c r="D107" s="29">
        <v>0</v>
      </c>
      <c r="E107" s="29">
        <v>1710580</v>
      </c>
      <c r="F107" s="29">
        <f t="shared" si="6"/>
        <v>2328080</v>
      </c>
      <c r="G107" s="17">
        <f t="shared" si="7"/>
        <v>100</v>
      </c>
      <c r="H107" s="29">
        <v>0</v>
      </c>
      <c r="I107" s="17">
        <f t="shared" si="8"/>
        <v>0</v>
      </c>
      <c r="J107" s="29">
        <v>0</v>
      </c>
      <c r="K107" s="17">
        <f t="shared" si="9"/>
        <v>0</v>
      </c>
      <c r="L107" s="29">
        <f t="shared" si="10"/>
        <v>2328080</v>
      </c>
      <c r="M107" s="17">
        <f t="shared" si="11"/>
        <v>7.8583504636617493E-2</v>
      </c>
      <c r="N107" s="15"/>
      <c r="O107" s="15"/>
      <c r="P107" s="15"/>
    </row>
    <row r="108" spans="2:16">
      <c r="B108" s="16" t="s">
        <v>111</v>
      </c>
      <c r="C108" s="29">
        <v>350000</v>
      </c>
      <c r="D108" s="29">
        <v>0</v>
      </c>
      <c r="E108" s="29">
        <v>0</v>
      </c>
      <c r="F108" s="29">
        <f t="shared" si="6"/>
        <v>350000</v>
      </c>
      <c r="G108" s="17">
        <f t="shared" si="7"/>
        <v>61.238058578577181</v>
      </c>
      <c r="H108" s="29">
        <v>0</v>
      </c>
      <c r="I108" s="17">
        <f t="shared" si="8"/>
        <v>0</v>
      </c>
      <c r="J108" s="29">
        <v>221540</v>
      </c>
      <c r="K108" s="17">
        <f t="shared" si="9"/>
        <v>38.761941421422826</v>
      </c>
      <c r="L108" s="29">
        <f t="shared" si="10"/>
        <v>571540</v>
      </c>
      <c r="M108" s="17">
        <f t="shared" si="11"/>
        <v>1.9292127521396325E-2</v>
      </c>
      <c r="N108" s="15"/>
      <c r="O108" s="15"/>
      <c r="P108" s="15"/>
    </row>
    <row r="109" spans="2:16">
      <c r="B109" s="18" t="s">
        <v>212</v>
      </c>
      <c r="C109" s="19">
        <v>0</v>
      </c>
      <c r="D109" s="19">
        <v>0</v>
      </c>
      <c r="E109" s="19">
        <v>0</v>
      </c>
      <c r="F109" s="19">
        <f t="shared" si="6"/>
        <v>0</v>
      </c>
      <c r="G109" s="20">
        <f t="shared" si="7"/>
        <v>0</v>
      </c>
      <c r="H109" s="19">
        <v>3334878</v>
      </c>
      <c r="I109" s="20">
        <f t="shared" si="8"/>
        <v>100</v>
      </c>
      <c r="J109" s="19">
        <v>0</v>
      </c>
      <c r="K109" s="20">
        <f t="shared" si="9"/>
        <v>0</v>
      </c>
      <c r="L109" s="19">
        <f t="shared" si="10"/>
        <v>3334878</v>
      </c>
      <c r="M109" s="20">
        <f t="shared" si="11"/>
        <v>0.11256760969363323</v>
      </c>
      <c r="N109" s="15"/>
      <c r="O109" s="15"/>
      <c r="P109" s="15"/>
    </row>
    <row r="110" spans="2:16">
      <c r="B110" s="16" t="s">
        <v>34</v>
      </c>
      <c r="C110" s="29">
        <v>0</v>
      </c>
      <c r="D110" s="29">
        <v>4550000</v>
      </c>
      <c r="E110" s="29">
        <v>0</v>
      </c>
      <c r="F110" s="29">
        <f t="shared" si="6"/>
        <v>4550000</v>
      </c>
      <c r="G110" s="17">
        <f t="shared" si="7"/>
        <v>4.1963692367768139</v>
      </c>
      <c r="H110" s="29">
        <v>3293065</v>
      </c>
      <c r="I110" s="17">
        <f t="shared" si="8"/>
        <v>3.0371245408146019</v>
      </c>
      <c r="J110" s="29">
        <v>100584000</v>
      </c>
      <c r="K110" s="17">
        <f t="shared" si="9"/>
        <v>92.76650622240858</v>
      </c>
      <c r="L110" s="29">
        <f t="shared" si="10"/>
        <v>108427065</v>
      </c>
      <c r="M110" s="17">
        <f t="shared" si="11"/>
        <v>3.6599166545661346</v>
      </c>
      <c r="N110" s="15"/>
      <c r="O110" s="15"/>
      <c r="P110" s="15"/>
    </row>
    <row r="111" spans="2:16">
      <c r="B111" s="16" t="s">
        <v>166</v>
      </c>
      <c r="C111" s="29">
        <v>1086800</v>
      </c>
      <c r="D111" s="29">
        <v>0</v>
      </c>
      <c r="E111" s="29">
        <v>1003200</v>
      </c>
      <c r="F111" s="29">
        <f t="shared" si="6"/>
        <v>2090000</v>
      </c>
      <c r="G111" s="17">
        <f t="shared" si="7"/>
        <v>100</v>
      </c>
      <c r="H111" s="29">
        <v>0</v>
      </c>
      <c r="I111" s="17">
        <f t="shared" si="8"/>
        <v>0</v>
      </c>
      <c r="J111" s="29">
        <v>0</v>
      </c>
      <c r="K111" s="17">
        <f t="shared" si="9"/>
        <v>0</v>
      </c>
      <c r="L111" s="29">
        <f t="shared" si="10"/>
        <v>2090000</v>
      </c>
      <c r="M111" s="17">
        <f t="shared" si="11"/>
        <v>7.0547199705564487E-2</v>
      </c>
      <c r="N111" s="15"/>
      <c r="O111" s="15"/>
      <c r="P111" s="15"/>
    </row>
    <row r="112" spans="2:16">
      <c r="B112" s="16" t="s">
        <v>102</v>
      </c>
      <c r="C112" s="29">
        <v>0</v>
      </c>
      <c r="D112" s="29">
        <v>1884000</v>
      </c>
      <c r="E112" s="29">
        <v>0</v>
      </c>
      <c r="F112" s="29">
        <f t="shared" si="6"/>
        <v>1884000</v>
      </c>
      <c r="G112" s="17">
        <f t="shared" si="7"/>
        <v>100</v>
      </c>
      <c r="H112" s="29">
        <v>0</v>
      </c>
      <c r="I112" s="17">
        <f t="shared" si="8"/>
        <v>0</v>
      </c>
      <c r="J112" s="29">
        <v>0</v>
      </c>
      <c r="K112" s="17">
        <f t="shared" si="9"/>
        <v>0</v>
      </c>
      <c r="L112" s="29">
        <f t="shared" si="10"/>
        <v>1884000</v>
      </c>
      <c r="M112" s="17">
        <f t="shared" si="11"/>
        <v>6.3593743658030374E-2</v>
      </c>
      <c r="N112" s="15"/>
      <c r="O112" s="15"/>
      <c r="P112" s="15"/>
    </row>
    <row r="113" spans="2:16">
      <c r="B113" s="16" t="s">
        <v>112</v>
      </c>
      <c r="C113" s="29">
        <v>0</v>
      </c>
      <c r="D113" s="29">
        <v>203640</v>
      </c>
      <c r="E113" s="29">
        <v>0</v>
      </c>
      <c r="F113" s="29">
        <f t="shared" si="6"/>
        <v>203640</v>
      </c>
      <c r="G113" s="17">
        <f t="shared" si="7"/>
        <v>100</v>
      </c>
      <c r="H113" s="29">
        <v>0</v>
      </c>
      <c r="I113" s="17">
        <f t="shared" si="8"/>
        <v>0</v>
      </c>
      <c r="J113" s="29">
        <v>0</v>
      </c>
      <c r="K113" s="17">
        <f t="shared" si="9"/>
        <v>0</v>
      </c>
      <c r="L113" s="29">
        <f t="shared" si="10"/>
        <v>203640</v>
      </c>
      <c r="M113" s="17">
        <f t="shared" si="11"/>
        <v>6.873795094756531E-3</v>
      </c>
      <c r="N113" s="15"/>
      <c r="O113" s="15"/>
      <c r="P113" s="15"/>
    </row>
    <row r="114" spans="2:16">
      <c r="B114" s="16" t="s">
        <v>103</v>
      </c>
      <c r="C114" s="29">
        <v>0</v>
      </c>
      <c r="D114" s="29">
        <v>0</v>
      </c>
      <c r="E114" s="29">
        <v>0</v>
      </c>
      <c r="F114" s="29">
        <f t="shared" si="6"/>
        <v>0</v>
      </c>
      <c r="G114" s="17">
        <f t="shared" si="7"/>
        <v>0</v>
      </c>
      <c r="H114" s="29">
        <v>1142634</v>
      </c>
      <c r="I114" s="17">
        <f t="shared" si="8"/>
        <v>100</v>
      </c>
      <c r="J114" s="29">
        <v>0</v>
      </c>
      <c r="K114" s="17">
        <f t="shared" si="9"/>
        <v>0</v>
      </c>
      <c r="L114" s="29">
        <f t="shared" si="10"/>
        <v>1142634</v>
      </c>
      <c r="M114" s="17">
        <f t="shared" si="11"/>
        <v>3.8569200472903326E-2</v>
      </c>
      <c r="N114" s="15"/>
      <c r="O114" s="15"/>
      <c r="P114" s="15"/>
    </row>
    <row r="115" spans="2:16">
      <c r="B115" s="42" t="s">
        <v>213</v>
      </c>
      <c r="C115" s="43">
        <v>0</v>
      </c>
      <c r="D115" s="43">
        <v>0</v>
      </c>
      <c r="E115" s="43">
        <v>686000</v>
      </c>
      <c r="F115" s="43">
        <f t="shared" si="6"/>
        <v>686000</v>
      </c>
      <c r="G115" s="44">
        <f t="shared" si="7"/>
        <v>100</v>
      </c>
      <c r="H115" s="43">
        <v>0</v>
      </c>
      <c r="I115" s="44">
        <f t="shared" si="8"/>
        <v>0</v>
      </c>
      <c r="J115" s="43">
        <v>0</v>
      </c>
      <c r="K115" s="44">
        <f t="shared" si="9"/>
        <v>0</v>
      </c>
      <c r="L115" s="43">
        <f t="shared" si="10"/>
        <v>686000</v>
      </c>
      <c r="M115" s="44">
        <f t="shared" si="11"/>
        <v>2.3155683731108722E-2</v>
      </c>
      <c r="N115" s="15"/>
      <c r="O115" s="15"/>
      <c r="P115" s="15"/>
    </row>
    <row r="116" spans="2:16">
      <c r="B116" s="16" t="s">
        <v>167</v>
      </c>
      <c r="C116" s="29">
        <v>0</v>
      </c>
      <c r="D116" s="29">
        <v>1637880</v>
      </c>
      <c r="E116" s="29">
        <v>0</v>
      </c>
      <c r="F116" s="29">
        <f t="shared" si="6"/>
        <v>1637880</v>
      </c>
      <c r="G116" s="17">
        <f t="shared" si="7"/>
        <v>27.446835037463153</v>
      </c>
      <c r="H116" s="29">
        <v>4329584</v>
      </c>
      <c r="I116" s="17">
        <f t="shared" si="8"/>
        <v>72.553164962536854</v>
      </c>
      <c r="J116" s="29">
        <v>0</v>
      </c>
      <c r="K116" s="17">
        <f t="shared" si="9"/>
        <v>0</v>
      </c>
      <c r="L116" s="29">
        <f t="shared" si="10"/>
        <v>5967464</v>
      </c>
      <c r="M116" s="17">
        <f t="shared" si="11"/>
        <v>0.2014296050448644</v>
      </c>
      <c r="N116" s="15"/>
      <c r="O116" s="15"/>
      <c r="P116" s="15"/>
    </row>
    <row r="117" spans="2:16">
      <c r="B117" s="16" t="s">
        <v>168</v>
      </c>
      <c r="C117" s="29">
        <v>0</v>
      </c>
      <c r="D117" s="29">
        <v>2518000</v>
      </c>
      <c r="E117" s="29">
        <v>0</v>
      </c>
      <c r="F117" s="29">
        <f t="shared" si="6"/>
        <v>2518000</v>
      </c>
      <c r="G117" s="17">
        <f t="shared" si="7"/>
        <v>100</v>
      </c>
      <c r="H117" s="29">
        <v>0</v>
      </c>
      <c r="I117" s="17">
        <f t="shared" si="8"/>
        <v>0</v>
      </c>
      <c r="J117" s="29">
        <v>0</v>
      </c>
      <c r="K117" s="17">
        <f t="shared" si="9"/>
        <v>0</v>
      </c>
      <c r="L117" s="29">
        <f t="shared" si="10"/>
        <v>2518000</v>
      </c>
      <c r="M117" s="17">
        <f t="shared" si="11"/>
        <v>8.4994186056751839E-2</v>
      </c>
      <c r="N117" s="15"/>
      <c r="O117" s="15"/>
      <c r="P117" s="15"/>
    </row>
    <row r="118" spans="2:16">
      <c r="B118" s="16" t="s">
        <v>214</v>
      </c>
      <c r="C118" s="29">
        <v>0</v>
      </c>
      <c r="D118" s="29">
        <v>490000</v>
      </c>
      <c r="E118" s="29">
        <v>0</v>
      </c>
      <c r="F118" s="29">
        <f t="shared" si="6"/>
        <v>490000</v>
      </c>
      <c r="G118" s="17">
        <f t="shared" si="7"/>
        <v>100</v>
      </c>
      <c r="H118" s="29">
        <v>0</v>
      </c>
      <c r="I118" s="17">
        <f t="shared" si="8"/>
        <v>0</v>
      </c>
      <c r="J118" s="29">
        <v>0</v>
      </c>
      <c r="K118" s="17">
        <f t="shared" si="9"/>
        <v>0</v>
      </c>
      <c r="L118" s="29">
        <f t="shared" si="10"/>
        <v>490000</v>
      </c>
      <c r="M118" s="17">
        <f t="shared" si="11"/>
        <v>1.6539774093649089E-2</v>
      </c>
      <c r="N118" s="15"/>
      <c r="O118" s="15"/>
      <c r="P118" s="15"/>
    </row>
    <row r="119" spans="2:16">
      <c r="B119" s="18" t="s">
        <v>215</v>
      </c>
      <c r="C119" s="19">
        <v>0</v>
      </c>
      <c r="D119" s="19">
        <v>100320</v>
      </c>
      <c r="E119" s="19">
        <v>0</v>
      </c>
      <c r="F119" s="19">
        <f t="shared" ref="F119:F124" si="12">SUM(C119:E119)</f>
        <v>100320</v>
      </c>
      <c r="G119" s="20">
        <f t="shared" ref="G119:G124" si="13">(F119/L119)*100</f>
        <v>100</v>
      </c>
      <c r="H119" s="19">
        <v>0</v>
      </c>
      <c r="I119" s="20">
        <f t="shared" ref="I119:I124" si="14">(H119/L119)*100</f>
        <v>0</v>
      </c>
      <c r="J119" s="19">
        <v>0</v>
      </c>
      <c r="K119" s="20">
        <f t="shared" ref="K119:K124" si="15">(J119/L119)*100</f>
        <v>0</v>
      </c>
      <c r="L119" s="19">
        <f t="shared" ref="L119:L124" si="16">J119+H119+F119</f>
        <v>100320</v>
      </c>
      <c r="M119" s="20">
        <f t="shared" ref="M119:M124" si="17">(L119/$L$263)*100</f>
        <v>3.3862655858670951E-3</v>
      </c>
      <c r="N119" s="15"/>
      <c r="O119" s="15"/>
      <c r="P119" s="15"/>
    </row>
    <row r="120" spans="2:16">
      <c r="B120" s="16" t="s">
        <v>113</v>
      </c>
      <c r="C120" s="29">
        <v>0</v>
      </c>
      <c r="D120" s="29">
        <v>1425000</v>
      </c>
      <c r="E120" s="29">
        <v>1692900</v>
      </c>
      <c r="F120" s="29">
        <f t="shared" si="12"/>
        <v>3117900</v>
      </c>
      <c r="G120" s="17">
        <f t="shared" si="13"/>
        <v>100</v>
      </c>
      <c r="H120" s="29">
        <v>0</v>
      </c>
      <c r="I120" s="17">
        <f t="shared" si="14"/>
        <v>0</v>
      </c>
      <c r="J120" s="29">
        <v>0</v>
      </c>
      <c r="K120" s="17">
        <f t="shared" si="15"/>
        <v>0</v>
      </c>
      <c r="L120" s="29">
        <f t="shared" si="16"/>
        <v>3117900</v>
      </c>
      <c r="M120" s="17">
        <f t="shared" si="17"/>
        <v>0.10524359519711937</v>
      </c>
      <c r="N120" s="15"/>
      <c r="O120" s="15"/>
      <c r="P120" s="15"/>
    </row>
    <row r="121" spans="2:16">
      <c r="B121" s="16" t="s">
        <v>216</v>
      </c>
      <c r="C121" s="29">
        <v>0</v>
      </c>
      <c r="D121" s="29">
        <v>0</v>
      </c>
      <c r="E121" s="29">
        <v>0</v>
      </c>
      <c r="F121" s="29">
        <f t="shared" si="12"/>
        <v>0</v>
      </c>
      <c r="G121" s="17">
        <f t="shared" si="13"/>
        <v>0</v>
      </c>
      <c r="H121" s="29">
        <v>13914536</v>
      </c>
      <c r="I121" s="17">
        <f t="shared" si="14"/>
        <v>100</v>
      </c>
      <c r="J121" s="29">
        <v>0</v>
      </c>
      <c r="K121" s="17">
        <f t="shared" si="15"/>
        <v>0</v>
      </c>
      <c r="L121" s="29">
        <f t="shared" si="16"/>
        <v>13914536</v>
      </c>
      <c r="M121" s="17">
        <f t="shared" si="17"/>
        <v>0.46968016746519919</v>
      </c>
      <c r="N121" s="15"/>
      <c r="O121" s="15"/>
      <c r="P121" s="15"/>
    </row>
    <row r="122" spans="2:16">
      <c r="B122" s="16" t="s">
        <v>217</v>
      </c>
      <c r="C122" s="29">
        <v>0</v>
      </c>
      <c r="D122" s="29">
        <v>0</v>
      </c>
      <c r="E122" s="29">
        <v>3980000</v>
      </c>
      <c r="F122" s="29">
        <f t="shared" si="12"/>
        <v>3980000</v>
      </c>
      <c r="G122" s="17">
        <f t="shared" si="13"/>
        <v>66.77852348993288</v>
      </c>
      <c r="H122" s="29">
        <v>0</v>
      </c>
      <c r="I122" s="17">
        <f t="shared" si="14"/>
        <v>0</v>
      </c>
      <c r="J122" s="29">
        <v>1980000</v>
      </c>
      <c r="K122" s="17">
        <f t="shared" si="15"/>
        <v>33.221476510067113</v>
      </c>
      <c r="L122" s="29">
        <f t="shared" si="16"/>
        <v>5960000</v>
      </c>
      <c r="M122" s="17">
        <f t="shared" si="17"/>
        <v>0.20117766040438481</v>
      </c>
      <c r="N122" s="15"/>
      <c r="O122" s="15"/>
      <c r="P122" s="15"/>
    </row>
    <row r="123" spans="2:16">
      <c r="B123" s="16" t="s">
        <v>66</v>
      </c>
      <c r="C123" s="29">
        <v>0</v>
      </c>
      <c r="D123" s="29">
        <v>8330238</v>
      </c>
      <c r="E123" s="29">
        <v>0</v>
      </c>
      <c r="F123" s="29">
        <f t="shared" si="12"/>
        <v>8330238</v>
      </c>
      <c r="G123" s="17">
        <f t="shared" si="13"/>
        <v>100</v>
      </c>
      <c r="H123" s="29">
        <v>0</v>
      </c>
      <c r="I123" s="17">
        <f t="shared" si="14"/>
        <v>0</v>
      </c>
      <c r="J123" s="29">
        <v>0</v>
      </c>
      <c r="K123" s="17">
        <f t="shared" si="15"/>
        <v>0</v>
      </c>
      <c r="L123" s="29">
        <f t="shared" si="16"/>
        <v>8330238</v>
      </c>
      <c r="M123" s="17">
        <f t="shared" si="17"/>
        <v>0.28118419319659427</v>
      </c>
      <c r="N123" s="15"/>
      <c r="O123" s="15"/>
      <c r="P123" s="15"/>
    </row>
    <row r="124" spans="2:16">
      <c r="B124" s="16" t="s">
        <v>114</v>
      </c>
      <c r="C124" s="29">
        <v>0</v>
      </c>
      <c r="D124" s="29">
        <v>28320</v>
      </c>
      <c r="E124" s="29">
        <v>72000</v>
      </c>
      <c r="F124" s="29">
        <f t="shared" si="12"/>
        <v>100320</v>
      </c>
      <c r="G124" s="17">
        <f t="shared" si="13"/>
        <v>100</v>
      </c>
      <c r="H124" s="29">
        <v>0</v>
      </c>
      <c r="I124" s="17">
        <f t="shared" si="14"/>
        <v>0</v>
      </c>
      <c r="J124" s="29">
        <v>0</v>
      </c>
      <c r="K124" s="17">
        <f t="shared" si="15"/>
        <v>0</v>
      </c>
      <c r="L124" s="29">
        <f t="shared" si="16"/>
        <v>100320</v>
      </c>
      <c r="M124" s="17">
        <f t="shared" si="17"/>
        <v>3.3862655858670951E-3</v>
      </c>
      <c r="N124" s="15"/>
      <c r="O124" s="15"/>
      <c r="P124" s="15"/>
    </row>
    <row r="125" spans="2:16" ht="12.95" customHeight="1">
      <c r="B125" s="16"/>
      <c r="C125" s="15"/>
      <c r="D125" s="15"/>
      <c r="E125" s="15"/>
      <c r="F125" s="15"/>
      <c r="G125" s="21"/>
      <c r="H125" s="15"/>
      <c r="I125" s="21"/>
      <c r="J125" s="15"/>
      <c r="K125" s="21"/>
      <c r="L125" s="15"/>
      <c r="M125" s="21"/>
      <c r="N125" s="15"/>
      <c r="O125" s="15"/>
      <c r="P125" s="15"/>
    </row>
    <row r="126" spans="2:16">
      <c r="B126" s="30" t="s">
        <v>35</v>
      </c>
      <c r="C126" s="31">
        <f>SUM(C55:C125)</f>
        <v>57174817</v>
      </c>
      <c r="D126" s="31">
        <f>SUM(D55:D125)</f>
        <v>82693592</v>
      </c>
      <c r="E126" s="31">
        <f>SUM(E55:E125)</f>
        <v>24492784</v>
      </c>
      <c r="F126" s="31">
        <f>SUM(F55:F125)</f>
        <v>164361193</v>
      </c>
      <c r="G126" s="32">
        <f>(F126/L126)*100</f>
        <v>45.569642092983941</v>
      </c>
      <c r="H126" s="31">
        <f>SUM(H55:H125)</f>
        <v>61434421</v>
      </c>
      <c r="I126" s="32">
        <f>(H126/L126)*100</f>
        <v>17.032880609230531</v>
      </c>
      <c r="J126" s="31">
        <f>SUM(J55:J125)</f>
        <v>134885720</v>
      </c>
      <c r="K126" s="32">
        <f>(J126/L126)*100</f>
        <v>37.397477297785528</v>
      </c>
      <c r="L126" s="31">
        <f>SUM(L55:L125)</f>
        <v>360681334</v>
      </c>
      <c r="M126" s="32">
        <f>SUM(M55:M125)</f>
        <v>12.174668947257134</v>
      </c>
      <c r="N126" s="15"/>
      <c r="O126" s="15"/>
      <c r="P126" s="15"/>
    </row>
    <row r="127" spans="2:16">
      <c r="B127" s="16"/>
      <c r="C127" s="14"/>
      <c r="D127" s="14"/>
      <c r="E127" s="14"/>
      <c r="F127" s="14"/>
      <c r="G127" s="22"/>
      <c r="H127" s="14"/>
      <c r="I127" s="22"/>
      <c r="J127" s="14"/>
      <c r="K127" s="22"/>
      <c r="L127" s="14"/>
      <c r="M127" s="23"/>
      <c r="N127" s="15"/>
      <c r="O127" s="15"/>
      <c r="P127" s="15"/>
    </row>
    <row r="128" spans="2:16" ht="12.95" customHeight="1">
      <c r="B128" s="16"/>
      <c r="C128" s="14"/>
      <c r="D128" s="14"/>
      <c r="E128" s="14"/>
      <c r="F128" s="14"/>
      <c r="G128" s="22"/>
      <c r="H128" s="14"/>
      <c r="I128" s="22"/>
      <c r="J128" s="14"/>
      <c r="K128" s="22"/>
      <c r="L128" s="14"/>
      <c r="M128" s="23"/>
      <c r="N128" s="15"/>
      <c r="O128" s="15"/>
      <c r="P128" s="15"/>
    </row>
    <row r="129" spans="2:16" ht="15.75">
      <c r="B129" s="13" t="s">
        <v>36</v>
      </c>
      <c r="C129" s="15"/>
      <c r="D129" s="15"/>
      <c r="E129" s="15"/>
      <c r="F129" s="15"/>
      <c r="G129" s="21"/>
      <c r="H129" s="15"/>
      <c r="I129" s="21"/>
      <c r="J129" s="15"/>
      <c r="K129" s="21"/>
      <c r="L129" s="15"/>
      <c r="M129" s="21"/>
      <c r="N129" s="15"/>
      <c r="O129" s="15"/>
      <c r="P129" s="15"/>
    </row>
    <row r="130" spans="2:16" ht="12.95" customHeight="1">
      <c r="B130" s="7"/>
      <c r="C130" s="15"/>
      <c r="D130" s="15"/>
      <c r="E130" s="15"/>
      <c r="F130" s="15"/>
      <c r="G130" s="21"/>
      <c r="H130" s="15"/>
      <c r="I130" s="21"/>
      <c r="J130" s="15"/>
      <c r="K130" s="21"/>
      <c r="L130" s="15"/>
      <c r="M130" s="21"/>
      <c r="N130" s="15"/>
      <c r="O130" s="15"/>
      <c r="P130" s="15"/>
    </row>
    <row r="131" spans="2:16">
      <c r="B131" s="47" t="s">
        <v>169</v>
      </c>
      <c r="C131" s="66">
        <v>0</v>
      </c>
      <c r="D131" s="66">
        <v>19200</v>
      </c>
      <c r="E131" s="66">
        <v>61056</v>
      </c>
      <c r="F131" s="66">
        <f t="shared" ref="F131:F194" si="18">SUM(C131:E131)</f>
        <v>80256</v>
      </c>
      <c r="G131" s="63">
        <f t="shared" ref="G131:G194" si="19">(F131/L131)*100</f>
        <v>100</v>
      </c>
      <c r="H131" s="66">
        <v>0</v>
      </c>
      <c r="I131" s="63">
        <f t="shared" ref="I131:I194" si="20">(H131/L131)*100</f>
        <v>0</v>
      </c>
      <c r="J131" s="66">
        <v>0</v>
      </c>
      <c r="K131" s="63">
        <f t="shared" ref="K131:K194" si="21">(J131/L131)*100</f>
        <v>0</v>
      </c>
      <c r="L131" s="66">
        <f t="shared" ref="L131:L194" si="22">J131+H131+F131</f>
        <v>80256</v>
      </c>
      <c r="M131" s="63">
        <f t="shared" ref="M131:M194" si="23">(L131/$L$263)*100</f>
        <v>2.7090124686936761E-3</v>
      </c>
      <c r="N131" s="15"/>
      <c r="O131" s="29"/>
      <c r="P131" s="15"/>
    </row>
    <row r="132" spans="2:16">
      <c r="B132" s="47" t="s">
        <v>170</v>
      </c>
      <c r="C132" s="62">
        <v>0</v>
      </c>
      <c r="D132" s="62">
        <v>1366700</v>
      </c>
      <c r="E132" s="62">
        <v>237600</v>
      </c>
      <c r="F132" s="62">
        <f t="shared" si="18"/>
        <v>1604300</v>
      </c>
      <c r="G132" s="63">
        <f t="shared" si="19"/>
        <v>100</v>
      </c>
      <c r="H132" s="62">
        <v>0</v>
      </c>
      <c r="I132" s="63">
        <f t="shared" si="20"/>
        <v>0</v>
      </c>
      <c r="J132" s="62">
        <v>0</v>
      </c>
      <c r="K132" s="63">
        <f t="shared" si="21"/>
        <v>0</v>
      </c>
      <c r="L132" s="62">
        <f t="shared" si="22"/>
        <v>1604300</v>
      </c>
      <c r="M132" s="63">
        <f t="shared" si="23"/>
        <v>5.4152570568247411E-2</v>
      </c>
      <c r="N132" s="15"/>
      <c r="O132" s="29"/>
      <c r="P132" s="15"/>
    </row>
    <row r="133" spans="2:16">
      <c r="B133" s="47" t="s">
        <v>218</v>
      </c>
      <c r="C133" s="62">
        <v>1726400</v>
      </c>
      <c r="D133" s="62">
        <v>0</v>
      </c>
      <c r="E133" s="62">
        <v>44800</v>
      </c>
      <c r="F133" s="62">
        <f t="shared" si="18"/>
        <v>1771200</v>
      </c>
      <c r="G133" s="63">
        <f t="shared" si="19"/>
        <v>100</v>
      </c>
      <c r="H133" s="62">
        <v>0</v>
      </c>
      <c r="I133" s="63">
        <f t="shared" si="20"/>
        <v>0</v>
      </c>
      <c r="J133" s="62">
        <v>0</v>
      </c>
      <c r="K133" s="63">
        <f t="shared" si="21"/>
        <v>0</v>
      </c>
      <c r="L133" s="62">
        <f t="shared" si="22"/>
        <v>1771200</v>
      </c>
      <c r="M133" s="63">
        <f t="shared" si="23"/>
        <v>5.9786220152390337E-2</v>
      </c>
      <c r="N133" s="29"/>
      <c r="O133" s="29"/>
      <c r="P133" s="15"/>
    </row>
    <row r="134" spans="2:16">
      <c r="B134" s="47" t="s">
        <v>171</v>
      </c>
      <c r="C134" s="62">
        <v>0</v>
      </c>
      <c r="D134" s="62">
        <v>3084000</v>
      </c>
      <c r="E134" s="62">
        <v>0</v>
      </c>
      <c r="F134" s="62">
        <f t="shared" si="18"/>
        <v>3084000</v>
      </c>
      <c r="G134" s="63">
        <f t="shared" si="19"/>
        <v>100</v>
      </c>
      <c r="H134" s="62">
        <v>0</v>
      </c>
      <c r="I134" s="63">
        <f t="shared" si="20"/>
        <v>0</v>
      </c>
      <c r="J134" s="62">
        <v>0</v>
      </c>
      <c r="K134" s="63">
        <f t="shared" si="21"/>
        <v>0</v>
      </c>
      <c r="L134" s="62">
        <f t="shared" si="22"/>
        <v>3084000</v>
      </c>
      <c r="M134" s="63">
        <f t="shared" si="23"/>
        <v>0.10409931286696691</v>
      </c>
      <c r="N134" s="57"/>
      <c r="O134" s="29"/>
      <c r="P134" s="15"/>
    </row>
    <row r="135" spans="2:16">
      <c r="B135" s="64" t="s">
        <v>219</v>
      </c>
      <c r="C135" s="67">
        <v>1900000</v>
      </c>
      <c r="D135" s="67">
        <v>0</v>
      </c>
      <c r="E135" s="67">
        <v>0</v>
      </c>
      <c r="F135" s="67">
        <f t="shared" si="18"/>
        <v>1900000</v>
      </c>
      <c r="G135" s="69">
        <f t="shared" si="19"/>
        <v>100</v>
      </c>
      <c r="H135" s="67">
        <v>0</v>
      </c>
      <c r="I135" s="69">
        <f t="shared" si="20"/>
        <v>0</v>
      </c>
      <c r="J135" s="67">
        <v>0</v>
      </c>
      <c r="K135" s="69">
        <f t="shared" si="21"/>
        <v>0</v>
      </c>
      <c r="L135" s="67">
        <f t="shared" si="22"/>
        <v>1900000</v>
      </c>
      <c r="M135" s="69">
        <f t="shared" si="23"/>
        <v>6.413381791414953E-2</v>
      </c>
      <c r="N135" s="57"/>
      <c r="O135" s="29"/>
      <c r="P135" s="15"/>
    </row>
    <row r="136" spans="2:16">
      <c r="B136" s="47" t="s">
        <v>172</v>
      </c>
      <c r="C136" s="62">
        <v>278720</v>
      </c>
      <c r="D136" s="62">
        <v>93557</v>
      </c>
      <c r="E136" s="62">
        <v>0</v>
      </c>
      <c r="F136" s="62">
        <f t="shared" si="18"/>
        <v>372277</v>
      </c>
      <c r="G136" s="63">
        <f t="shared" si="19"/>
        <v>100</v>
      </c>
      <c r="H136" s="62">
        <v>0</v>
      </c>
      <c r="I136" s="63">
        <f t="shared" si="20"/>
        <v>0</v>
      </c>
      <c r="J136" s="62">
        <v>0</v>
      </c>
      <c r="K136" s="63">
        <f t="shared" si="21"/>
        <v>0</v>
      </c>
      <c r="L136" s="62">
        <f t="shared" si="22"/>
        <v>372277</v>
      </c>
      <c r="M136" s="63">
        <f t="shared" si="23"/>
        <v>1.2566076490329391E-2</v>
      </c>
      <c r="N136" s="15"/>
      <c r="O136" s="29"/>
      <c r="P136" s="15"/>
    </row>
    <row r="137" spans="2:16">
      <c r="B137" s="47" t="s">
        <v>51</v>
      </c>
      <c r="C137" s="62">
        <v>640000</v>
      </c>
      <c r="D137" s="62">
        <v>3096293</v>
      </c>
      <c r="E137" s="62">
        <v>0</v>
      </c>
      <c r="F137" s="62">
        <f t="shared" si="18"/>
        <v>3736293</v>
      </c>
      <c r="G137" s="63">
        <f t="shared" si="19"/>
        <v>100</v>
      </c>
      <c r="H137" s="62">
        <v>0</v>
      </c>
      <c r="I137" s="63">
        <f t="shared" si="20"/>
        <v>0</v>
      </c>
      <c r="J137" s="62">
        <v>0</v>
      </c>
      <c r="K137" s="63">
        <f t="shared" si="21"/>
        <v>0</v>
      </c>
      <c r="L137" s="62">
        <f t="shared" si="22"/>
        <v>3736293</v>
      </c>
      <c r="M137" s="63">
        <f t="shared" si="23"/>
        <v>0.12611722891363761</v>
      </c>
      <c r="N137" s="15"/>
      <c r="O137" s="29"/>
      <c r="P137" s="15"/>
    </row>
    <row r="138" spans="2:16">
      <c r="B138" s="47" t="s">
        <v>220</v>
      </c>
      <c r="C138" s="62">
        <v>330000</v>
      </c>
      <c r="D138" s="62">
        <v>2066520</v>
      </c>
      <c r="E138" s="62">
        <v>0</v>
      </c>
      <c r="F138" s="62">
        <f t="shared" si="18"/>
        <v>2396520</v>
      </c>
      <c r="G138" s="63">
        <f t="shared" si="19"/>
        <v>100</v>
      </c>
      <c r="H138" s="62">
        <v>0</v>
      </c>
      <c r="I138" s="63">
        <f t="shared" si="20"/>
        <v>0</v>
      </c>
      <c r="J138" s="62">
        <v>0</v>
      </c>
      <c r="K138" s="63">
        <f t="shared" si="21"/>
        <v>0</v>
      </c>
      <c r="L138" s="62">
        <f t="shared" si="22"/>
        <v>2396520</v>
      </c>
      <c r="M138" s="63">
        <f t="shared" si="23"/>
        <v>8.0893672267167163E-2</v>
      </c>
      <c r="N138" s="15"/>
      <c r="O138" s="15"/>
      <c r="P138" s="15"/>
    </row>
    <row r="139" spans="2:16">
      <c r="B139" s="47" t="s">
        <v>221</v>
      </c>
      <c r="C139" s="62">
        <v>164340</v>
      </c>
      <c r="D139" s="62">
        <v>0</v>
      </c>
      <c r="E139" s="62">
        <v>0</v>
      </c>
      <c r="F139" s="62">
        <f t="shared" si="18"/>
        <v>164340</v>
      </c>
      <c r="G139" s="63">
        <f t="shared" si="19"/>
        <v>100</v>
      </c>
      <c r="H139" s="62">
        <v>0</v>
      </c>
      <c r="I139" s="63">
        <f t="shared" si="20"/>
        <v>0</v>
      </c>
      <c r="J139" s="62">
        <v>0</v>
      </c>
      <c r="K139" s="63">
        <f t="shared" si="21"/>
        <v>0</v>
      </c>
      <c r="L139" s="62">
        <f t="shared" si="22"/>
        <v>164340</v>
      </c>
      <c r="M139" s="63">
        <f t="shared" si="23"/>
        <v>5.5472377031638596E-3</v>
      </c>
      <c r="N139" s="15"/>
      <c r="O139" s="15"/>
      <c r="P139" s="15"/>
    </row>
    <row r="140" spans="2:16">
      <c r="B140" s="64" t="s">
        <v>173</v>
      </c>
      <c r="C140" s="67">
        <v>0</v>
      </c>
      <c r="D140" s="67">
        <v>138906</v>
      </c>
      <c r="E140" s="67">
        <v>72000</v>
      </c>
      <c r="F140" s="67">
        <f t="shared" si="18"/>
        <v>210906</v>
      </c>
      <c r="G140" s="69">
        <f t="shared" si="19"/>
        <v>100</v>
      </c>
      <c r="H140" s="67">
        <v>0</v>
      </c>
      <c r="I140" s="69">
        <f t="shared" si="20"/>
        <v>0</v>
      </c>
      <c r="J140" s="67">
        <v>0</v>
      </c>
      <c r="K140" s="69">
        <f t="shared" si="21"/>
        <v>0</v>
      </c>
      <c r="L140" s="67">
        <f t="shared" si="22"/>
        <v>210906</v>
      </c>
      <c r="M140" s="69">
        <f t="shared" si="23"/>
        <v>7.1190563163166425E-3</v>
      </c>
      <c r="N140" s="15"/>
      <c r="O140" s="15"/>
      <c r="P140" s="15"/>
    </row>
    <row r="141" spans="2:16">
      <c r="B141" s="47" t="s">
        <v>222</v>
      </c>
      <c r="C141" s="62">
        <v>72000</v>
      </c>
      <c r="D141" s="62">
        <v>0</v>
      </c>
      <c r="E141" s="62">
        <v>8160</v>
      </c>
      <c r="F141" s="62">
        <f t="shared" si="18"/>
        <v>80160</v>
      </c>
      <c r="G141" s="63">
        <f t="shared" si="19"/>
        <v>100</v>
      </c>
      <c r="H141" s="62">
        <v>0</v>
      </c>
      <c r="I141" s="63">
        <f t="shared" si="20"/>
        <v>0</v>
      </c>
      <c r="J141" s="62">
        <v>0</v>
      </c>
      <c r="K141" s="63">
        <f t="shared" si="21"/>
        <v>0</v>
      </c>
      <c r="L141" s="62">
        <f t="shared" si="22"/>
        <v>80160</v>
      </c>
      <c r="M141" s="63">
        <f t="shared" si="23"/>
        <v>2.7057720231569611E-3</v>
      </c>
      <c r="N141" s="15"/>
      <c r="O141" s="15"/>
      <c r="P141" s="15"/>
    </row>
    <row r="142" spans="2:16">
      <c r="B142" s="47" t="s">
        <v>223</v>
      </c>
      <c r="C142" s="62">
        <v>418000</v>
      </c>
      <c r="D142" s="62">
        <v>0</v>
      </c>
      <c r="E142" s="62">
        <v>0</v>
      </c>
      <c r="F142" s="62">
        <f t="shared" si="18"/>
        <v>418000</v>
      </c>
      <c r="G142" s="63">
        <f t="shared" si="19"/>
        <v>100</v>
      </c>
      <c r="H142" s="62">
        <v>0</v>
      </c>
      <c r="I142" s="63">
        <f t="shared" si="20"/>
        <v>0</v>
      </c>
      <c r="J142" s="62">
        <v>0</v>
      </c>
      <c r="K142" s="63">
        <f t="shared" si="21"/>
        <v>0</v>
      </c>
      <c r="L142" s="62">
        <f t="shared" si="22"/>
        <v>418000</v>
      </c>
      <c r="M142" s="63">
        <f t="shared" si="23"/>
        <v>1.4109439941112896E-2</v>
      </c>
      <c r="N142" s="15"/>
      <c r="O142" s="15"/>
      <c r="P142" s="15"/>
    </row>
    <row r="143" spans="2:16">
      <c r="B143" s="47" t="s">
        <v>224</v>
      </c>
      <c r="C143" s="62">
        <v>305000</v>
      </c>
      <c r="D143" s="62">
        <v>0</v>
      </c>
      <c r="E143" s="62">
        <v>0</v>
      </c>
      <c r="F143" s="62">
        <f t="shared" si="18"/>
        <v>305000</v>
      </c>
      <c r="G143" s="63">
        <f t="shared" si="19"/>
        <v>100</v>
      </c>
      <c r="H143" s="62">
        <v>0</v>
      </c>
      <c r="I143" s="63">
        <f t="shared" si="20"/>
        <v>0</v>
      </c>
      <c r="J143" s="62">
        <v>0</v>
      </c>
      <c r="K143" s="63">
        <f t="shared" si="21"/>
        <v>0</v>
      </c>
      <c r="L143" s="62">
        <f t="shared" si="22"/>
        <v>305000</v>
      </c>
      <c r="M143" s="63">
        <f t="shared" si="23"/>
        <v>1.0295165507271371E-2</v>
      </c>
      <c r="N143" s="15"/>
      <c r="O143" s="15"/>
      <c r="P143" s="15"/>
    </row>
    <row r="144" spans="2:16">
      <c r="B144" s="47" t="s">
        <v>225</v>
      </c>
      <c r="C144" s="62">
        <v>397389</v>
      </c>
      <c r="D144" s="62">
        <v>0</v>
      </c>
      <c r="E144" s="62">
        <v>0</v>
      </c>
      <c r="F144" s="62">
        <f t="shared" si="18"/>
        <v>397389</v>
      </c>
      <c r="G144" s="63">
        <f t="shared" si="19"/>
        <v>100</v>
      </c>
      <c r="H144" s="62">
        <v>0</v>
      </c>
      <c r="I144" s="63">
        <f t="shared" si="20"/>
        <v>0</v>
      </c>
      <c r="J144" s="62">
        <v>0</v>
      </c>
      <c r="K144" s="63">
        <f t="shared" si="21"/>
        <v>0</v>
      </c>
      <c r="L144" s="62">
        <f t="shared" si="22"/>
        <v>397389</v>
      </c>
      <c r="M144" s="63">
        <f t="shared" si="23"/>
        <v>1.3413723035308404E-2</v>
      </c>
      <c r="N144" s="15"/>
      <c r="O144" s="15"/>
      <c r="P144" s="15"/>
    </row>
    <row r="145" spans="2:16">
      <c r="B145" s="64" t="s">
        <v>226</v>
      </c>
      <c r="C145" s="67">
        <v>408000</v>
      </c>
      <c r="D145" s="67">
        <v>200000</v>
      </c>
      <c r="E145" s="67">
        <v>192000</v>
      </c>
      <c r="F145" s="67">
        <f t="shared" si="18"/>
        <v>800000</v>
      </c>
      <c r="G145" s="69">
        <f t="shared" si="19"/>
        <v>100</v>
      </c>
      <c r="H145" s="67">
        <v>0</v>
      </c>
      <c r="I145" s="69">
        <f t="shared" si="20"/>
        <v>0</v>
      </c>
      <c r="J145" s="67">
        <v>0</v>
      </c>
      <c r="K145" s="69">
        <f t="shared" si="21"/>
        <v>0</v>
      </c>
      <c r="L145" s="67">
        <f t="shared" si="22"/>
        <v>800000</v>
      </c>
      <c r="M145" s="69">
        <f t="shared" si="23"/>
        <v>2.7003712805957692E-2</v>
      </c>
      <c r="N145" s="15"/>
      <c r="O145" s="15"/>
      <c r="P145" s="15"/>
    </row>
    <row r="146" spans="2:16">
      <c r="B146" s="47" t="s">
        <v>227</v>
      </c>
      <c r="C146" s="62">
        <v>57120</v>
      </c>
      <c r="D146" s="62">
        <v>0</v>
      </c>
      <c r="E146" s="62">
        <v>0</v>
      </c>
      <c r="F146" s="62">
        <f t="shared" si="18"/>
        <v>57120</v>
      </c>
      <c r="G146" s="63">
        <f t="shared" si="19"/>
        <v>100</v>
      </c>
      <c r="H146" s="62">
        <v>0</v>
      </c>
      <c r="I146" s="63">
        <f t="shared" si="20"/>
        <v>0</v>
      </c>
      <c r="J146" s="62">
        <v>0</v>
      </c>
      <c r="K146" s="63">
        <f t="shared" si="21"/>
        <v>0</v>
      </c>
      <c r="L146" s="62">
        <f t="shared" si="22"/>
        <v>57120</v>
      </c>
      <c r="M146" s="63">
        <f t="shared" si="23"/>
        <v>1.9280650943453795E-3</v>
      </c>
      <c r="N146" s="15"/>
      <c r="O146" s="15"/>
      <c r="P146" s="15"/>
    </row>
    <row r="147" spans="2:16">
      <c r="B147" s="47" t="s">
        <v>228</v>
      </c>
      <c r="C147" s="62">
        <v>2058440</v>
      </c>
      <c r="D147" s="62">
        <v>0</v>
      </c>
      <c r="E147" s="62">
        <v>0</v>
      </c>
      <c r="F147" s="62">
        <f t="shared" si="18"/>
        <v>2058440</v>
      </c>
      <c r="G147" s="63">
        <f t="shared" si="19"/>
        <v>100</v>
      </c>
      <c r="H147" s="62">
        <v>0</v>
      </c>
      <c r="I147" s="63">
        <f t="shared" si="20"/>
        <v>0</v>
      </c>
      <c r="J147" s="62">
        <v>0</v>
      </c>
      <c r="K147" s="63">
        <f t="shared" si="21"/>
        <v>0</v>
      </c>
      <c r="L147" s="62">
        <f t="shared" si="22"/>
        <v>2058440</v>
      </c>
      <c r="M147" s="63">
        <f t="shared" si="23"/>
        <v>6.9481903235369444E-2</v>
      </c>
      <c r="N147" s="15"/>
      <c r="O147" s="15"/>
      <c r="P147" s="15"/>
    </row>
    <row r="148" spans="2:16">
      <c r="B148" s="47" t="s">
        <v>115</v>
      </c>
      <c r="C148" s="62">
        <v>0</v>
      </c>
      <c r="D148" s="62">
        <v>675000</v>
      </c>
      <c r="E148" s="62">
        <v>0</v>
      </c>
      <c r="F148" s="62">
        <f t="shared" si="18"/>
        <v>675000</v>
      </c>
      <c r="G148" s="63">
        <f t="shared" si="19"/>
        <v>100</v>
      </c>
      <c r="H148" s="62">
        <v>0</v>
      </c>
      <c r="I148" s="63">
        <f t="shared" si="20"/>
        <v>0</v>
      </c>
      <c r="J148" s="62">
        <v>0</v>
      </c>
      <c r="K148" s="63">
        <f t="shared" si="21"/>
        <v>0</v>
      </c>
      <c r="L148" s="62">
        <f t="shared" si="22"/>
        <v>675000</v>
      </c>
      <c r="M148" s="63">
        <f t="shared" si="23"/>
        <v>2.2784382680026805E-2</v>
      </c>
      <c r="N148" s="15"/>
      <c r="O148" s="15"/>
      <c r="P148" s="15"/>
    </row>
    <row r="149" spans="2:16">
      <c r="B149" s="47" t="s">
        <v>116</v>
      </c>
      <c r="C149" s="62">
        <v>399546</v>
      </c>
      <c r="D149" s="62">
        <v>0</v>
      </c>
      <c r="E149" s="62">
        <v>18454</v>
      </c>
      <c r="F149" s="62">
        <f t="shared" si="18"/>
        <v>418000</v>
      </c>
      <c r="G149" s="63">
        <f t="shared" si="19"/>
        <v>100</v>
      </c>
      <c r="H149" s="62">
        <v>0</v>
      </c>
      <c r="I149" s="63">
        <f t="shared" si="20"/>
        <v>0</v>
      </c>
      <c r="J149" s="62">
        <v>0</v>
      </c>
      <c r="K149" s="63">
        <f t="shared" si="21"/>
        <v>0</v>
      </c>
      <c r="L149" s="62">
        <f t="shared" si="22"/>
        <v>418000</v>
      </c>
      <c r="M149" s="63">
        <f t="shared" si="23"/>
        <v>1.4109439941112896E-2</v>
      </c>
      <c r="N149" s="15"/>
      <c r="O149" s="15"/>
      <c r="P149" s="15"/>
    </row>
    <row r="150" spans="2:16">
      <c r="B150" s="64" t="s">
        <v>229</v>
      </c>
      <c r="C150" s="67">
        <v>0</v>
      </c>
      <c r="D150" s="67">
        <v>57600</v>
      </c>
      <c r="E150" s="67">
        <v>512400</v>
      </c>
      <c r="F150" s="67">
        <f t="shared" si="18"/>
        <v>570000</v>
      </c>
      <c r="G150" s="69">
        <f t="shared" si="19"/>
        <v>100</v>
      </c>
      <c r="H150" s="67">
        <v>0</v>
      </c>
      <c r="I150" s="69">
        <f t="shared" si="20"/>
        <v>0</v>
      </c>
      <c r="J150" s="67">
        <v>0</v>
      </c>
      <c r="K150" s="69">
        <f t="shared" si="21"/>
        <v>0</v>
      </c>
      <c r="L150" s="67">
        <f t="shared" si="22"/>
        <v>570000</v>
      </c>
      <c r="M150" s="69">
        <f t="shared" si="23"/>
        <v>1.9240145374244857E-2</v>
      </c>
      <c r="N150" s="15"/>
      <c r="O150" s="15"/>
      <c r="P150" s="15"/>
    </row>
    <row r="151" spans="2:16">
      <c r="B151" s="47" t="s">
        <v>230</v>
      </c>
      <c r="C151" s="62">
        <v>42200</v>
      </c>
      <c r="D151" s="62">
        <v>0</v>
      </c>
      <c r="E151" s="62">
        <v>0</v>
      </c>
      <c r="F151" s="62">
        <f t="shared" si="18"/>
        <v>42200</v>
      </c>
      <c r="G151" s="63">
        <f t="shared" si="19"/>
        <v>100</v>
      </c>
      <c r="H151" s="62">
        <v>0</v>
      </c>
      <c r="I151" s="63">
        <f t="shared" si="20"/>
        <v>0</v>
      </c>
      <c r="J151" s="62">
        <v>0</v>
      </c>
      <c r="K151" s="63">
        <f t="shared" si="21"/>
        <v>0</v>
      </c>
      <c r="L151" s="62">
        <f t="shared" si="22"/>
        <v>42200</v>
      </c>
      <c r="M151" s="63">
        <f t="shared" si="23"/>
        <v>1.4244458505142685E-3</v>
      </c>
      <c r="N151" s="15"/>
      <c r="O151" s="15"/>
      <c r="P151" s="15"/>
    </row>
    <row r="152" spans="2:16">
      <c r="B152" s="47" t="s">
        <v>231</v>
      </c>
      <c r="C152" s="62">
        <v>336000</v>
      </c>
      <c r="D152" s="62">
        <v>0</v>
      </c>
      <c r="E152" s="62">
        <v>0</v>
      </c>
      <c r="F152" s="62">
        <f t="shared" si="18"/>
        <v>336000</v>
      </c>
      <c r="G152" s="63">
        <f t="shared" si="19"/>
        <v>100</v>
      </c>
      <c r="H152" s="62">
        <v>0</v>
      </c>
      <c r="I152" s="63">
        <f t="shared" si="20"/>
        <v>0</v>
      </c>
      <c r="J152" s="62">
        <v>0</v>
      </c>
      <c r="K152" s="63">
        <f t="shared" si="21"/>
        <v>0</v>
      </c>
      <c r="L152" s="62">
        <f t="shared" si="22"/>
        <v>336000</v>
      </c>
      <c r="M152" s="63">
        <f t="shared" si="23"/>
        <v>1.1341559378502232E-2</v>
      </c>
      <c r="N152" s="15"/>
      <c r="O152" s="15"/>
      <c r="P152" s="15"/>
    </row>
    <row r="153" spans="2:16">
      <c r="B153" s="47" t="s">
        <v>117</v>
      </c>
      <c r="C153" s="62">
        <v>137000</v>
      </c>
      <c r="D153" s="62">
        <v>0</v>
      </c>
      <c r="E153" s="62">
        <v>0</v>
      </c>
      <c r="F153" s="62">
        <f t="shared" si="18"/>
        <v>137000</v>
      </c>
      <c r="G153" s="63">
        <f t="shared" si="19"/>
        <v>100</v>
      </c>
      <c r="H153" s="62">
        <v>0</v>
      </c>
      <c r="I153" s="63">
        <f t="shared" si="20"/>
        <v>0</v>
      </c>
      <c r="J153" s="62">
        <v>0</v>
      </c>
      <c r="K153" s="63">
        <f t="shared" si="21"/>
        <v>0</v>
      </c>
      <c r="L153" s="62">
        <f t="shared" si="22"/>
        <v>137000</v>
      </c>
      <c r="M153" s="63">
        <f t="shared" si="23"/>
        <v>4.6243858180202548E-3</v>
      </c>
      <c r="N153" s="15"/>
      <c r="O153" s="15"/>
      <c r="P153" s="15"/>
    </row>
    <row r="154" spans="2:16">
      <c r="B154" s="47" t="s">
        <v>94</v>
      </c>
      <c r="C154" s="62">
        <v>0</v>
      </c>
      <c r="D154" s="62">
        <v>1299560</v>
      </c>
      <c r="E154" s="62">
        <v>2046320</v>
      </c>
      <c r="F154" s="62">
        <f t="shared" si="18"/>
        <v>3345880</v>
      </c>
      <c r="G154" s="63">
        <f t="shared" si="19"/>
        <v>100</v>
      </c>
      <c r="H154" s="62">
        <v>0</v>
      </c>
      <c r="I154" s="63">
        <f t="shared" si="20"/>
        <v>0</v>
      </c>
      <c r="J154" s="62">
        <v>0</v>
      </c>
      <c r="K154" s="63">
        <f t="shared" si="21"/>
        <v>0</v>
      </c>
      <c r="L154" s="62">
        <f t="shared" si="22"/>
        <v>3345880</v>
      </c>
      <c r="M154" s="63">
        <f t="shared" si="23"/>
        <v>0.11293897825399715</v>
      </c>
      <c r="N154" s="15"/>
      <c r="O154" s="15"/>
      <c r="P154" s="15"/>
    </row>
    <row r="155" spans="2:16">
      <c r="B155" s="47" t="s">
        <v>70</v>
      </c>
      <c r="C155" s="62">
        <v>0</v>
      </c>
      <c r="D155" s="62">
        <v>0</v>
      </c>
      <c r="E155" s="62">
        <v>384000</v>
      </c>
      <c r="F155" s="62">
        <f t="shared" si="18"/>
        <v>384000</v>
      </c>
      <c r="G155" s="63">
        <f t="shared" si="19"/>
        <v>100</v>
      </c>
      <c r="H155" s="62">
        <v>0</v>
      </c>
      <c r="I155" s="63">
        <f t="shared" si="20"/>
        <v>0</v>
      </c>
      <c r="J155" s="67">
        <v>0</v>
      </c>
      <c r="K155" s="63">
        <f t="shared" si="21"/>
        <v>0</v>
      </c>
      <c r="L155" s="62">
        <f t="shared" si="22"/>
        <v>384000</v>
      </c>
      <c r="M155" s="63">
        <f t="shared" si="23"/>
        <v>1.2961782146859693E-2</v>
      </c>
      <c r="N155" s="15"/>
      <c r="O155" s="15"/>
      <c r="P155" s="15"/>
    </row>
    <row r="156" spans="2:16">
      <c r="B156" s="65" t="s">
        <v>232</v>
      </c>
      <c r="C156" s="68">
        <v>529946</v>
      </c>
      <c r="D156" s="68">
        <v>0</v>
      </c>
      <c r="E156" s="68">
        <v>126654</v>
      </c>
      <c r="F156" s="68">
        <f t="shared" si="18"/>
        <v>656600</v>
      </c>
      <c r="G156" s="70">
        <f t="shared" si="19"/>
        <v>100</v>
      </c>
      <c r="H156" s="68">
        <v>0</v>
      </c>
      <c r="I156" s="70">
        <f t="shared" si="20"/>
        <v>0</v>
      </c>
      <c r="J156" s="62">
        <v>0</v>
      </c>
      <c r="K156" s="70">
        <f t="shared" si="21"/>
        <v>0</v>
      </c>
      <c r="L156" s="68">
        <f t="shared" si="22"/>
        <v>656600</v>
      </c>
      <c r="M156" s="70">
        <f t="shared" si="23"/>
        <v>2.2163297285489776E-2</v>
      </c>
      <c r="N156" s="15"/>
      <c r="O156" s="15"/>
      <c r="P156" s="15"/>
    </row>
    <row r="157" spans="2:16">
      <c r="B157" s="47" t="s">
        <v>233</v>
      </c>
      <c r="C157" s="62">
        <v>1320000</v>
      </c>
      <c r="D157" s="62">
        <v>0</v>
      </c>
      <c r="E157" s="62">
        <v>0</v>
      </c>
      <c r="F157" s="62">
        <f t="shared" si="18"/>
        <v>1320000</v>
      </c>
      <c r="G157" s="63">
        <f t="shared" si="19"/>
        <v>100</v>
      </c>
      <c r="H157" s="62">
        <v>0</v>
      </c>
      <c r="I157" s="63">
        <f t="shared" si="20"/>
        <v>0</v>
      </c>
      <c r="J157" s="62">
        <v>0</v>
      </c>
      <c r="K157" s="63">
        <f t="shared" si="21"/>
        <v>0</v>
      </c>
      <c r="L157" s="62">
        <f t="shared" si="22"/>
        <v>1320000</v>
      </c>
      <c r="M157" s="63">
        <f t="shared" si="23"/>
        <v>4.4556126129830197E-2</v>
      </c>
      <c r="N157" s="15"/>
      <c r="O157" s="15"/>
      <c r="P157" s="15"/>
    </row>
    <row r="158" spans="2:16">
      <c r="B158" s="47" t="s">
        <v>118</v>
      </c>
      <c r="C158" s="62">
        <v>0</v>
      </c>
      <c r="D158" s="62">
        <v>715081</v>
      </c>
      <c r="E158" s="62">
        <v>0</v>
      </c>
      <c r="F158" s="62">
        <f t="shared" si="18"/>
        <v>715081</v>
      </c>
      <c r="G158" s="63">
        <f t="shared" si="19"/>
        <v>100</v>
      </c>
      <c r="H158" s="62">
        <v>0</v>
      </c>
      <c r="I158" s="63">
        <f t="shared" si="20"/>
        <v>0</v>
      </c>
      <c r="J158" s="62">
        <v>0</v>
      </c>
      <c r="K158" s="63">
        <f t="shared" si="21"/>
        <v>0</v>
      </c>
      <c r="L158" s="62">
        <f t="shared" si="22"/>
        <v>715081</v>
      </c>
      <c r="M158" s="63">
        <f t="shared" si="23"/>
        <v>2.4137302446246293E-2</v>
      </c>
      <c r="N158" s="15"/>
      <c r="O158" s="15"/>
      <c r="P158" s="15"/>
    </row>
    <row r="159" spans="2:16">
      <c r="B159" s="47" t="s">
        <v>119</v>
      </c>
      <c r="C159" s="62">
        <v>40000</v>
      </c>
      <c r="D159" s="62">
        <v>24000</v>
      </c>
      <c r="E159" s="62">
        <v>57441</v>
      </c>
      <c r="F159" s="62">
        <f t="shared" si="18"/>
        <v>121441</v>
      </c>
      <c r="G159" s="63">
        <f t="shared" si="19"/>
        <v>100</v>
      </c>
      <c r="H159" s="62">
        <v>0</v>
      </c>
      <c r="I159" s="63">
        <f t="shared" si="20"/>
        <v>0</v>
      </c>
      <c r="J159" s="62">
        <v>0</v>
      </c>
      <c r="K159" s="63">
        <f t="shared" si="21"/>
        <v>0</v>
      </c>
      <c r="L159" s="62">
        <f t="shared" si="22"/>
        <v>121441</v>
      </c>
      <c r="M159" s="63">
        <f t="shared" si="23"/>
        <v>4.0991973585853859E-3</v>
      </c>
      <c r="N159" s="15"/>
      <c r="O159" s="15"/>
      <c r="P159" s="15"/>
    </row>
    <row r="160" spans="2:16">
      <c r="B160" s="64" t="s">
        <v>95</v>
      </c>
      <c r="C160" s="67">
        <v>0</v>
      </c>
      <c r="D160" s="67">
        <v>1683320</v>
      </c>
      <c r="E160" s="67">
        <v>0</v>
      </c>
      <c r="F160" s="67">
        <f t="shared" si="18"/>
        <v>1683320</v>
      </c>
      <c r="G160" s="69">
        <f t="shared" si="19"/>
        <v>100</v>
      </c>
      <c r="H160" s="67">
        <v>0</v>
      </c>
      <c r="I160" s="69">
        <f t="shared" si="20"/>
        <v>0</v>
      </c>
      <c r="J160" s="67">
        <v>0</v>
      </c>
      <c r="K160" s="69">
        <f t="shared" si="21"/>
        <v>0</v>
      </c>
      <c r="L160" s="67">
        <f t="shared" si="22"/>
        <v>1683320</v>
      </c>
      <c r="M160" s="69">
        <f t="shared" si="23"/>
        <v>5.6819862300655881E-2</v>
      </c>
      <c r="N160" s="15"/>
      <c r="O160" s="15"/>
      <c r="P160" s="15"/>
    </row>
    <row r="161" spans="2:16">
      <c r="B161" s="47" t="s">
        <v>234</v>
      </c>
      <c r="C161" s="62">
        <v>256500</v>
      </c>
      <c r="D161" s="62">
        <v>0</v>
      </c>
      <c r="E161" s="62">
        <v>0</v>
      </c>
      <c r="F161" s="62">
        <f t="shared" si="18"/>
        <v>256500</v>
      </c>
      <c r="G161" s="63">
        <f t="shared" si="19"/>
        <v>100</v>
      </c>
      <c r="H161" s="62">
        <v>0</v>
      </c>
      <c r="I161" s="63">
        <f t="shared" si="20"/>
        <v>0</v>
      </c>
      <c r="J161" s="62">
        <v>0</v>
      </c>
      <c r="K161" s="63">
        <f t="shared" si="21"/>
        <v>0</v>
      </c>
      <c r="L161" s="62">
        <f t="shared" si="22"/>
        <v>256500</v>
      </c>
      <c r="M161" s="63">
        <f t="shared" si="23"/>
        <v>8.6580654184101862E-3</v>
      </c>
      <c r="N161" s="15"/>
      <c r="O161" s="15"/>
      <c r="P161" s="15"/>
    </row>
    <row r="162" spans="2:16">
      <c r="B162" s="47" t="s">
        <v>174</v>
      </c>
      <c r="C162" s="62">
        <v>1593221</v>
      </c>
      <c r="D162" s="62">
        <v>0</v>
      </c>
      <c r="E162" s="62">
        <v>64000</v>
      </c>
      <c r="F162" s="62">
        <f t="shared" si="18"/>
        <v>1657221</v>
      </c>
      <c r="G162" s="63">
        <f t="shared" si="19"/>
        <v>100</v>
      </c>
      <c r="H162" s="62">
        <v>0</v>
      </c>
      <c r="I162" s="63">
        <f t="shared" si="20"/>
        <v>0</v>
      </c>
      <c r="J162" s="62">
        <v>0</v>
      </c>
      <c r="K162" s="63">
        <f t="shared" si="21"/>
        <v>0</v>
      </c>
      <c r="L162" s="62">
        <f t="shared" si="22"/>
        <v>1657221</v>
      </c>
      <c r="M162" s="63">
        <f t="shared" si="23"/>
        <v>5.5938899925002526E-2</v>
      </c>
      <c r="N162" s="15"/>
      <c r="O162" s="15"/>
      <c r="P162" s="15"/>
    </row>
    <row r="163" spans="2:16">
      <c r="B163" s="47" t="s">
        <v>175</v>
      </c>
      <c r="C163" s="62">
        <v>0</v>
      </c>
      <c r="D163" s="62">
        <v>81496</v>
      </c>
      <c r="E163" s="62">
        <v>12000</v>
      </c>
      <c r="F163" s="62">
        <f t="shared" si="18"/>
        <v>93496</v>
      </c>
      <c r="G163" s="63">
        <f t="shared" si="19"/>
        <v>100</v>
      </c>
      <c r="H163" s="62">
        <v>0</v>
      </c>
      <c r="I163" s="63">
        <f t="shared" si="20"/>
        <v>0</v>
      </c>
      <c r="J163" s="62">
        <v>0</v>
      </c>
      <c r="K163" s="63">
        <f t="shared" si="21"/>
        <v>0</v>
      </c>
      <c r="L163" s="62">
        <f t="shared" si="22"/>
        <v>93496</v>
      </c>
      <c r="M163" s="63">
        <f t="shared" si="23"/>
        <v>3.1559239156322759E-3</v>
      </c>
      <c r="N163" s="15"/>
      <c r="O163" s="15"/>
      <c r="P163" s="15"/>
    </row>
    <row r="164" spans="2:16">
      <c r="B164" s="47" t="s">
        <v>176</v>
      </c>
      <c r="C164" s="62">
        <v>1400000</v>
      </c>
      <c r="D164" s="62">
        <v>0</v>
      </c>
      <c r="E164" s="62">
        <v>950000</v>
      </c>
      <c r="F164" s="62">
        <f t="shared" si="18"/>
        <v>2350000</v>
      </c>
      <c r="G164" s="63">
        <f t="shared" si="19"/>
        <v>100</v>
      </c>
      <c r="H164" s="62">
        <v>0</v>
      </c>
      <c r="I164" s="63">
        <f t="shared" si="20"/>
        <v>0</v>
      </c>
      <c r="J164" s="62">
        <v>0</v>
      </c>
      <c r="K164" s="63">
        <f t="shared" si="21"/>
        <v>0</v>
      </c>
      <c r="L164" s="62">
        <f t="shared" si="22"/>
        <v>2350000</v>
      </c>
      <c r="M164" s="63">
        <f t="shared" si="23"/>
        <v>7.9323406367500723E-2</v>
      </c>
      <c r="N164" s="15"/>
      <c r="O164" s="15"/>
      <c r="P164" s="15"/>
    </row>
    <row r="165" spans="2:16">
      <c r="B165" s="47" t="s">
        <v>120</v>
      </c>
      <c r="C165" s="62">
        <v>101888</v>
      </c>
      <c r="D165" s="62">
        <v>0</v>
      </c>
      <c r="E165" s="62">
        <v>19476</v>
      </c>
      <c r="F165" s="62">
        <f t="shared" si="18"/>
        <v>121364</v>
      </c>
      <c r="G165" s="63">
        <f t="shared" si="19"/>
        <v>100</v>
      </c>
      <c r="H165" s="62">
        <v>0</v>
      </c>
      <c r="I165" s="63">
        <f t="shared" si="20"/>
        <v>0</v>
      </c>
      <c r="J165" s="67">
        <v>0</v>
      </c>
      <c r="K165" s="63">
        <f t="shared" si="21"/>
        <v>0</v>
      </c>
      <c r="L165" s="62">
        <f t="shared" si="22"/>
        <v>121364</v>
      </c>
      <c r="M165" s="63">
        <f t="shared" si="23"/>
        <v>4.0965982512278119E-3</v>
      </c>
      <c r="N165" s="15"/>
      <c r="O165" s="15"/>
      <c r="P165" s="15"/>
    </row>
    <row r="166" spans="2:16">
      <c r="B166" s="65" t="s">
        <v>235</v>
      </c>
      <c r="C166" s="68">
        <v>1412000</v>
      </c>
      <c r="D166" s="68">
        <v>0</v>
      </c>
      <c r="E166" s="68">
        <v>2506988</v>
      </c>
      <c r="F166" s="68">
        <f t="shared" si="18"/>
        <v>3918988</v>
      </c>
      <c r="G166" s="70">
        <f t="shared" si="19"/>
        <v>100</v>
      </c>
      <c r="H166" s="68">
        <v>0</v>
      </c>
      <c r="I166" s="70">
        <f t="shared" si="20"/>
        <v>0</v>
      </c>
      <c r="J166" s="62">
        <v>0</v>
      </c>
      <c r="K166" s="70">
        <f t="shared" si="21"/>
        <v>0</v>
      </c>
      <c r="L166" s="68">
        <f t="shared" si="22"/>
        <v>3918988</v>
      </c>
      <c r="M166" s="70">
        <f t="shared" si="23"/>
        <v>0.13228403305249317</v>
      </c>
      <c r="N166" s="15"/>
      <c r="O166" s="15"/>
      <c r="P166" s="15"/>
    </row>
    <row r="167" spans="2:16">
      <c r="B167" s="47" t="s">
        <v>236</v>
      </c>
      <c r="C167" s="62">
        <v>48000</v>
      </c>
      <c r="D167" s="62">
        <v>172000</v>
      </c>
      <c r="E167" s="62">
        <v>0</v>
      </c>
      <c r="F167" s="62">
        <f t="shared" si="18"/>
        <v>220000</v>
      </c>
      <c r="G167" s="63">
        <f t="shared" si="19"/>
        <v>100</v>
      </c>
      <c r="H167" s="62">
        <v>0</v>
      </c>
      <c r="I167" s="63">
        <f t="shared" si="20"/>
        <v>0</v>
      </c>
      <c r="J167" s="62">
        <v>0</v>
      </c>
      <c r="K167" s="63">
        <f t="shared" si="21"/>
        <v>0</v>
      </c>
      <c r="L167" s="62">
        <f t="shared" si="22"/>
        <v>220000</v>
      </c>
      <c r="M167" s="63">
        <f t="shared" si="23"/>
        <v>7.4260210216383661E-3</v>
      </c>
      <c r="N167" s="15"/>
      <c r="O167" s="15"/>
      <c r="P167" s="15"/>
    </row>
    <row r="168" spans="2:16">
      <c r="B168" s="47" t="s">
        <v>121</v>
      </c>
      <c r="C168" s="62">
        <v>750000</v>
      </c>
      <c r="D168" s="62">
        <v>0</v>
      </c>
      <c r="E168" s="62">
        <v>0</v>
      </c>
      <c r="F168" s="62">
        <f t="shared" si="18"/>
        <v>750000</v>
      </c>
      <c r="G168" s="63">
        <f t="shared" si="19"/>
        <v>100</v>
      </c>
      <c r="H168" s="62">
        <v>0</v>
      </c>
      <c r="I168" s="63">
        <f t="shared" si="20"/>
        <v>0</v>
      </c>
      <c r="J168" s="62">
        <v>0</v>
      </c>
      <c r="K168" s="63">
        <f t="shared" si="21"/>
        <v>0</v>
      </c>
      <c r="L168" s="62">
        <f t="shared" si="22"/>
        <v>750000</v>
      </c>
      <c r="M168" s="63">
        <f t="shared" si="23"/>
        <v>2.5315980755585339E-2</v>
      </c>
      <c r="N168" s="15"/>
      <c r="O168" s="15"/>
      <c r="P168" s="15"/>
    </row>
    <row r="169" spans="2:16">
      <c r="B169" s="47" t="s">
        <v>48</v>
      </c>
      <c r="C169" s="62">
        <v>203148</v>
      </c>
      <c r="D169" s="62">
        <v>951160</v>
      </c>
      <c r="E169" s="62">
        <v>0</v>
      </c>
      <c r="F169" s="62">
        <f t="shared" si="18"/>
        <v>1154308</v>
      </c>
      <c r="G169" s="63">
        <f t="shared" si="19"/>
        <v>100</v>
      </c>
      <c r="H169" s="62">
        <v>0</v>
      </c>
      <c r="I169" s="63">
        <f t="shared" si="20"/>
        <v>0</v>
      </c>
      <c r="J169" s="62">
        <v>0</v>
      </c>
      <c r="K169" s="63">
        <f t="shared" si="21"/>
        <v>0</v>
      </c>
      <c r="L169" s="62">
        <f t="shared" si="22"/>
        <v>1154308</v>
      </c>
      <c r="M169" s="63">
        <f t="shared" si="23"/>
        <v>3.8963252152024265E-2</v>
      </c>
      <c r="N169" s="15"/>
      <c r="O169" s="15"/>
      <c r="P169" s="15"/>
    </row>
    <row r="170" spans="2:16">
      <c r="B170" s="47" t="s">
        <v>237</v>
      </c>
      <c r="C170" s="62">
        <v>0</v>
      </c>
      <c r="D170" s="62">
        <v>0</v>
      </c>
      <c r="E170" s="62">
        <v>2313000</v>
      </c>
      <c r="F170" s="62">
        <f t="shared" si="18"/>
        <v>2313000</v>
      </c>
      <c r="G170" s="63">
        <f t="shared" si="19"/>
        <v>100</v>
      </c>
      <c r="H170" s="62">
        <v>0</v>
      </c>
      <c r="I170" s="63">
        <f t="shared" si="20"/>
        <v>0</v>
      </c>
      <c r="J170" s="67">
        <v>0</v>
      </c>
      <c r="K170" s="63">
        <f t="shared" si="21"/>
        <v>0</v>
      </c>
      <c r="L170" s="62">
        <f t="shared" si="22"/>
        <v>2313000</v>
      </c>
      <c r="M170" s="63">
        <f t="shared" si="23"/>
        <v>7.8074484650225179E-2</v>
      </c>
      <c r="N170" s="15"/>
      <c r="O170" s="15"/>
      <c r="P170" s="15"/>
    </row>
    <row r="171" spans="2:16">
      <c r="B171" s="65" t="s">
        <v>177</v>
      </c>
      <c r="C171" s="68">
        <v>0</v>
      </c>
      <c r="D171" s="68">
        <v>0</v>
      </c>
      <c r="E171" s="68">
        <v>459000</v>
      </c>
      <c r="F171" s="68">
        <f t="shared" si="18"/>
        <v>459000</v>
      </c>
      <c r="G171" s="70">
        <f t="shared" si="19"/>
        <v>100</v>
      </c>
      <c r="H171" s="68">
        <v>0</v>
      </c>
      <c r="I171" s="70">
        <f t="shared" si="20"/>
        <v>0</v>
      </c>
      <c r="J171" s="62">
        <v>0</v>
      </c>
      <c r="K171" s="70">
        <f t="shared" si="21"/>
        <v>0</v>
      </c>
      <c r="L171" s="68">
        <f t="shared" si="22"/>
        <v>459000</v>
      </c>
      <c r="M171" s="70">
        <f t="shared" si="23"/>
        <v>1.5493380222418227E-2</v>
      </c>
      <c r="N171" s="15"/>
      <c r="O171" s="15"/>
      <c r="P171" s="15"/>
    </row>
    <row r="172" spans="2:16">
      <c r="B172" s="47" t="s">
        <v>122</v>
      </c>
      <c r="C172" s="62">
        <v>0</v>
      </c>
      <c r="D172" s="62">
        <v>0</v>
      </c>
      <c r="E172" s="62">
        <v>714000</v>
      </c>
      <c r="F172" s="62">
        <f t="shared" si="18"/>
        <v>714000</v>
      </c>
      <c r="G172" s="63">
        <f t="shared" si="19"/>
        <v>100</v>
      </c>
      <c r="H172" s="62">
        <v>0</v>
      </c>
      <c r="I172" s="63">
        <f t="shared" si="20"/>
        <v>0</v>
      </c>
      <c r="J172" s="62">
        <v>0</v>
      </c>
      <c r="K172" s="63">
        <f t="shared" si="21"/>
        <v>0</v>
      </c>
      <c r="L172" s="62">
        <f t="shared" si="22"/>
        <v>714000</v>
      </c>
      <c r="M172" s="63">
        <f t="shared" si="23"/>
        <v>2.4100813679317244E-2</v>
      </c>
      <c r="N172" s="15"/>
      <c r="O172" s="15"/>
      <c r="P172" s="15"/>
    </row>
    <row r="173" spans="2:16">
      <c r="B173" s="47" t="s">
        <v>178</v>
      </c>
      <c r="C173" s="62">
        <v>0</v>
      </c>
      <c r="D173" s="62">
        <v>0</v>
      </c>
      <c r="E173" s="62">
        <v>58730</v>
      </c>
      <c r="F173" s="62">
        <f t="shared" si="18"/>
        <v>58730</v>
      </c>
      <c r="G173" s="63">
        <f t="shared" si="19"/>
        <v>100</v>
      </c>
      <c r="H173" s="62">
        <v>0</v>
      </c>
      <c r="I173" s="63">
        <f t="shared" si="20"/>
        <v>0</v>
      </c>
      <c r="J173" s="62">
        <v>0</v>
      </c>
      <c r="K173" s="63">
        <f t="shared" si="21"/>
        <v>0</v>
      </c>
      <c r="L173" s="62">
        <f t="shared" si="22"/>
        <v>58730</v>
      </c>
      <c r="M173" s="63">
        <f t="shared" si="23"/>
        <v>1.9824100663673691E-3</v>
      </c>
      <c r="N173" s="15"/>
      <c r="O173" s="15"/>
      <c r="P173" s="15"/>
    </row>
    <row r="174" spans="2:16">
      <c r="B174" s="47" t="s">
        <v>179</v>
      </c>
      <c r="C174" s="62">
        <v>237500</v>
      </c>
      <c r="D174" s="62">
        <v>0</v>
      </c>
      <c r="E174" s="62">
        <v>0</v>
      </c>
      <c r="F174" s="62">
        <f t="shared" si="18"/>
        <v>237500</v>
      </c>
      <c r="G174" s="63">
        <f t="shared" si="19"/>
        <v>100</v>
      </c>
      <c r="H174" s="62">
        <v>0</v>
      </c>
      <c r="I174" s="63">
        <f t="shared" si="20"/>
        <v>0</v>
      </c>
      <c r="J174" s="62">
        <v>0</v>
      </c>
      <c r="K174" s="63">
        <f t="shared" si="21"/>
        <v>0</v>
      </c>
      <c r="L174" s="62">
        <f t="shared" si="22"/>
        <v>237500</v>
      </c>
      <c r="M174" s="63">
        <f t="shared" si="23"/>
        <v>8.0167272392686912E-3</v>
      </c>
      <c r="N174" s="15"/>
      <c r="O174" s="15"/>
      <c r="P174" s="15"/>
    </row>
    <row r="175" spans="2:16">
      <c r="B175" s="47" t="s">
        <v>238</v>
      </c>
      <c r="C175" s="62">
        <v>0</v>
      </c>
      <c r="D175" s="62">
        <v>0</v>
      </c>
      <c r="E175" s="62">
        <v>735000</v>
      </c>
      <c r="F175" s="62">
        <f t="shared" si="18"/>
        <v>735000</v>
      </c>
      <c r="G175" s="63">
        <f t="shared" si="19"/>
        <v>100</v>
      </c>
      <c r="H175" s="62">
        <v>0</v>
      </c>
      <c r="I175" s="63">
        <f t="shared" si="20"/>
        <v>0</v>
      </c>
      <c r="J175" s="62">
        <v>0</v>
      </c>
      <c r="K175" s="63">
        <f t="shared" si="21"/>
        <v>0</v>
      </c>
      <c r="L175" s="62">
        <f t="shared" si="22"/>
        <v>735000</v>
      </c>
      <c r="M175" s="63">
        <f t="shared" si="23"/>
        <v>2.4809661140473629E-2</v>
      </c>
      <c r="N175" s="15"/>
      <c r="O175" s="15"/>
      <c r="P175" s="15"/>
    </row>
    <row r="176" spans="2:16">
      <c r="B176" s="65" t="s">
        <v>239</v>
      </c>
      <c r="C176" s="68">
        <v>0</v>
      </c>
      <c r="D176" s="68">
        <v>1318339</v>
      </c>
      <c r="E176" s="68">
        <v>0</v>
      </c>
      <c r="F176" s="68">
        <f t="shared" si="18"/>
        <v>1318339</v>
      </c>
      <c r="G176" s="70">
        <f t="shared" si="19"/>
        <v>100</v>
      </c>
      <c r="H176" s="68">
        <v>0</v>
      </c>
      <c r="I176" s="70">
        <f t="shared" si="20"/>
        <v>0</v>
      </c>
      <c r="J176" s="68">
        <v>0</v>
      </c>
      <c r="K176" s="70">
        <f t="shared" si="21"/>
        <v>0</v>
      </c>
      <c r="L176" s="68">
        <f t="shared" si="22"/>
        <v>1318339</v>
      </c>
      <c r="M176" s="70">
        <f t="shared" si="23"/>
        <v>4.4500059671116823E-2</v>
      </c>
      <c r="N176" s="15"/>
      <c r="O176" s="15"/>
      <c r="P176" s="15"/>
    </row>
    <row r="177" spans="2:16">
      <c r="B177" s="47" t="s">
        <v>123</v>
      </c>
      <c r="C177" s="62">
        <v>0</v>
      </c>
      <c r="D177" s="62">
        <v>280000</v>
      </c>
      <c r="E177" s="62">
        <v>0</v>
      </c>
      <c r="F177" s="62">
        <f t="shared" si="18"/>
        <v>280000</v>
      </c>
      <c r="G177" s="63">
        <f t="shared" si="19"/>
        <v>100</v>
      </c>
      <c r="H177" s="62">
        <v>0</v>
      </c>
      <c r="I177" s="63">
        <f t="shared" si="20"/>
        <v>0</v>
      </c>
      <c r="J177" s="62">
        <v>0</v>
      </c>
      <c r="K177" s="63">
        <f t="shared" si="21"/>
        <v>0</v>
      </c>
      <c r="L177" s="62">
        <f t="shared" si="22"/>
        <v>280000</v>
      </c>
      <c r="M177" s="63">
        <f t="shared" si="23"/>
        <v>9.4512994820851945E-3</v>
      </c>
      <c r="N177" s="15"/>
      <c r="O177" s="15"/>
      <c r="P177" s="15"/>
    </row>
    <row r="178" spans="2:16">
      <c r="B178" s="47" t="s">
        <v>96</v>
      </c>
      <c r="C178" s="62">
        <v>0</v>
      </c>
      <c r="D178" s="62">
        <v>3990840</v>
      </c>
      <c r="E178" s="62">
        <v>0</v>
      </c>
      <c r="F178" s="62">
        <f t="shared" si="18"/>
        <v>3990840</v>
      </c>
      <c r="G178" s="63">
        <f t="shared" si="19"/>
        <v>129.40466926070039</v>
      </c>
      <c r="H178" s="62">
        <v>0</v>
      </c>
      <c r="I178" s="63">
        <f t="shared" si="20"/>
        <v>0</v>
      </c>
      <c r="J178" s="62">
        <v>-906840</v>
      </c>
      <c r="K178" s="63">
        <f t="shared" si="21"/>
        <v>-29.404669260700388</v>
      </c>
      <c r="L178" s="62">
        <f t="shared" si="22"/>
        <v>3084000</v>
      </c>
      <c r="M178" s="63">
        <f t="shared" si="23"/>
        <v>0.10409931286696691</v>
      </c>
      <c r="N178" s="15"/>
      <c r="O178" s="15"/>
      <c r="P178" s="15"/>
    </row>
    <row r="179" spans="2:16">
      <c r="B179" s="47" t="s">
        <v>180</v>
      </c>
      <c r="C179" s="62">
        <v>1859088</v>
      </c>
      <c r="D179" s="62">
        <v>0</v>
      </c>
      <c r="E179" s="62">
        <v>0</v>
      </c>
      <c r="F179" s="62">
        <f t="shared" si="18"/>
        <v>1859088</v>
      </c>
      <c r="G179" s="63">
        <f t="shared" si="19"/>
        <v>76.814866753793765</v>
      </c>
      <c r="H179" s="62">
        <v>561131</v>
      </c>
      <c r="I179" s="63">
        <f t="shared" si="20"/>
        <v>23.185133246206231</v>
      </c>
      <c r="J179" s="62">
        <v>0</v>
      </c>
      <c r="K179" s="63">
        <f t="shared" si="21"/>
        <v>0</v>
      </c>
      <c r="L179" s="62">
        <f t="shared" si="22"/>
        <v>2420219</v>
      </c>
      <c r="M179" s="63">
        <f t="shared" si="23"/>
        <v>8.1693623504402652E-2</v>
      </c>
      <c r="N179" s="15"/>
      <c r="O179" s="15"/>
      <c r="P179" s="15"/>
    </row>
    <row r="180" spans="2:16">
      <c r="B180" s="47" t="s">
        <v>240</v>
      </c>
      <c r="C180" s="62">
        <v>160000</v>
      </c>
      <c r="D180" s="62">
        <v>0</v>
      </c>
      <c r="E180" s="62">
        <v>0</v>
      </c>
      <c r="F180" s="62">
        <f t="shared" si="18"/>
        <v>160000</v>
      </c>
      <c r="G180" s="63">
        <f t="shared" si="19"/>
        <v>100</v>
      </c>
      <c r="H180" s="62">
        <v>0</v>
      </c>
      <c r="I180" s="63">
        <f t="shared" si="20"/>
        <v>0</v>
      </c>
      <c r="J180" s="67">
        <v>0</v>
      </c>
      <c r="K180" s="63">
        <f t="shared" si="21"/>
        <v>0</v>
      </c>
      <c r="L180" s="62">
        <f t="shared" si="22"/>
        <v>160000</v>
      </c>
      <c r="M180" s="63">
        <f t="shared" si="23"/>
        <v>5.4007425611915386E-3</v>
      </c>
      <c r="N180" s="15"/>
      <c r="O180" s="15"/>
      <c r="P180" s="15"/>
    </row>
    <row r="181" spans="2:16">
      <c r="B181" s="65" t="s">
        <v>181</v>
      </c>
      <c r="C181" s="68">
        <v>0</v>
      </c>
      <c r="D181" s="68">
        <v>0</v>
      </c>
      <c r="E181" s="68">
        <v>152000</v>
      </c>
      <c r="F181" s="68">
        <f t="shared" si="18"/>
        <v>152000</v>
      </c>
      <c r="G181" s="70">
        <f t="shared" si="19"/>
        <v>100</v>
      </c>
      <c r="H181" s="68">
        <v>0</v>
      </c>
      <c r="I181" s="70">
        <f t="shared" si="20"/>
        <v>0</v>
      </c>
      <c r="J181" s="62">
        <v>0</v>
      </c>
      <c r="K181" s="70">
        <f t="shared" si="21"/>
        <v>0</v>
      </c>
      <c r="L181" s="68">
        <f t="shared" si="22"/>
        <v>152000</v>
      </c>
      <c r="M181" s="70">
        <f t="shared" si="23"/>
        <v>5.1307054331319619E-3</v>
      </c>
      <c r="N181" s="15"/>
      <c r="O181" s="15"/>
      <c r="P181" s="15"/>
    </row>
    <row r="182" spans="2:16">
      <c r="B182" s="47" t="s">
        <v>241</v>
      </c>
      <c r="C182" s="62">
        <v>205607</v>
      </c>
      <c r="D182" s="62">
        <v>0</v>
      </c>
      <c r="E182" s="62">
        <v>0</v>
      </c>
      <c r="F182" s="62">
        <f t="shared" si="18"/>
        <v>205607</v>
      </c>
      <c r="G182" s="63">
        <f t="shared" si="19"/>
        <v>100</v>
      </c>
      <c r="H182" s="62">
        <v>0</v>
      </c>
      <c r="I182" s="63">
        <f t="shared" si="20"/>
        <v>0</v>
      </c>
      <c r="J182" s="62">
        <v>0</v>
      </c>
      <c r="K182" s="63">
        <f t="shared" si="21"/>
        <v>0</v>
      </c>
      <c r="L182" s="62">
        <f t="shared" si="22"/>
        <v>205607</v>
      </c>
      <c r="M182" s="63">
        <f t="shared" si="23"/>
        <v>6.94019047361818E-3</v>
      </c>
      <c r="N182" s="15"/>
      <c r="O182" s="15"/>
      <c r="P182" s="15"/>
    </row>
    <row r="183" spans="2:16">
      <c r="B183" s="47" t="s">
        <v>182</v>
      </c>
      <c r="C183" s="62">
        <v>0</v>
      </c>
      <c r="D183" s="62">
        <v>2254500</v>
      </c>
      <c r="E183" s="62">
        <v>0</v>
      </c>
      <c r="F183" s="62">
        <f t="shared" si="18"/>
        <v>2254500</v>
      </c>
      <c r="G183" s="63">
        <f t="shared" si="19"/>
        <v>100</v>
      </c>
      <c r="H183" s="62">
        <v>0</v>
      </c>
      <c r="I183" s="63">
        <f t="shared" si="20"/>
        <v>0</v>
      </c>
      <c r="J183" s="62">
        <v>0</v>
      </c>
      <c r="K183" s="63">
        <f t="shared" si="21"/>
        <v>0</v>
      </c>
      <c r="L183" s="62">
        <f t="shared" si="22"/>
        <v>2254500</v>
      </c>
      <c r="M183" s="63">
        <f t="shared" si="23"/>
        <v>7.6099838151289526E-2</v>
      </c>
      <c r="N183" s="15"/>
      <c r="O183" s="15"/>
      <c r="P183" s="15"/>
    </row>
    <row r="184" spans="2:16">
      <c r="B184" s="47" t="s">
        <v>242</v>
      </c>
      <c r="C184" s="62">
        <v>461618</v>
      </c>
      <c r="D184" s="62">
        <v>321860</v>
      </c>
      <c r="E184" s="62">
        <v>0</v>
      </c>
      <c r="F184" s="62">
        <f t="shared" si="18"/>
        <v>783478</v>
      </c>
      <c r="G184" s="63">
        <f t="shared" si="19"/>
        <v>100</v>
      </c>
      <c r="H184" s="62">
        <v>0</v>
      </c>
      <c r="I184" s="63">
        <f t="shared" si="20"/>
        <v>0</v>
      </c>
      <c r="J184" s="62">
        <v>0</v>
      </c>
      <c r="K184" s="63">
        <f t="shared" si="21"/>
        <v>0</v>
      </c>
      <c r="L184" s="62">
        <f t="shared" si="22"/>
        <v>783478</v>
      </c>
      <c r="M184" s="63">
        <f t="shared" si="23"/>
        <v>2.6446018627232656E-2</v>
      </c>
      <c r="N184" s="15"/>
      <c r="O184" s="15"/>
      <c r="P184" s="15"/>
    </row>
    <row r="185" spans="2:16">
      <c r="B185" s="47" t="s">
        <v>243</v>
      </c>
      <c r="C185" s="62">
        <v>0</v>
      </c>
      <c r="D185" s="62">
        <v>0</v>
      </c>
      <c r="E185" s="62">
        <v>3250000</v>
      </c>
      <c r="F185" s="62">
        <f t="shared" si="18"/>
        <v>3250000</v>
      </c>
      <c r="G185" s="63">
        <f t="shared" si="19"/>
        <v>100</v>
      </c>
      <c r="H185" s="62">
        <v>0</v>
      </c>
      <c r="I185" s="63">
        <f t="shared" si="20"/>
        <v>0</v>
      </c>
      <c r="J185" s="67">
        <v>0</v>
      </c>
      <c r="K185" s="63">
        <f t="shared" si="21"/>
        <v>0</v>
      </c>
      <c r="L185" s="62">
        <f t="shared" si="22"/>
        <v>3250000</v>
      </c>
      <c r="M185" s="63">
        <f t="shared" si="23"/>
        <v>0.10970258327420312</v>
      </c>
      <c r="N185" s="15"/>
      <c r="O185" s="15"/>
      <c r="P185" s="15"/>
    </row>
    <row r="186" spans="2:16">
      <c r="B186" s="65" t="s">
        <v>244</v>
      </c>
      <c r="C186" s="68">
        <v>960000</v>
      </c>
      <c r="D186" s="68">
        <v>0</v>
      </c>
      <c r="E186" s="68">
        <v>0</v>
      </c>
      <c r="F186" s="68">
        <f t="shared" si="18"/>
        <v>960000</v>
      </c>
      <c r="G186" s="70">
        <f t="shared" si="19"/>
        <v>100</v>
      </c>
      <c r="H186" s="68">
        <v>0</v>
      </c>
      <c r="I186" s="70">
        <f t="shared" si="20"/>
        <v>0</v>
      </c>
      <c r="J186" s="62">
        <v>0</v>
      </c>
      <c r="K186" s="70">
        <f t="shared" si="21"/>
        <v>0</v>
      </c>
      <c r="L186" s="68">
        <f t="shared" si="22"/>
        <v>960000</v>
      </c>
      <c r="M186" s="70">
        <f t="shared" si="23"/>
        <v>3.2404455367149233E-2</v>
      </c>
      <c r="N186" s="15"/>
      <c r="O186" s="15"/>
      <c r="P186" s="15"/>
    </row>
    <row r="187" spans="2:16">
      <c r="B187" s="47" t="s">
        <v>124</v>
      </c>
      <c r="C187" s="62">
        <v>0</v>
      </c>
      <c r="D187" s="62">
        <v>1385760</v>
      </c>
      <c r="E187" s="62">
        <v>36400</v>
      </c>
      <c r="F187" s="62">
        <f t="shared" si="18"/>
        <v>1422160</v>
      </c>
      <c r="G187" s="63">
        <f t="shared" si="19"/>
        <v>100</v>
      </c>
      <c r="H187" s="62">
        <v>0</v>
      </c>
      <c r="I187" s="63">
        <f t="shared" si="20"/>
        <v>0</v>
      </c>
      <c r="J187" s="62">
        <v>0</v>
      </c>
      <c r="K187" s="63">
        <f t="shared" si="21"/>
        <v>0</v>
      </c>
      <c r="L187" s="62">
        <f t="shared" si="22"/>
        <v>1422160</v>
      </c>
      <c r="M187" s="63">
        <f t="shared" si="23"/>
        <v>4.8004500255150996E-2</v>
      </c>
      <c r="N187" s="15"/>
      <c r="O187" s="15"/>
      <c r="P187" s="15"/>
    </row>
    <row r="188" spans="2:16">
      <c r="B188" s="47" t="s">
        <v>125</v>
      </c>
      <c r="C188" s="62">
        <v>792000</v>
      </c>
      <c r="D188" s="62">
        <v>379079</v>
      </c>
      <c r="E188" s="62">
        <v>546171</v>
      </c>
      <c r="F188" s="62">
        <f t="shared" si="18"/>
        <v>1717250</v>
      </c>
      <c r="G188" s="63">
        <f t="shared" si="19"/>
        <v>100</v>
      </c>
      <c r="H188" s="62">
        <v>0</v>
      </c>
      <c r="I188" s="63">
        <f t="shared" si="20"/>
        <v>0</v>
      </c>
      <c r="J188" s="62">
        <v>0</v>
      </c>
      <c r="K188" s="63">
        <f t="shared" si="21"/>
        <v>0</v>
      </c>
      <c r="L188" s="62">
        <f t="shared" si="22"/>
        <v>1717250</v>
      </c>
      <c r="M188" s="63">
        <f t="shared" si="23"/>
        <v>5.7965157270038564E-2</v>
      </c>
      <c r="N188" s="15"/>
      <c r="O188" s="15"/>
      <c r="P188" s="15"/>
    </row>
    <row r="189" spans="2:16">
      <c r="B189" s="47" t="s">
        <v>71</v>
      </c>
      <c r="C189" s="62">
        <v>0</v>
      </c>
      <c r="D189" s="62">
        <v>0</v>
      </c>
      <c r="E189" s="62">
        <v>1762500</v>
      </c>
      <c r="F189" s="62">
        <f t="shared" si="18"/>
        <v>1762500</v>
      </c>
      <c r="G189" s="63">
        <f t="shared" si="19"/>
        <v>100</v>
      </c>
      <c r="H189" s="62">
        <v>0</v>
      </c>
      <c r="I189" s="63">
        <f t="shared" si="20"/>
        <v>0</v>
      </c>
      <c r="J189" s="62">
        <v>0</v>
      </c>
      <c r="K189" s="63">
        <f t="shared" si="21"/>
        <v>0</v>
      </c>
      <c r="L189" s="62">
        <f t="shared" si="22"/>
        <v>1762500</v>
      </c>
      <c r="M189" s="63">
        <f t="shared" si="23"/>
        <v>5.9492554775625546E-2</v>
      </c>
      <c r="N189" s="15"/>
      <c r="O189" s="15"/>
      <c r="P189" s="15"/>
    </row>
    <row r="190" spans="2:16">
      <c r="B190" s="64" t="s">
        <v>183</v>
      </c>
      <c r="C190" s="67">
        <v>0</v>
      </c>
      <c r="D190" s="67">
        <v>190000</v>
      </c>
      <c r="E190" s="67">
        <v>0</v>
      </c>
      <c r="F190" s="67">
        <f t="shared" si="18"/>
        <v>190000</v>
      </c>
      <c r="G190" s="69">
        <f t="shared" si="19"/>
        <v>100</v>
      </c>
      <c r="H190" s="67">
        <v>0</v>
      </c>
      <c r="I190" s="69">
        <f t="shared" si="20"/>
        <v>0</v>
      </c>
      <c r="J190" s="67">
        <v>0</v>
      </c>
      <c r="K190" s="69">
        <f t="shared" si="21"/>
        <v>0</v>
      </c>
      <c r="L190" s="67">
        <f t="shared" si="22"/>
        <v>190000</v>
      </c>
      <c r="M190" s="69">
        <f t="shared" si="23"/>
        <v>6.4133817914149528E-3</v>
      </c>
      <c r="N190" s="15"/>
      <c r="O190" s="15"/>
      <c r="P190" s="15"/>
    </row>
    <row r="191" spans="2:16">
      <c r="B191" s="47" t="s">
        <v>245</v>
      </c>
      <c r="C191" s="62">
        <v>0</v>
      </c>
      <c r="D191" s="62">
        <v>443080</v>
      </c>
      <c r="E191" s="62">
        <v>0</v>
      </c>
      <c r="F191" s="62">
        <f t="shared" si="18"/>
        <v>443080</v>
      </c>
      <c r="G191" s="63">
        <f t="shared" si="19"/>
        <v>100</v>
      </c>
      <c r="H191" s="62">
        <v>0</v>
      </c>
      <c r="I191" s="63">
        <f t="shared" si="20"/>
        <v>0</v>
      </c>
      <c r="J191" s="62">
        <v>0</v>
      </c>
      <c r="K191" s="63">
        <f t="shared" si="21"/>
        <v>0</v>
      </c>
      <c r="L191" s="62">
        <f t="shared" si="22"/>
        <v>443080</v>
      </c>
      <c r="M191" s="63">
        <f t="shared" si="23"/>
        <v>1.4956006337579668E-2</v>
      </c>
      <c r="N191" s="15"/>
      <c r="O191" s="15"/>
      <c r="P191" s="15"/>
    </row>
    <row r="192" spans="2:16">
      <c r="B192" s="47" t="s">
        <v>184</v>
      </c>
      <c r="C192" s="62">
        <v>0</v>
      </c>
      <c r="D192" s="62">
        <v>482500</v>
      </c>
      <c r="E192" s="62">
        <v>0</v>
      </c>
      <c r="F192" s="62">
        <f t="shared" si="18"/>
        <v>482500</v>
      </c>
      <c r="G192" s="63">
        <f t="shared" si="19"/>
        <v>100</v>
      </c>
      <c r="H192" s="62">
        <v>0</v>
      </c>
      <c r="I192" s="63">
        <f t="shared" si="20"/>
        <v>0</v>
      </c>
      <c r="J192" s="62">
        <v>0</v>
      </c>
      <c r="K192" s="63">
        <f t="shared" si="21"/>
        <v>0</v>
      </c>
      <c r="L192" s="62">
        <f t="shared" si="22"/>
        <v>482500</v>
      </c>
      <c r="M192" s="63">
        <f t="shared" si="23"/>
        <v>1.6286614286093234E-2</v>
      </c>
      <c r="N192" s="15"/>
      <c r="O192" s="15"/>
      <c r="P192" s="15"/>
    </row>
    <row r="193" spans="2:16">
      <c r="B193" s="47" t="s">
        <v>246</v>
      </c>
      <c r="C193" s="62">
        <v>0</v>
      </c>
      <c r="D193" s="62">
        <v>125400</v>
      </c>
      <c r="E193" s="62">
        <v>0</v>
      </c>
      <c r="F193" s="62">
        <f t="shared" si="18"/>
        <v>125400</v>
      </c>
      <c r="G193" s="63">
        <f t="shared" si="19"/>
        <v>100</v>
      </c>
      <c r="H193" s="62">
        <v>0</v>
      </c>
      <c r="I193" s="63">
        <f t="shared" si="20"/>
        <v>0</v>
      </c>
      <c r="J193" s="62">
        <v>0</v>
      </c>
      <c r="K193" s="63">
        <f t="shared" si="21"/>
        <v>0</v>
      </c>
      <c r="L193" s="62">
        <f t="shared" si="22"/>
        <v>125400</v>
      </c>
      <c r="M193" s="63">
        <f t="shared" si="23"/>
        <v>4.232831982333869E-3</v>
      </c>
      <c r="N193" s="15"/>
      <c r="O193" s="15"/>
      <c r="P193" s="15"/>
    </row>
    <row r="194" spans="2:16">
      <c r="B194" s="47" t="s">
        <v>247</v>
      </c>
      <c r="C194" s="62">
        <v>0</v>
      </c>
      <c r="D194" s="62">
        <v>965000</v>
      </c>
      <c r="E194" s="62">
        <v>0</v>
      </c>
      <c r="F194" s="62">
        <f t="shared" si="18"/>
        <v>965000</v>
      </c>
      <c r="G194" s="63">
        <f t="shared" si="19"/>
        <v>100</v>
      </c>
      <c r="H194" s="62">
        <v>0</v>
      </c>
      <c r="I194" s="63">
        <f t="shared" si="20"/>
        <v>0</v>
      </c>
      <c r="J194" s="62">
        <v>0</v>
      </c>
      <c r="K194" s="63">
        <f t="shared" si="21"/>
        <v>0</v>
      </c>
      <c r="L194" s="62">
        <f t="shared" si="22"/>
        <v>965000</v>
      </c>
      <c r="M194" s="63">
        <f t="shared" si="23"/>
        <v>3.2573228572186468E-2</v>
      </c>
      <c r="N194" s="15"/>
      <c r="O194" s="15"/>
      <c r="P194" s="15"/>
    </row>
    <row r="195" spans="2:16">
      <c r="B195" s="47" t="s">
        <v>248</v>
      </c>
      <c r="C195" s="62">
        <v>0</v>
      </c>
      <c r="D195" s="62">
        <v>671000</v>
      </c>
      <c r="E195" s="62">
        <v>0</v>
      </c>
      <c r="F195" s="62">
        <f t="shared" ref="F195:F212" si="24">SUM(C195:E195)</f>
        <v>671000</v>
      </c>
      <c r="G195" s="63">
        <f t="shared" ref="G195:G212" si="25">(F195/L195)*100</f>
        <v>100</v>
      </c>
      <c r="H195" s="62">
        <v>0</v>
      </c>
      <c r="I195" s="63">
        <f t="shared" ref="I195:I212" si="26">(H195/L195)*100</f>
        <v>0</v>
      </c>
      <c r="J195" s="62">
        <v>0</v>
      </c>
      <c r="K195" s="63">
        <f t="shared" ref="K195:K212" si="27">(J195/L195)*100</f>
        <v>0</v>
      </c>
      <c r="L195" s="62">
        <f t="shared" ref="L195:L212" si="28">J195+H195+F195</f>
        <v>671000</v>
      </c>
      <c r="M195" s="63">
        <f t="shared" ref="M195:M212" si="29">(L195/$L$263)*100</f>
        <v>2.2649364115997016E-2</v>
      </c>
      <c r="N195" s="15"/>
      <c r="O195" s="15"/>
      <c r="P195" s="15"/>
    </row>
    <row r="196" spans="2:16">
      <c r="B196" s="65" t="s">
        <v>249</v>
      </c>
      <c r="C196" s="68">
        <v>64000</v>
      </c>
      <c r="D196" s="68">
        <v>0</v>
      </c>
      <c r="E196" s="68">
        <v>0</v>
      </c>
      <c r="F196" s="68">
        <f t="shared" si="24"/>
        <v>64000</v>
      </c>
      <c r="G196" s="70">
        <f t="shared" si="25"/>
        <v>100</v>
      </c>
      <c r="H196" s="68">
        <v>0</v>
      </c>
      <c r="I196" s="70">
        <f t="shared" si="26"/>
        <v>0</v>
      </c>
      <c r="J196" s="68">
        <v>0</v>
      </c>
      <c r="K196" s="70">
        <f t="shared" si="27"/>
        <v>0</v>
      </c>
      <c r="L196" s="68">
        <f t="shared" si="28"/>
        <v>64000</v>
      </c>
      <c r="M196" s="70">
        <f t="shared" si="29"/>
        <v>2.1602970244766154E-3</v>
      </c>
      <c r="N196" s="15"/>
      <c r="O196" s="15"/>
      <c r="P196" s="15"/>
    </row>
    <row r="197" spans="2:16">
      <c r="B197" s="47" t="s">
        <v>185</v>
      </c>
      <c r="C197" s="62">
        <v>0</v>
      </c>
      <c r="D197" s="62">
        <v>0</v>
      </c>
      <c r="E197" s="62">
        <v>3200</v>
      </c>
      <c r="F197" s="62">
        <f t="shared" si="24"/>
        <v>3200</v>
      </c>
      <c r="G197" s="63">
        <f t="shared" si="25"/>
        <v>100</v>
      </c>
      <c r="H197" s="62">
        <v>0</v>
      </c>
      <c r="I197" s="63">
        <f t="shared" si="26"/>
        <v>0</v>
      </c>
      <c r="J197" s="62">
        <v>0</v>
      </c>
      <c r="K197" s="63">
        <f t="shared" si="27"/>
        <v>0</v>
      </c>
      <c r="L197" s="62">
        <f t="shared" si="28"/>
        <v>3200</v>
      </c>
      <c r="M197" s="63">
        <f t="shared" si="29"/>
        <v>1.0801485122383077E-4</v>
      </c>
      <c r="N197" s="15"/>
      <c r="O197" s="15"/>
      <c r="P197" s="15"/>
    </row>
    <row r="198" spans="2:16">
      <c r="B198" s="47" t="s">
        <v>126</v>
      </c>
      <c r="C198" s="62">
        <v>121364</v>
      </c>
      <c r="D198" s="62">
        <v>2400000</v>
      </c>
      <c r="E198" s="62">
        <v>0</v>
      </c>
      <c r="F198" s="62">
        <f t="shared" si="24"/>
        <v>2521364</v>
      </c>
      <c r="G198" s="63">
        <f t="shared" si="25"/>
        <v>100</v>
      </c>
      <c r="H198" s="62">
        <v>0</v>
      </c>
      <c r="I198" s="63">
        <f t="shared" si="26"/>
        <v>0</v>
      </c>
      <c r="J198" s="62">
        <v>0</v>
      </c>
      <c r="K198" s="63">
        <f t="shared" si="27"/>
        <v>0</v>
      </c>
      <c r="L198" s="62">
        <f t="shared" si="28"/>
        <v>2521364</v>
      </c>
      <c r="M198" s="63">
        <f t="shared" si="29"/>
        <v>8.5107736669100889E-2</v>
      </c>
      <c r="N198" s="15"/>
      <c r="O198" s="15"/>
      <c r="P198" s="15"/>
    </row>
    <row r="199" spans="2:16">
      <c r="B199" s="47" t="s">
        <v>186</v>
      </c>
      <c r="C199" s="62">
        <v>0</v>
      </c>
      <c r="D199" s="62">
        <v>298613</v>
      </c>
      <c r="E199" s="62">
        <v>1540216</v>
      </c>
      <c r="F199" s="62">
        <f t="shared" si="24"/>
        <v>1838829</v>
      </c>
      <c r="G199" s="63">
        <f t="shared" si="25"/>
        <v>100</v>
      </c>
      <c r="H199" s="62">
        <v>0</v>
      </c>
      <c r="I199" s="63">
        <f t="shared" si="26"/>
        <v>0</v>
      </c>
      <c r="J199" s="62">
        <v>0</v>
      </c>
      <c r="K199" s="63">
        <f t="shared" si="27"/>
        <v>0</v>
      </c>
      <c r="L199" s="62">
        <f t="shared" si="28"/>
        <v>1838829</v>
      </c>
      <c r="M199" s="63">
        <f t="shared" si="29"/>
        <v>6.2069012769082971E-2</v>
      </c>
      <c r="N199" s="15"/>
      <c r="O199" s="15"/>
      <c r="P199" s="15"/>
    </row>
    <row r="200" spans="2:16">
      <c r="B200" s="47" t="s">
        <v>187</v>
      </c>
      <c r="C200" s="62">
        <v>0</v>
      </c>
      <c r="D200" s="62">
        <v>0</v>
      </c>
      <c r="E200" s="62">
        <v>327180</v>
      </c>
      <c r="F200" s="62">
        <f t="shared" si="24"/>
        <v>327180</v>
      </c>
      <c r="G200" s="63">
        <f t="shared" si="25"/>
        <v>100</v>
      </c>
      <c r="H200" s="62">
        <v>0</v>
      </c>
      <c r="I200" s="63">
        <f t="shared" si="26"/>
        <v>0</v>
      </c>
      <c r="J200" s="62">
        <v>0</v>
      </c>
      <c r="K200" s="63">
        <f t="shared" si="27"/>
        <v>0</v>
      </c>
      <c r="L200" s="62">
        <f t="shared" si="28"/>
        <v>327180</v>
      </c>
      <c r="M200" s="63">
        <f t="shared" si="29"/>
        <v>1.1043843444816549E-2</v>
      </c>
      <c r="N200" s="15"/>
      <c r="O200" s="15"/>
      <c r="P200" s="15"/>
    </row>
    <row r="201" spans="2:16">
      <c r="B201" s="65" t="s">
        <v>250</v>
      </c>
      <c r="C201" s="68">
        <v>1421000</v>
      </c>
      <c r="D201" s="68">
        <v>0</v>
      </c>
      <c r="E201" s="68">
        <v>0</v>
      </c>
      <c r="F201" s="68">
        <f t="shared" si="24"/>
        <v>1421000</v>
      </c>
      <c r="G201" s="70">
        <f t="shared" si="25"/>
        <v>100</v>
      </c>
      <c r="H201" s="68">
        <v>0</v>
      </c>
      <c r="I201" s="70">
        <f t="shared" si="26"/>
        <v>0</v>
      </c>
      <c r="J201" s="68">
        <v>0</v>
      </c>
      <c r="K201" s="70">
        <f t="shared" si="27"/>
        <v>0</v>
      </c>
      <c r="L201" s="68">
        <f t="shared" si="28"/>
        <v>1421000</v>
      </c>
      <c r="M201" s="70">
        <f t="shared" si="29"/>
        <v>4.7965344871582355E-2</v>
      </c>
      <c r="N201" s="15"/>
      <c r="O201" s="15"/>
      <c r="P201" s="15"/>
    </row>
    <row r="202" spans="2:16">
      <c r="B202" s="47" t="s">
        <v>251</v>
      </c>
      <c r="C202" s="62">
        <v>0</v>
      </c>
      <c r="D202" s="62">
        <v>0</v>
      </c>
      <c r="E202" s="62">
        <v>476000</v>
      </c>
      <c r="F202" s="62">
        <f t="shared" si="24"/>
        <v>476000</v>
      </c>
      <c r="G202" s="63">
        <f t="shared" si="25"/>
        <v>100</v>
      </c>
      <c r="H202" s="62">
        <v>0</v>
      </c>
      <c r="I202" s="63">
        <f t="shared" si="26"/>
        <v>0</v>
      </c>
      <c r="J202" s="62">
        <v>0</v>
      </c>
      <c r="K202" s="63">
        <f t="shared" si="27"/>
        <v>0</v>
      </c>
      <c r="L202" s="62">
        <f t="shared" si="28"/>
        <v>476000</v>
      </c>
      <c r="M202" s="63">
        <f t="shared" si="29"/>
        <v>1.6067209119544828E-2</v>
      </c>
      <c r="N202" s="15"/>
      <c r="O202" s="15"/>
      <c r="P202" s="15"/>
    </row>
    <row r="203" spans="2:16">
      <c r="B203" s="47" t="s">
        <v>104</v>
      </c>
      <c r="C203" s="62">
        <v>0</v>
      </c>
      <c r="D203" s="62">
        <v>1200000</v>
      </c>
      <c r="E203" s="62">
        <v>0</v>
      </c>
      <c r="F203" s="62">
        <f t="shared" si="24"/>
        <v>1200000</v>
      </c>
      <c r="G203" s="63">
        <f t="shared" si="25"/>
        <v>100</v>
      </c>
      <c r="H203" s="62">
        <v>0</v>
      </c>
      <c r="I203" s="63">
        <f t="shared" si="26"/>
        <v>0</v>
      </c>
      <c r="J203" s="62">
        <v>0</v>
      </c>
      <c r="K203" s="63">
        <f t="shared" si="27"/>
        <v>0</v>
      </c>
      <c r="L203" s="62">
        <f t="shared" si="28"/>
        <v>1200000</v>
      </c>
      <c r="M203" s="63">
        <f t="shared" si="29"/>
        <v>4.050556920893654E-2</v>
      </c>
      <c r="N203" s="15"/>
      <c r="O203" s="15"/>
      <c r="P203" s="15"/>
    </row>
    <row r="204" spans="2:16">
      <c r="B204" s="47" t="s">
        <v>127</v>
      </c>
      <c r="C204" s="62">
        <v>0</v>
      </c>
      <c r="D204" s="62">
        <v>1646000</v>
      </c>
      <c r="E204" s="62">
        <v>0</v>
      </c>
      <c r="F204" s="62">
        <f t="shared" si="24"/>
        <v>1646000</v>
      </c>
      <c r="G204" s="63">
        <f t="shared" si="25"/>
        <v>100</v>
      </c>
      <c r="H204" s="62">
        <v>0</v>
      </c>
      <c r="I204" s="63">
        <f t="shared" si="26"/>
        <v>0</v>
      </c>
      <c r="J204" s="62">
        <v>0</v>
      </c>
      <c r="K204" s="63">
        <f t="shared" si="27"/>
        <v>0</v>
      </c>
      <c r="L204" s="62">
        <f t="shared" si="28"/>
        <v>1646000</v>
      </c>
      <c r="M204" s="63">
        <f t="shared" si="29"/>
        <v>5.5560139098257959E-2</v>
      </c>
      <c r="N204" s="15"/>
      <c r="O204" s="15"/>
      <c r="P204" s="15"/>
    </row>
    <row r="205" spans="2:16">
      <c r="B205" s="47" t="s">
        <v>252</v>
      </c>
      <c r="C205" s="62">
        <v>0</v>
      </c>
      <c r="D205" s="62">
        <v>0</v>
      </c>
      <c r="E205" s="62">
        <v>95000</v>
      </c>
      <c r="F205" s="62">
        <f t="shared" si="24"/>
        <v>95000</v>
      </c>
      <c r="G205" s="63">
        <f t="shared" si="25"/>
        <v>100</v>
      </c>
      <c r="H205" s="62">
        <v>0</v>
      </c>
      <c r="I205" s="63">
        <f t="shared" si="26"/>
        <v>0</v>
      </c>
      <c r="J205" s="62">
        <v>0</v>
      </c>
      <c r="K205" s="63">
        <f t="shared" si="27"/>
        <v>0</v>
      </c>
      <c r="L205" s="62">
        <f t="shared" si="28"/>
        <v>95000</v>
      </c>
      <c r="M205" s="63">
        <f t="shared" si="29"/>
        <v>3.2066908957074764E-3</v>
      </c>
      <c r="N205" s="15"/>
      <c r="O205" s="15"/>
      <c r="P205" s="15"/>
    </row>
    <row r="206" spans="2:16">
      <c r="B206" s="65" t="s">
        <v>105</v>
      </c>
      <c r="C206" s="68">
        <v>0</v>
      </c>
      <c r="D206" s="68">
        <v>1200000</v>
      </c>
      <c r="E206" s="68">
        <v>0</v>
      </c>
      <c r="F206" s="68">
        <f t="shared" si="24"/>
        <v>1200000</v>
      </c>
      <c r="G206" s="70">
        <f t="shared" si="25"/>
        <v>88.364982724645884</v>
      </c>
      <c r="H206" s="68">
        <v>158004</v>
      </c>
      <c r="I206" s="70">
        <f t="shared" si="26"/>
        <v>11.635017275354123</v>
      </c>
      <c r="J206" s="68">
        <v>0</v>
      </c>
      <c r="K206" s="70">
        <f t="shared" si="27"/>
        <v>0</v>
      </c>
      <c r="L206" s="68">
        <f t="shared" si="28"/>
        <v>1358004</v>
      </c>
      <c r="M206" s="70">
        <f t="shared" si="29"/>
        <v>4.5838937506677217E-2</v>
      </c>
      <c r="N206" s="15"/>
      <c r="O206" s="15"/>
      <c r="P206" s="15"/>
    </row>
    <row r="207" spans="2:16">
      <c r="B207" s="47" t="s">
        <v>188</v>
      </c>
      <c r="C207" s="62">
        <v>0</v>
      </c>
      <c r="D207" s="62">
        <v>0</v>
      </c>
      <c r="E207" s="62">
        <v>746000</v>
      </c>
      <c r="F207" s="62">
        <f t="shared" si="24"/>
        <v>746000</v>
      </c>
      <c r="G207" s="63">
        <f t="shared" si="25"/>
        <v>100</v>
      </c>
      <c r="H207" s="62">
        <v>0</v>
      </c>
      <c r="I207" s="63">
        <f t="shared" si="26"/>
        <v>0</v>
      </c>
      <c r="J207" s="62">
        <v>0</v>
      </c>
      <c r="K207" s="63">
        <f t="shared" si="27"/>
        <v>0</v>
      </c>
      <c r="L207" s="62">
        <f t="shared" si="28"/>
        <v>746000</v>
      </c>
      <c r="M207" s="63">
        <f t="shared" si="29"/>
        <v>2.518096219155555E-2</v>
      </c>
      <c r="N207" s="15"/>
      <c r="O207" s="15"/>
      <c r="P207" s="15"/>
    </row>
    <row r="208" spans="2:16">
      <c r="B208" s="47" t="s">
        <v>254</v>
      </c>
      <c r="C208" s="62">
        <v>539000</v>
      </c>
      <c r="D208" s="62">
        <v>0</v>
      </c>
      <c r="E208" s="62">
        <v>0</v>
      </c>
      <c r="F208" s="62">
        <f t="shared" si="24"/>
        <v>539000</v>
      </c>
      <c r="G208" s="63">
        <f t="shared" si="25"/>
        <v>100</v>
      </c>
      <c r="H208" s="62">
        <v>0</v>
      </c>
      <c r="I208" s="63">
        <f t="shared" si="26"/>
        <v>0</v>
      </c>
      <c r="J208" s="62">
        <v>0</v>
      </c>
      <c r="K208" s="63">
        <f t="shared" si="27"/>
        <v>0</v>
      </c>
      <c r="L208" s="62">
        <f t="shared" si="28"/>
        <v>539000</v>
      </c>
      <c r="M208" s="63">
        <f t="shared" si="29"/>
        <v>1.8193751503013996E-2</v>
      </c>
      <c r="N208" s="15"/>
      <c r="O208" s="15"/>
      <c r="P208" s="15"/>
    </row>
    <row r="209" spans="2:16">
      <c r="B209" s="47" t="s">
        <v>189</v>
      </c>
      <c r="C209" s="62">
        <v>0</v>
      </c>
      <c r="D209" s="62">
        <v>714000</v>
      </c>
      <c r="E209" s="62">
        <v>0</v>
      </c>
      <c r="F209" s="62">
        <f t="shared" si="24"/>
        <v>714000</v>
      </c>
      <c r="G209" s="63">
        <f t="shared" si="25"/>
        <v>100</v>
      </c>
      <c r="H209" s="62">
        <v>0</v>
      </c>
      <c r="I209" s="63">
        <f t="shared" si="26"/>
        <v>0</v>
      </c>
      <c r="J209" s="62">
        <v>0</v>
      </c>
      <c r="K209" s="63">
        <f t="shared" si="27"/>
        <v>0</v>
      </c>
      <c r="L209" s="62">
        <f t="shared" si="28"/>
        <v>714000</v>
      </c>
      <c r="M209" s="63">
        <f t="shared" si="29"/>
        <v>2.4100813679317244E-2</v>
      </c>
      <c r="N209" s="15"/>
      <c r="O209" s="15"/>
      <c r="P209" s="15"/>
    </row>
    <row r="210" spans="2:16">
      <c r="B210" s="47" t="s">
        <v>190</v>
      </c>
      <c r="C210" s="62">
        <v>0</v>
      </c>
      <c r="D210" s="62">
        <v>0</v>
      </c>
      <c r="E210" s="62">
        <v>700720</v>
      </c>
      <c r="F210" s="62">
        <f t="shared" si="24"/>
        <v>700720</v>
      </c>
      <c r="G210" s="63">
        <f t="shared" si="25"/>
        <v>100</v>
      </c>
      <c r="H210" s="62">
        <v>0</v>
      </c>
      <c r="I210" s="63">
        <f t="shared" si="26"/>
        <v>0</v>
      </c>
      <c r="J210" s="62">
        <v>0</v>
      </c>
      <c r="K210" s="63">
        <f t="shared" si="27"/>
        <v>0</v>
      </c>
      <c r="L210" s="62">
        <f t="shared" si="28"/>
        <v>700720</v>
      </c>
      <c r="M210" s="63">
        <f t="shared" si="29"/>
        <v>2.3652552046738346E-2</v>
      </c>
      <c r="N210" s="15"/>
      <c r="O210" s="15"/>
      <c r="P210" s="15"/>
    </row>
    <row r="211" spans="2:16">
      <c r="B211" s="65" t="s">
        <v>255</v>
      </c>
      <c r="C211" s="68">
        <v>0</v>
      </c>
      <c r="D211" s="68">
        <v>40000</v>
      </c>
      <c r="E211" s="68">
        <v>0</v>
      </c>
      <c r="F211" s="68">
        <f t="shared" si="24"/>
        <v>40000</v>
      </c>
      <c r="G211" s="70">
        <f t="shared" si="25"/>
        <v>100</v>
      </c>
      <c r="H211" s="68">
        <v>0</v>
      </c>
      <c r="I211" s="70">
        <f t="shared" si="26"/>
        <v>0</v>
      </c>
      <c r="J211" s="68">
        <v>0</v>
      </c>
      <c r="K211" s="70">
        <f t="shared" si="27"/>
        <v>0</v>
      </c>
      <c r="L211" s="68">
        <f t="shared" si="28"/>
        <v>40000</v>
      </c>
      <c r="M211" s="70">
        <f t="shared" si="29"/>
        <v>1.3501856402978846E-3</v>
      </c>
      <c r="N211" s="15"/>
      <c r="O211" s="15"/>
      <c r="P211" s="15"/>
    </row>
    <row r="212" spans="2:16">
      <c r="B212" s="47" t="s">
        <v>191</v>
      </c>
      <c r="C212" s="62">
        <v>0</v>
      </c>
      <c r="D212" s="62">
        <v>538069</v>
      </c>
      <c r="E212" s="62">
        <v>620000</v>
      </c>
      <c r="F212" s="62">
        <f t="shared" si="24"/>
        <v>1158069</v>
      </c>
      <c r="G212" s="63">
        <f t="shared" si="25"/>
        <v>100</v>
      </c>
      <c r="H212" s="62">
        <v>0</v>
      </c>
      <c r="I212" s="63">
        <f t="shared" si="26"/>
        <v>0</v>
      </c>
      <c r="J212" s="62">
        <v>0</v>
      </c>
      <c r="K212" s="63">
        <f t="shared" si="27"/>
        <v>0</v>
      </c>
      <c r="L212" s="62">
        <f t="shared" si="28"/>
        <v>1158069</v>
      </c>
      <c r="M212" s="63">
        <f t="shared" si="29"/>
        <v>3.9090203356853273E-2</v>
      </c>
      <c r="N212" s="15"/>
      <c r="O212" s="15"/>
      <c r="P212" s="15"/>
    </row>
    <row r="213" spans="2:16" ht="12.95" customHeight="1">
      <c r="B213" s="16" t="s">
        <v>0</v>
      </c>
      <c r="C213" s="15"/>
      <c r="D213" s="15"/>
      <c r="E213" s="15"/>
      <c r="F213" s="15"/>
      <c r="G213" s="21"/>
      <c r="H213" s="15"/>
      <c r="I213" s="21"/>
      <c r="J213" s="15"/>
      <c r="K213" s="21"/>
      <c r="L213" s="15"/>
      <c r="M213" s="71"/>
      <c r="N213" s="15"/>
      <c r="O213" s="15"/>
      <c r="P213" s="15"/>
    </row>
    <row r="214" spans="2:16">
      <c r="B214" s="33" t="s">
        <v>38</v>
      </c>
      <c r="C214" s="31">
        <f>SUM(C131:C213)</f>
        <v>24146035</v>
      </c>
      <c r="D214" s="31">
        <f>SUM(D131:D213)</f>
        <v>36568433</v>
      </c>
      <c r="E214" s="31">
        <f>SUM(E131:E213)</f>
        <v>21848466</v>
      </c>
      <c r="F214" s="31">
        <f>SUM(F131:F213)</f>
        <v>82562934</v>
      </c>
      <c r="G214" s="32">
        <f>(F214/L214)*100</f>
        <v>100.22786583087981</v>
      </c>
      <c r="H214" s="31">
        <f>SUM(H131:H213)</f>
        <v>719135</v>
      </c>
      <c r="I214" s="32">
        <f>(H214/L214)*100</f>
        <v>0.87299909053970581</v>
      </c>
      <c r="J214" s="31">
        <f>SUM(J131:J213)</f>
        <v>-906840</v>
      </c>
      <c r="K214" s="32">
        <f>(J214/L214)*100</f>
        <v>-1.1008649214195203</v>
      </c>
      <c r="L214" s="31">
        <f>SUM(L131:L213)</f>
        <v>82375229</v>
      </c>
      <c r="M214" s="72">
        <f>SUM(M131:M213)</f>
        <v>2.7805462828012462</v>
      </c>
      <c r="N214" s="15" t="s">
        <v>0</v>
      </c>
      <c r="O214" s="15"/>
      <c r="P214" s="15"/>
    </row>
    <row r="215" spans="2:16" ht="12.95" customHeight="1">
      <c r="B215" s="16"/>
      <c r="C215" s="29"/>
      <c r="D215" s="29"/>
      <c r="E215" s="29"/>
      <c r="F215" s="29"/>
      <c r="G215" s="17"/>
      <c r="H215" s="29"/>
      <c r="I215" s="17"/>
      <c r="J215" s="29"/>
      <c r="K215" s="17"/>
      <c r="L215" s="29"/>
      <c r="M215" s="63"/>
      <c r="N215" s="15"/>
      <c r="O215" s="15"/>
      <c r="P215" s="15"/>
    </row>
    <row r="216" spans="2:16" ht="12.95" customHeight="1">
      <c r="B216" s="16"/>
      <c r="C216" s="29"/>
      <c r="D216" s="29"/>
      <c r="E216" s="29"/>
      <c r="F216" s="29"/>
      <c r="G216" s="17"/>
      <c r="H216" s="29"/>
      <c r="I216" s="17"/>
      <c r="J216" s="29"/>
      <c r="K216" s="17"/>
      <c r="L216" s="29"/>
      <c r="M216" s="63"/>
      <c r="N216" s="15"/>
      <c r="O216" s="15"/>
      <c r="P216" s="15"/>
    </row>
    <row r="217" spans="2:16" ht="15.75">
      <c r="B217" s="48" t="s">
        <v>37</v>
      </c>
      <c r="C217" s="15"/>
      <c r="D217" s="15"/>
      <c r="E217" s="15"/>
      <c r="F217" s="15"/>
      <c r="G217" s="21"/>
      <c r="H217" s="15"/>
      <c r="I217" s="21"/>
      <c r="J217" s="15"/>
      <c r="K217" s="21"/>
      <c r="L217" s="15"/>
      <c r="M217" s="71"/>
      <c r="N217" s="15"/>
      <c r="O217" s="15"/>
      <c r="P217" s="15"/>
    </row>
    <row r="218" spans="2:16" ht="15.75">
      <c r="B218" s="48" t="s">
        <v>49</v>
      </c>
      <c r="C218" s="15"/>
      <c r="D218" s="15"/>
      <c r="E218" s="15"/>
      <c r="F218" s="15"/>
      <c r="G218" s="21"/>
      <c r="H218" s="15"/>
      <c r="I218" s="21"/>
      <c r="J218" s="15"/>
      <c r="K218" s="21"/>
      <c r="L218" s="15"/>
      <c r="M218" s="71"/>
      <c r="N218" s="15"/>
      <c r="O218" s="15"/>
      <c r="P218" s="15"/>
    </row>
    <row r="219" spans="2:16" ht="15.75">
      <c r="B219" s="48"/>
      <c r="C219" s="15"/>
      <c r="D219" s="15"/>
      <c r="E219" s="15"/>
      <c r="F219" s="15"/>
      <c r="G219" s="21"/>
      <c r="H219" s="15"/>
      <c r="I219" s="21"/>
      <c r="J219" s="15"/>
      <c r="K219" s="21"/>
      <c r="L219" s="15"/>
      <c r="M219" s="71"/>
      <c r="N219" s="15"/>
      <c r="O219" s="15"/>
      <c r="P219" s="15"/>
    </row>
    <row r="220" spans="2:16">
      <c r="B220" s="16" t="s">
        <v>128</v>
      </c>
      <c r="C220" s="29">
        <v>33600</v>
      </c>
      <c r="D220" s="29">
        <v>485176</v>
      </c>
      <c r="E220" s="29">
        <v>76520</v>
      </c>
      <c r="F220" s="29">
        <f>SUM(C220:E220)</f>
        <v>595296</v>
      </c>
      <c r="G220" s="17">
        <f t="shared" ref="G220:G258" si="30">(F220/L220)*100</f>
        <v>100</v>
      </c>
      <c r="H220" s="29">
        <v>0</v>
      </c>
      <c r="I220" s="17">
        <f t="shared" ref="I220:I258" si="31">(H220/L220)*100</f>
        <v>0</v>
      </c>
      <c r="J220" s="29">
        <v>0</v>
      </c>
      <c r="K220" s="17">
        <f t="shared" ref="K220:K258" si="32">(J220/L220)*100</f>
        <v>0</v>
      </c>
      <c r="L220" s="29">
        <f t="shared" ref="L220:L258" si="33">J220+H220+F220</f>
        <v>595296</v>
      </c>
      <c r="M220" s="63">
        <f t="shared" ref="M220:M258" si="34">(L220/$L$263)*100</f>
        <v>2.009400277316924E-2</v>
      </c>
      <c r="N220" s="15"/>
      <c r="O220" s="15"/>
      <c r="P220" s="15"/>
    </row>
    <row r="221" spans="2:16">
      <c r="B221" s="16" t="s">
        <v>129</v>
      </c>
      <c r="C221" s="29">
        <v>279972</v>
      </c>
      <c r="D221" s="29">
        <v>6125723</v>
      </c>
      <c r="E221" s="29">
        <v>8367225</v>
      </c>
      <c r="F221" s="29">
        <f t="shared" ref="F221:F258" si="35">SUM(C221:E221)</f>
        <v>14772920</v>
      </c>
      <c r="G221" s="17">
        <f t="shared" si="30"/>
        <v>62.987881045593397</v>
      </c>
      <c r="H221" s="29">
        <v>924511</v>
      </c>
      <c r="I221" s="17">
        <f t="shared" si="31"/>
        <v>3.9418739757165548</v>
      </c>
      <c r="J221" s="29">
        <v>7756160</v>
      </c>
      <c r="K221" s="17">
        <f t="shared" si="32"/>
        <v>33.070244978690042</v>
      </c>
      <c r="L221" s="29">
        <f t="shared" si="33"/>
        <v>23453591</v>
      </c>
      <c r="M221" s="63">
        <f t="shared" si="34"/>
        <v>0.7916675445404926</v>
      </c>
      <c r="N221" s="15"/>
      <c r="O221" s="15"/>
      <c r="P221" s="15"/>
    </row>
    <row r="222" spans="2:16">
      <c r="B222" s="16" t="s">
        <v>130</v>
      </c>
      <c r="C222" s="29">
        <v>0</v>
      </c>
      <c r="D222" s="29">
        <v>0</v>
      </c>
      <c r="E222" s="29">
        <v>9029</v>
      </c>
      <c r="F222" s="29">
        <f t="shared" si="35"/>
        <v>9029</v>
      </c>
      <c r="G222" s="17">
        <f t="shared" si="30"/>
        <v>100</v>
      </c>
      <c r="H222" s="29">
        <v>0</v>
      </c>
      <c r="I222" s="17">
        <f t="shared" si="31"/>
        <v>0</v>
      </c>
      <c r="J222" s="29">
        <v>0</v>
      </c>
      <c r="K222" s="17">
        <f t="shared" si="32"/>
        <v>0</v>
      </c>
      <c r="L222" s="29">
        <f t="shared" si="33"/>
        <v>9029</v>
      </c>
      <c r="M222" s="63">
        <f t="shared" si="34"/>
        <v>3.0477065365624003E-4</v>
      </c>
      <c r="N222" s="15"/>
      <c r="O222" s="15"/>
      <c r="P222" s="15"/>
    </row>
    <row r="223" spans="2:16">
      <c r="B223" s="16" t="s">
        <v>131</v>
      </c>
      <c r="C223" s="29">
        <v>247507</v>
      </c>
      <c r="D223" s="29">
        <v>0</v>
      </c>
      <c r="E223" s="29">
        <v>0</v>
      </c>
      <c r="F223" s="29">
        <f t="shared" si="35"/>
        <v>247507</v>
      </c>
      <c r="G223" s="17">
        <f t="shared" si="30"/>
        <v>100</v>
      </c>
      <c r="H223" s="29">
        <v>0</v>
      </c>
      <c r="I223" s="17">
        <f t="shared" si="31"/>
        <v>0</v>
      </c>
      <c r="J223" s="29">
        <v>0</v>
      </c>
      <c r="K223" s="17">
        <f t="shared" si="32"/>
        <v>0</v>
      </c>
      <c r="L223" s="29">
        <f t="shared" si="33"/>
        <v>247507</v>
      </c>
      <c r="M223" s="63">
        <f t="shared" si="34"/>
        <v>8.354509931830215E-3</v>
      </c>
      <c r="N223" s="15"/>
      <c r="O223" s="15"/>
      <c r="P223" s="15"/>
    </row>
    <row r="224" spans="2:16">
      <c r="B224" s="16" t="s">
        <v>132</v>
      </c>
      <c r="C224" s="29">
        <v>3933232</v>
      </c>
      <c r="D224" s="29">
        <v>214427</v>
      </c>
      <c r="E224" s="29">
        <v>915376</v>
      </c>
      <c r="F224" s="29">
        <f t="shared" si="35"/>
        <v>5063035</v>
      </c>
      <c r="G224" s="17">
        <f t="shared" si="30"/>
        <v>96.42742938591789</v>
      </c>
      <c r="H224" s="29">
        <v>187582</v>
      </c>
      <c r="I224" s="17">
        <f t="shared" si="31"/>
        <v>3.5725706140821165</v>
      </c>
      <c r="J224" s="29">
        <v>0</v>
      </c>
      <c r="K224" s="17">
        <f t="shared" si="32"/>
        <v>0</v>
      </c>
      <c r="L224" s="29">
        <f t="shared" si="33"/>
        <v>5250617</v>
      </c>
      <c r="M224" s="63">
        <f t="shared" si="34"/>
        <v>0.17723269190259897</v>
      </c>
      <c r="N224" s="15"/>
      <c r="O224" s="15"/>
      <c r="P224" s="15"/>
    </row>
    <row r="225" spans="2:16">
      <c r="B225" s="42" t="s">
        <v>192</v>
      </c>
      <c r="C225" s="43">
        <v>0</v>
      </c>
      <c r="D225" s="43">
        <v>2371080</v>
      </c>
      <c r="E225" s="43">
        <v>0</v>
      </c>
      <c r="F225" s="43">
        <f t="shared" si="35"/>
        <v>2371080</v>
      </c>
      <c r="G225" s="44">
        <f t="shared" si="30"/>
        <v>100</v>
      </c>
      <c r="H225" s="43">
        <v>0</v>
      </c>
      <c r="I225" s="44">
        <f t="shared" si="31"/>
        <v>0</v>
      </c>
      <c r="J225" s="43">
        <v>0</v>
      </c>
      <c r="K225" s="44">
        <f t="shared" si="32"/>
        <v>0</v>
      </c>
      <c r="L225" s="43">
        <f t="shared" si="33"/>
        <v>2371080</v>
      </c>
      <c r="M225" s="70">
        <f t="shared" si="34"/>
        <v>8.0034954199937711E-2</v>
      </c>
      <c r="N225" s="15"/>
      <c r="O225" s="15"/>
      <c r="P225" s="15"/>
    </row>
    <row r="226" spans="2:16">
      <c r="B226" s="16" t="s">
        <v>133</v>
      </c>
      <c r="C226" s="29">
        <v>193116</v>
      </c>
      <c r="D226" s="29">
        <v>0</v>
      </c>
      <c r="E226" s="29">
        <v>0</v>
      </c>
      <c r="F226" s="29">
        <f t="shared" si="35"/>
        <v>193116</v>
      </c>
      <c r="G226" s="17">
        <f t="shared" si="30"/>
        <v>9.5761456207267948</v>
      </c>
      <c r="H226" s="29">
        <v>0</v>
      </c>
      <c r="I226" s="17">
        <f t="shared" si="31"/>
        <v>0</v>
      </c>
      <c r="J226" s="29">
        <v>1823520</v>
      </c>
      <c r="K226" s="17">
        <f t="shared" si="32"/>
        <v>90.423854379273209</v>
      </c>
      <c r="L226" s="29">
        <f t="shared" si="33"/>
        <v>2016636</v>
      </c>
      <c r="M226" s="63">
        <f t="shared" si="34"/>
        <v>6.8070824222694129E-2</v>
      </c>
      <c r="N226" s="15"/>
      <c r="O226" s="15"/>
      <c r="P226" s="15"/>
    </row>
    <row r="227" spans="2:16">
      <c r="B227" s="16" t="s">
        <v>134</v>
      </c>
      <c r="C227" s="29">
        <v>1081144</v>
      </c>
      <c r="D227" s="29">
        <v>4835670</v>
      </c>
      <c r="E227" s="29">
        <v>327240</v>
      </c>
      <c r="F227" s="29">
        <f t="shared" si="35"/>
        <v>6244054</v>
      </c>
      <c r="G227" s="17">
        <f t="shared" si="30"/>
        <v>100</v>
      </c>
      <c r="H227" s="29">
        <v>0</v>
      </c>
      <c r="I227" s="17">
        <f t="shared" si="31"/>
        <v>0</v>
      </c>
      <c r="J227" s="29">
        <v>0</v>
      </c>
      <c r="K227" s="17">
        <f t="shared" si="32"/>
        <v>0</v>
      </c>
      <c r="L227" s="29">
        <f t="shared" si="33"/>
        <v>6244054</v>
      </c>
      <c r="M227" s="63">
        <f t="shared" si="34"/>
        <v>0.21076580120111421</v>
      </c>
      <c r="N227" s="15"/>
      <c r="O227" s="15"/>
      <c r="P227" s="15"/>
    </row>
    <row r="228" spans="2:16">
      <c r="B228" s="16" t="s">
        <v>256</v>
      </c>
      <c r="C228" s="29">
        <v>1767400</v>
      </c>
      <c r="D228" s="29">
        <v>243400</v>
      </c>
      <c r="E228" s="29">
        <v>10000</v>
      </c>
      <c r="F228" s="29">
        <f t="shared" si="35"/>
        <v>2020800</v>
      </c>
      <c r="G228" s="17">
        <f t="shared" si="30"/>
        <v>24.60417569680175</v>
      </c>
      <c r="H228" s="29">
        <v>0</v>
      </c>
      <c r="I228" s="17">
        <f t="shared" si="31"/>
        <v>0</v>
      </c>
      <c r="J228" s="29">
        <v>6192440</v>
      </c>
      <c r="K228" s="17">
        <f t="shared" si="32"/>
        <v>75.395824303198253</v>
      </c>
      <c r="L228" s="29">
        <f t="shared" si="33"/>
        <v>8213240</v>
      </c>
      <c r="M228" s="63">
        <f t="shared" si="34"/>
        <v>0.27723496770800493</v>
      </c>
      <c r="N228" s="15"/>
      <c r="O228" s="15"/>
      <c r="P228" s="15"/>
    </row>
    <row r="229" spans="2:16">
      <c r="B229" s="16" t="s">
        <v>135</v>
      </c>
      <c r="C229" s="29">
        <v>0</v>
      </c>
      <c r="D229" s="29">
        <v>122785</v>
      </c>
      <c r="E229" s="29">
        <v>799000</v>
      </c>
      <c r="F229" s="29">
        <f t="shared" si="35"/>
        <v>921785</v>
      </c>
      <c r="G229" s="17">
        <f t="shared" si="30"/>
        <v>100</v>
      </c>
      <c r="H229" s="29">
        <v>0</v>
      </c>
      <c r="I229" s="17">
        <f t="shared" si="31"/>
        <v>0</v>
      </c>
      <c r="J229" s="29">
        <v>0</v>
      </c>
      <c r="K229" s="17">
        <f t="shared" si="32"/>
        <v>0</v>
      </c>
      <c r="L229" s="29">
        <f t="shared" si="33"/>
        <v>921785</v>
      </c>
      <c r="M229" s="63">
        <f t="shared" si="34"/>
        <v>3.1114521761049643E-2</v>
      </c>
      <c r="N229" s="15"/>
      <c r="O229" s="15"/>
      <c r="P229" s="15"/>
    </row>
    <row r="230" spans="2:16">
      <c r="B230" s="42" t="s">
        <v>136</v>
      </c>
      <c r="C230" s="43">
        <v>984092</v>
      </c>
      <c r="D230" s="43">
        <v>0</v>
      </c>
      <c r="E230" s="43">
        <v>412200</v>
      </c>
      <c r="F230" s="43">
        <f t="shared" si="35"/>
        <v>1396292</v>
      </c>
      <c r="G230" s="44">
        <f t="shared" si="30"/>
        <v>100</v>
      </c>
      <c r="H230" s="43">
        <v>0</v>
      </c>
      <c r="I230" s="44">
        <f t="shared" si="31"/>
        <v>0</v>
      </c>
      <c r="J230" s="43">
        <v>0</v>
      </c>
      <c r="K230" s="44">
        <f t="shared" si="32"/>
        <v>0</v>
      </c>
      <c r="L230" s="43">
        <f t="shared" si="33"/>
        <v>1396292</v>
      </c>
      <c r="M230" s="70">
        <f t="shared" si="34"/>
        <v>4.7131335201570354E-2</v>
      </c>
      <c r="N230" s="15"/>
      <c r="O230" s="15"/>
      <c r="P230" s="15"/>
    </row>
    <row r="231" spans="2:16">
      <c r="B231" s="16" t="s">
        <v>137</v>
      </c>
      <c r="C231" s="29">
        <v>536749</v>
      </c>
      <c r="D231" s="29">
        <v>0</v>
      </c>
      <c r="E231" s="29">
        <v>32000</v>
      </c>
      <c r="F231" s="29">
        <f t="shared" si="35"/>
        <v>568749</v>
      </c>
      <c r="G231" s="17">
        <f t="shared" si="30"/>
        <v>100</v>
      </c>
      <c r="H231" s="29">
        <v>0</v>
      </c>
      <c r="I231" s="17">
        <f t="shared" si="31"/>
        <v>0</v>
      </c>
      <c r="J231" s="29">
        <v>0</v>
      </c>
      <c r="K231" s="17">
        <f t="shared" si="32"/>
        <v>0</v>
      </c>
      <c r="L231" s="29">
        <f t="shared" si="33"/>
        <v>568749</v>
      </c>
      <c r="M231" s="63">
        <f t="shared" si="34"/>
        <v>1.919791831834454E-2</v>
      </c>
      <c r="N231" s="15"/>
      <c r="O231" s="15"/>
      <c r="P231" s="15"/>
    </row>
    <row r="232" spans="2:16">
      <c r="B232" s="16" t="s">
        <v>138</v>
      </c>
      <c r="C232" s="29">
        <v>0</v>
      </c>
      <c r="D232" s="29">
        <v>3291000</v>
      </c>
      <c r="E232" s="29">
        <v>0</v>
      </c>
      <c r="F232" s="29">
        <f t="shared" si="35"/>
        <v>3291000</v>
      </c>
      <c r="G232" s="17">
        <f t="shared" si="30"/>
        <v>100</v>
      </c>
      <c r="H232" s="29">
        <v>0</v>
      </c>
      <c r="I232" s="17">
        <f t="shared" si="31"/>
        <v>0</v>
      </c>
      <c r="J232" s="29">
        <v>0</v>
      </c>
      <c r="K232" s="17">
        <f t="shared" si="32"/>
        <v>0</v>
      </c>
      <c r="L232" s="29">
        <f t="shared" si="33"/>
        <v>3291000</v>
      </c>
      <c r="M232" s="63">
        <f t="shared" si="34"/>
        <v>0.11108652355550847</v>
      </c>
      <c r="N232" s="15"/>
      <c r="O232" s="15"/>
      <c r="P232" s="15"/>
    </row>
    <row r="233" spans="2:16">
      <c r="B233" s="16" t="s">
        <v>139</v>
      </c>
      <c r="C233" s="29">
        <v>3881923</v>
      </c>
      <c r="D233" s="29">
        <v>297400</v>
      </c>
      <c r="E233" s="29">
        <v>1727481</v>
      </c>
      <c r="F233" s="29">
        <f t="shared" si="35"/>
        <v>5906804</v>
      </c>
      <c r="G233" s="17">
        <f t="shared" si="30"/>
        <v>100</v>
      </c>
      <c r="H233" s="29">
        <v>0</v>
      </c>
      <c r="I233" s="17">
        <f t="shared" si="31"/>
        <v>0</v>
      </c>
      <c r="J233" s="29">
        <v>0</v>
      </c>
      <c r="K233" s="17">
        <f t="shared" si="32"/>
        <v>0</v>
      </c>
      <c r="L233" s="29">
        <f t="shared" si="33"/>
        <v>5906804</v>
      </c>
      <c r="M233" s="63">
        <f t="shared" si="34"/>
        <v>0.19938204852135269</v>
      </c>
      <c r="N233" s="15"/>
      <c r="O233" s="15"/>
      <c r="P233" s="15"/>
    </row>
    <row r="234" spans="2:16">
      <c r="B234" s="18" t="s">
        <v>140</v>
      </c>
      <c r="C234" s="19">
        <v>0</v>
      </c>
      <c r="D234" s="19">
        <v>745144</v>
      </c>
      <c r="E234" s="19">
        <v>0</v>
      </c>
      <c r="F234" s="19">
        <f t="shared" si="35"/>
        <v>745144</v>
      </c>
      <c r="G234" s="20">
        <f t="shared" si="30"/>
        <v>100</v>
      </c>
      <c r="H234" s="19">
        <v>0</v>
      </c>
      <c r="I234" s="20">
        <f t="shared" si="31"/>
        <v>0</v>
      </c>
      <c r="J234" s="19">
        <v>0</v>
      </c>
      <c r="K234" s="20">
        <f t="shared" si="32"/>
        <v>0</v>
      </c>
      <c r="L234" s="19">
        <f t="shared" si="33"/>
        <v>745144</v>
      </c>
      <c r="M234" s="69">
        <f t="shared" si="34"/>
        <v>2.5152068218853178E-2</v>
      </c>
      <c r="N234" s="15"/>
      <c r="O234" s="15"/>
      <c r="P234" s="15"/>
    </row>
    <row r="235" spans="2:16">
      <c r="B235" s="16" t="s">
        <v>141</v>
      </c>
      <c r="C235" s="29">
        <v>760716</v>
      </c>
      <c r="D235" s="29">
        <v>650000</v>
      </c>
      <c r="E235" s="29">
        <v>0</v>
      </c>
      <c r="F235" s="29">
        <f t="shared" si="35"/>
        <v>1410716</v>
      </c>
      <c r="G235" s="17">
        <f t="shared" si="30"/>
        <v>100</v>
      </c>
      <c r="H235" s="29">
        <v>0</v>
      </c>
      <c r="I235" s="17">
        <f t="shared" si="31"/>
        <v>0</v>
      </c>
      <c r="J235" s="29">
        <v>0</v>
      </c>
      <c r="K235" s="17">
        <f t="shared" si="32"/>
        <v>0</v>
      </c>
      <c r="L235" s="29">
        <f t="shared" si="33"/>
        <v>1410716</v>
      </c>
      <c r="M235" s="63">
        <f t="shared" si="34"/>
        <v>4.761821214346177E-2</v>
      </c>
      <c r="N235" s="15"/>
      <c r="O235" s="15"/>
      <c r="P235" s="15"/>
    </row>
    <row r="236" spans="2:16">
      <c r="B236" s="16" t="s">
        <v>142</v>
      </c>
      <c r="C236" s="29">
        <v>1314560</v>
      </c>
      <c r="D236" s="29">
        <v>117600</v>
      </c>
      <c r="E236" s="29">
        <v>2052516</v>
      </c>
      <c r="F236" s="29">
        <f t="shared" si="35"/>
        <v>3484676</v>
      </c>
      <c r="G236" s="17">
        <f t="shared" si="30"/>
        <v>100</v>
      </c>
      <c r="H236" s="29">
        <v>0</v>
      </c>
      <c r="I236" s="17">
        <f t="shared" si="31"/>
        <v>0</v>
      </c>
      <c r="J236" s="29">
        <v>0</v>
      </c>
      <c r="K236" s="17">
        <f t="shared" si="32"/>
        <v>0</v>
      </c>
      <c r="L236" s="29">
        <f t="shared" si="33"/>
        <v>3484676</v>
      </c>
      <c r="M236" s="63">
        <f t="shared" si="34"/>
        <v>0.11762398740726679</v>
      </c>
      <c r="N236" s="15"/>
      <c r="O236" s="15"/>
      <c r="P236" s="15"/>
    </row>
    <row r="237" spans="2:16">
      <c r="B237" s="16" t="s">
        <v>143</v>
      </c>
      <c r="C237" s="29">
        <v>1472426</v>
      </c>
      <c r="D237" s="29">
        <v>56430</v>
      </c>
      <c r="E237" s="29">
        <v>933193</v>
      </c>
      <c r="F237" s="29">
        <f t="shared" si="35"/>
        <v>2462049</v>
      </c>
      <c r="G237" s="17">
        <f t="shared" si="30"/>
        <v>100</v>
      </c>
      <c r="H237" s="29">
        <v>0</v>
      </c>
      <c r="I237" s="17">
        <f t="shared" si="31"/>
        <v>0</v>
      </c>
      <c r="J237" s="29">
        <v>0</v>
      </c>
      <c r="K237" s="17">
        <f t="shared" si="32"/>
        <v>0</v>
      </c>
      <c r="L237" s="29">
        <f t="shared" si="33"/>
        <v>2462049</v>
      </c>
      <c r="M237" s="63">
        <f t="shared" si="34"/>
        <v>8.3105580137744162E-2</v>
      </c>
      <c r="N237" s="15"/>
      <c r="O237" s="15"/>
      <c r="P237" s="15"/>
    </row>
    <row r="238" spans="2:16">
      <c r="B238" s="16" t="s">
        <v>144</v>
      </c>
      <c r="C238" s="29">
        <v>66462</v>
      </c>
      <c r="D238" s="29">
        <v>0</v>
      </c>
      <c r="E238" s="29">
        <v>0</v>
      </c>
      <c r="F238" s="29">
        <f t="shared" si="35"/>
        <v>66462</v>
      </c>
      <c r="G238" s="17">
        <f t="shared" si="30"/>
        <v>100</v>
      </c>
      <c r="H238" s="29">
        <v>0</v>
      </c>
      <c r="I238" s="17">
        <f t="shared" si="31"/>
        <v>0</v>
      </c>
      <c r="J238" s="29">
        <v>0</v>
      </c>
      <c r="K238" s="17">
        <f t="shared" si="32"/>
        <v>0</v>
      </c>
      <c r="L238" s="29">
        <f t="shared" si="33"/>
        <v>66462</v>
      </c>
      <c r="M238" s="63">
        <f t="shared" si="34"/>
        <v>2.2434009506369502E-3</v>
      </c>
      <c r="N238" s="15"/>
      <c r="O238" s="15"/>
      <c r="P238" s="15"/>
    </row>
    <row r="239" spans="2:16">
      <c r="B239" s="16" t="s">
        <v>145</v>
      </c>
      <c r="C239" s="29">
        <v>274616.40000000002</v>
      </c>
      <c r="D239" s="29">
        <v>2123320</v>
      </c>
      <c r="E239" s="29">
        <v>501383.6</v>
      </c>
      <c r="F239" s="29">
        <f t="shared" si="35"/>
        <v>2899320</v>
      </c>
      <c r="G239" s="17">
        <f t="shared" si="30"/>
        <v>100</v>
      </c>
      <c r="H239" s="29">
        <v>0</v>
      </c>
      <c r="I239" s="17">
        <f t="shared" si="31"/>
        <v>0</v>
      </c>
      <c r="J239" s="29">
        <v>0</v>
      </c>
      <c r="K239" s="17">
        <f t="shared" si="32"/>
        <v>0</v>
      </c>
      <c r="L239" s="29">
        <f t="shared" si="33"/>
        <v>2899320</v>
      </c>
      <c r="M239" s="63">
        <f t="shared" si="34"/>
        <v>9.7865505765711583E-2</v>
      </c>
      <c r="N239" s="15"/>
      <c r="O239" s="15"/>
      <c r="P239" s="15"/>
    </row>
    <row r="240" spans="2:16">
      <c r="B240" s="42" t="s">
        <v>193</v>
      </c>
      <c r="C240" s="43">
        <v>1600000</v>
      </c>
      <c r="D240" s="43">
        <v>1341168</v>
      </c>
      <c r="E240" s="43">
        <v>64000</v>
      </c>
      <c r="F240" s="43">
        <f t="shared" si="35"/>
        <v>3005168</v>
      </c>
      <c r="G240" s="44">
        <f t="shared" si="30"/>
        <v>100</v>
      </c>
      <c r="H240" s="43">
        <v>0</v>
      </c>
      <c r="I240" s="44">
        <f t="shared" si="31"/>
        <v>0</v>
      </c>
      <c r="J240" s="43">
        <v>0</v>
      </c>
      <c r="K240" s="44">
        <f t="shared" si="32"/>
        <v>0</v>
      </c>
      <c r="L240" s="43">
        <f t="shared" si="33"/>
        <v>3005168</v>
      </c>
      <c r="M240" s="70">
        <f t="shared" si="34"/>
        <v>0.10143836700706785</v>
      </c>
      <c r="N240" s="15"/>
      <c r="O240" s="15"/>
      <c r="P240" s="15"/>
    </row>
    <row r="241" spans="2:16">
      <c r="B241" s="16" t="s">
        <v>194</v>
      </c>
      <c r="C241" s="29">
        <v>0</v>
      </c>
      <c r="D241" s="29">
        <v>0</v>
      </c>
      <c r="E241" s="29">
        <v>0</v>
      </c>
      <c r="F241" s="29">
        <f t="shared" si="35"/>
        <v>0</v>
      </c>
      <c r="G241" s="17">
        <f t="shared" si="30"/>
        <v>0</v>
      </c>
      <c r="H241" s="29">
        <v>100320</v>
      </c>
      <c r="I241" s="17">
        <f t="shared" si="31"/>
        <v>100</v>
      </c>
      <c r="J241" s="29">
        <v>0</v>
      </c>
      <c r="K241" s="17">
        <f t="shared" si="32"/>
        <v>0</v>
      </c>
      <c r="L241" s="29">
        <f t="shared" si="33"/>
        <v>100320</v>
      </c>
      <c r="M241" s="63">
        <f t="shared" si="34"/>
        <v>3.3862655858670951E-3</v>
      </c>
      <c r="N241" s="15"/>
      <c r="O241" s="15"/>
      <c r="P241" s="15"/>
    </row>
    <row r="242" spans="2:16">
      <c r="B242" s="16" t="s">
        <v>257</v>
      </c>
      <c r="C242" s="29">
        <v>882000</v>
      </c>
      <c r="D242" s="29">
        <v>0</v>
      </c>
      <c r="E242" s="29">
        <v>0</v>
      </c>
      <c r="F242" s="29">
        <f t="shared" si="35"/>
        <v>882000</v>
      </c>
      <c r="G242" s="17">
        <f t="shared" si="30"/>
        <v>100</v>
      </c>
      <c r="H242" s="29">
        <v>0</v>
      </c>
      <c r="I242" s="17">
        <f t="shared" si="31"/>
        <v>0</v>
      </c>
      <c r="J242" s="29">
        <v>0</v>
      </c>
      <c r="K242" s="17">
        <f t="shared" si="32"/>
        <v>0</v>
      </c>
      <c r="L242" s="29">
        <f t="shared" si="33"/>
        <v>882000</v>
      </c>
      <c r="M242" s="63">
        <f t="shared" si="34"/>
        <v>2.9771593368568362E-2</v>
      </c>
      <c r="N242" s="15"/>
      <c r="O242" s="15"/>
      <c r="P242" s="15"/>
    </row>
    <row r="243" spans="2:16">
      <c r="B243" s="16" t="s">
        <v>146</v>
      </c>
      <c r="C243" s="29">
        <v>0</v>
      </c>
      <c r="D243" s="29">
        <v>5208980</v>
      </c>
      <c r="E243" s="29">
        <v>0</v>
      </c>
      <c r="F243" s="29">
        <f t="shared" si="35"/>
        <v>5208980</v>
      </c>
      <c r="G243" s="17">
        <f t="shared" si="30"/>
        <v>100</v>
      </c>
      <c r="H243" s="29">
        <v>0</v>
      </c>
      <c r="I243" s="17">
        <f t="shared" si="31"/>
        <v>0</v>
      </c>
      <c r="J243" s="29">
        <v>0</v>
      </c>
      <c r="K243" s="17">
        <f t="shared" si="32"/>
        <v>0</v>
      </c>
      <c r="L243" s="29">
        <f t="shared" si="33"/>
        <v>5208980</v>
      </c>
      <c r="M243" s="63">
        <f t="shared" si="34"/>
        <v>0.17582724991497189</v>
      </c>
      <c r="N243" s="15"/>
      <c r="O243" s="15"/>
      <c r="P243" s="15"/>
    </row>
    <row r="244" spans="2:16">
      <c r="B244" s="18" t="s">
        <v>147</v>
      </c>
      <c r="C244" s="19">
        <v>0</v>
      </c>
      <c r="D244" s="19">
        <v>52303</v>
      </c>
      <c r="E244" s="19">
        <v>40128</v>
      </c>
      <c r="F244" s="19">
        <f t="shared" si="35"/>
        <v>92431</v>
      </c>
      <c r="G244" s="20">
        <f t="shared" si="30"/>
        <v>100</v>
      </c>
      <c r="H244" s="19">
        <v>0</v>
      </c>
      <c r="I244" s="20">
        <f t="shared" si="31"/>
        <v>0</v>
      </c>
      <c r="J244" s="19">
        <v>0</v>
      </c>
      <c r="K244" s="20">
        <f t="shared" si="32"/>
        <v>0</v>
      </c>
      <c r="L244" s="19">
        <f t="shared" si="33"/>
        <v>92431</v>
      </c>
      <c r="M244" s="69">
        <f t="shared" si="34"/>
        <v>3.1199752229593447E-3</v>
      </c>
      <c r="N244" s="15"/>
      <c r="O244" s="15"/>
      <c r="P244" s="15"/>
    </row>
    <row r="245" spans="2:16">
      <c r="B245" s="16" t="s">
        <v>148</v>
      </c>
      <c r="C245" s="29">
        <v>31601</v>
      </c>
      <c r="D245" s="29">
        <v>0</v>
      </c>
      <c r="E245" s="29">
        <v>158004</v>
      </c>
      <c r="F245" s="29">
        <f t="shared" si="35"/>
        <v>189605</v>
      </c>
      <c r="G245" s="17">
        <f t="shared" si="30"/>
        <v>100</v>
      </c>
      <c r="H245" s="29">
        <v>0</v>
      </c>
      <c r="I245" s="17">
        <f t="shared" si="31"/>
        <v>0</v>
      </c>
      <c r="J245" s="29">
        <v>0</v>
      </c>
      <c r="K245" s="17">
        <f t="shared" si="32"/>
        <v>0</v>
      </c>
      <c r="L245" s="29">
        <f t="shared" si="33"/>
        <v>189605</v>
      </c>
      <c r="M245" s="63">
        <f t="shared" si="34"/>
        <v>6.4000487082170113E-3</v>
      </c>
      <c r="N245" s="15"/>
      <c r="O245" s="15"/>
      <c r="P245" s="15"/>
    </row>
    <row r="246" spans="2:16">
      <c r="B246" s="16" t="s">
        <v>149</v>
      </c>
      <c r="C246" s="29">
        <v>500000</v>
      </c>
      <c r="D246" s="29">
        <v>3811504</v>
      </c>
      <c r="E246" s="29">
        <v>0</v>
      </c>
      <c r="F246" s="29">
        <f t="shared" si="35"/>
        <v>4311504</v>
      </c>
      <c r="G246" s="17">
        <f t="shared" si="30"/>
        <v>81.32605388961322</v>
      </c>
      <c r="H246" s="29">
        <v>990000</v>
      </c>
      <c r="I246" s="17">
        <f t="shared" si="31"/>
        <v>18.673946110386787</v>
      </c>
      <c r="J246" s="29">
        <v>0</v>
      </c>
      <c r="K246" s="17">
        <f t="shared" si="32"/>
        <v>0</v>
      </c>
      <c r="L246" s="29">
        <f t="shared" si="33"/>
        <v>5301504</v>
      </c>
      <c r="M246" s="63">
        <f t="shared" si="34"/>
        <v>0.17895036431954492</v>
      </c>
      <c r="N246" s="15"/>
      <c r="O246" s="15"/>
      <c r="P246" s="15"/>
    </row>
    <row r="247" spans="2:16">
      <c r="B247" s="16" t="s">
        <v>195</v>
      </c>
      <c r="C247" s="29">
        <v>172241</v>
      </c>
      <c r="D247" s="29">
        <v>0</v>
      </c>
      <c r="E247" s="29">
        <v>0</v>
      </c>
      <c r="F247" s="29">
        <f t="shared" si="35"/>
        <v>172241</v>
      </c>
      <c r="G247" s="17">
        <f t="shared" si="30"/>
        <v>100</v>
      </c>
      <c r="H247" s="29">
        <v>0</v>
      </c>
      <c r="I247" s="17">
        <f t="shared" si="31"/>
        <v>0</v>
      </c>
      <c r="J247" s="29">
        <v>0</v>
      </c>
      <c r="K247" s="17">
        <f t="shared" si="32"/>
        <v>0</v>
      </c>
      <c r="L247" s="29">
        <f t="shared" si="33"/>
        <v>172241</v>
      </c>
      <c r="M247" s="63">
        <f t="shared" si="34"/>
        <v>5.8139331217636992E-3</v>
      </c>
      <c r="N247" s="15"/>
      <c r="O247" s="15"/>
      <c r="P247" s="15"/>
    </row>
    <row r="248" spans="2:16">
      <c r="B248" s="16" t="s">
        <v>150</v>
      </c>
      <c r="C248" s="29">
        <v>1203840</v>
      </c>
      <c r="D248" s="29">
        <v>0</v>
      </c>
      <c r="E248" s="29">
        <v>0</v>
      </c>
      <c r="F248" s="29">
        <f t="shared" si="35"/>
        <v>1203840</v>
      </c>
      <c r="G248" s="17">
        <f t="shared" si="30"/>
        <v>26.077270897840194</v>
      </c>
      <c r="H248" s="29">
        <v>0</v>
      </c>
      <c r="I248" s="17">
        <f t="shared" si="31"/>
        <v>0</v>
      </c>
      <c r="J248" s="29">
        <v>3412594</v>
      </c>
      <c r="K248" s="17">
        <f t="shared" si="32"/>
        <v>73.922729102159806</v>
      </c>
      <c r="L248" s="29">
        <f t="shared" si="33"/>
        <v>4616434</v>
      </c>
      <c r="M248" s="63">
        <f t="shared" si="34"/>
        <v>0.15582607240457313</v>
      </c>
      <c r="N248" s="15"/>
      <c r="O248" s="15"/>
      <c r="P248" s="15"/>
    </row>
    <row r="249" spans="2:16">
      <c r="B249" s="16" t="s">
        <v>151</v>
      </c>
      <c r="C249" s="29">
        <v>1027227</v>
      </c>
      <c r="D249" s="29">
        <v>497000</v>
      </c>
      <c r="E249" s="29">
        <v>4302000</v>
      </c>
      <c r="F249" s="29">
        <f t="shared" si="35"/>
        <v>5826227</v>
      </c>
      <c r="G249" s="17">
        <f t="shared" si="30"/>
        <v>100</v>
      </c>
      <c r="H249" s="29">
        <v>0</v>
      </c>
      <c r="I249" s="17">
        <f t="shared" si="31"/>
        <v>0</v>
      </c>
      <c r="J249" s="29">
        <v>0</v>
      </c>
      <c r="K249" s="17">
        <f t="shared" si="32"/>
        <v>0</v>
      </c>
      <c r="L249" s="29">
        <f t="shared" si="33"/>
        <v>5826227</v>
      </c>
      <c r="M249" s="63">
        <f t="shared" si="34"/>
        <v>0.19666220081289562</v>
      </c>
      <c r="N249" s="15"/>
      <c r="O249" s="15"/>
      <c r="P249" s="15"/>
    </row>
    <row r="250" spans="2:16">
      <c r="B250" s="42" t="s">
        <v>152</v>
      </c>
      <c r="C250" s="43">
        <v>2337086</v>
      </c>
      <c r="D250" s="43">
        <v>1893393</v>
      </c>
      <c r="E250" s="43">
        <v>324067</v>
      </c>
      <c r="F250" s="43">
        <f t="shared" si="35"/>
        <v>4554546</v>
      </c>
      <c r="G250" s="44">
        <f t="shared" si="30"/>
        <v>100</v>
      </c>
      <c r="H250" s="43">
        <v>0</v>
      </c>
      <c r="I250" s="44">
        <f t="shared" si="31"/>
        <v>0</v>
      </c>
      <c r="J250" s="43">
        <v>0</v>
      </c>
      <c r="K250" s="44">
        <f t="shared" si="32"/>
        <v>0</v>
      </c>
      <c r="L250" s="43">
        <f t="shared" si="33"/>
        <v>4554546</v>
      </c>
      <c r="M250" s="70">
        <f t="shared" si="34"/>
        <v>0.15373706518190425</v>
      </c>
      <c r="N250" s="15"/>
      <c r="O250" s="15"/>
      <c r="P250" s="15"/>
    </row>
    <row r="251" spans="2:16">
      <c r="B251" s="16" t="s">
        <v>153</v>
      </c>
      <c r="C251" s="29">
        <v>11617539</v>
      </c>
      <c r="D251" s="29">
        <v>219450</v>
      </c>
      <c r="E251" s="29">
        <v>10581</v>
      </c>
      <c r="F251" s="29">
        <f t="shared" si="35"/>
        <v>11847570</v>
      </c>
      <c r="G251" s="17">
        <f t="shared" si="30"/>
        <v>100</v>
      </c>
      <c r="H251" s="29">
        <v>0</v>
      </c>
      <c r="I251" s="17">
        <f t="shared" si="31"/>
        <v>0</v>
      </c>
      <c r="J251" s="29">
        <v>0</v>
      </c>
      <c r="K251" s="17">
        <f t="shared" si="32"/>
        <v>0</v>
      </c>
      <c r="L251" s="29">
        <f t="shared" si="33"/>
        <v>11847570</v>
      </c>
      <c r="M251" s="63">
        <f t="shared" si="34"/>
        <v>0.39991047216060022</v>
      </c>
      <c r="N251" s="15"/>
      <c r="O251" s="15"/>
      <c r="P251" s="15"/>
    </row>
    <row r="252" spans="2:16">
      <c r="B252" s="16" t="s">
        <v>196</v>
      </c>
      <c r="C252" s="29">
        <v>0</v>
      </c>
      <c r="D252" s="29">
        <v>1273777</v>
      </c>
      <c r="E252" s="29">
        <v>328737</v>
      </c>
      <c r="F252" s="29">
        <f t="shared" si="35"/>
        <v>1602514</v>
      </c>
      <c r="G252" s="17">
        <f t="shared" si="30"/>
        <v>100</v>
      </c>
      <c r="H252" s="29">
        <v>0</v>
      </c>
      <c r="I252" s="17">
        <f t="shared" si="31"/>
        <v>0</v>
      </c>
      <c r="J252" s="29">
        <v>0</v>
      </c>
      <c r="K252" s="17">
        <f t="shared" si="32"/>
        <v>0</v>
      </c>
      <c r="L252" s="29">
        <f t="shared" si="33"/>
        <v>1602514</v>
      </c>
      <c r="M252" s="63">
        <f t="shared" si="34"/>
        <v>5.4092284779408112E-2</v>
      </c>
      <c r="N252" s="15"/>
      <c r="O252" s="15"/>
      <c r="P252" s="15"/>
    </row>
    <row r="253" spans="2:16">
      <c r="B253" s="16" t="s">
        <v>154</v>
      </c>
      <c r="C253" s="29">
        <v>1361235</v>
      </c>
      <c r="D253" s="29">
        <v>400000</v>
      </c>
      <c r="E253" s="29">
        <v>0</v>
      </c>
      <c r="F253" s="29">
        <f t="shared" si="35"/>
        <v>1761235</v>
      </c>
      <c r="G253" s="17">
        <f t="shared" si="30"/>
        <v>100</v>
      </c>
      <c r="H253" s="29">
        <v>0</v>
      </c>
      <c r="I253" s="17">
        <f t="shared" si="31"/>
        <v>0</v>
      </c>
      <c r="J253" s="29">
        <v>0</v>
      </c>
      <c r="K253" s="17">
        <f t="shared" si="32"/>
        <v>0</v>
      </c>
      <c r="L253" s="29">
        <f t="shared" si="33"/>
        <v>1761235</v>
      </c>
      <c r="M253" s="63">
        <f t="shared" si="34"/>
        <v>5.9449855154751124E-2</v>
      </c>
      <c r="N253" s="15"/>
      <c r="O253" s="15"/>
      <c r="P253" s="15"/>
    </row>
    <row r="254" spans="2:16">
      <c r="B254" s="18" t="s">
        <v>253</v>
      </c>
      <c r="C254" s="19">
        <v>817000</v>
      </c>
      <c r="D254" s="19">
        <v>50000</v>
      </c>
      <c r="E254" s="19">
        <v>0</v>
      </c>
      <c r="F254" s="19">
        <f t="shared" si="35"/>
        <v>867000</v>
      </c>
      <c r="G254" s="20">
        <f t="shared" si="30"/>
        <v>100</v>
      </c>
      <c r="H254" s="19">
        <v>0</v>
      </c>
      <c r="I254" s="20">
        <f t="shared" si="31"/>
        <v>0</v>
      </c>
      <c r="J254" s="19">
        <v>0</v>
      </c>
      <c r="K254" s="20">
        <f t="shared" si="32"/>
        <v>0</v>
      </c>
      <c r="L254" s="19">
        <f t="shared" si="33"/>
        <v>867000</v>
      </c>
      <c r="M254" s="69">
        <f t="shared" si="34"/>
        <v>2.9265273753456653E-2</v>
      </c>
      <c r="N254" s="15"/>
      <c r="O254" s="15"/>
      <c r="P254" s="15"/>
    </row>
    <row r="255" spans="2:16">
      <c r="B255" s="16" t="s">
        <v>197</v>
      </c>
      <c r="C255" s="29">
        <v>379200</v>
      </c>
      <c r="D255" s="29">
        <v>120000</v>
      </c>
      <c r="E255" s="29">
        <v>532080</v>
      </c>
      <c r="F255" s="29">
        <f t="shared" si="35"/>
        <v>1031280</v>
      </c>
      <c r="G255" s="17">
        <f t="shared" si="30"/>
        <v>100</v>
      </c>
      <c r="H255" s="29">
        <v>0</v>
      </c>
      <c r="I255" s="17">
        <f t="shared" si="31"/>
        <v>0</v>
      </c>
      <c r="J255" s="29">
        <v>0</v>
      </c>
      <c r="K255" s="17">
        <f t="shared" si="32"/>
        <v>0</v>
      </c>
      <c r="L255" s="29">
        <f t="shared" si="33"/>
        <v>1031280</v>
      </c>
      <c r="M255" s="63">
        <f t="shared" si="34"/>
        <v>3.4810486178160065E-2</v>
      </c>
      <c r="N255" s="15"/>
      <c r="O255" s="15"/>
      <c r="P255" s="15"/>
    </row>
    <row r="256" spans="2:16">
      <c r="B256" s="16" t="s">
        <v>155</v>
      </c>
      <c r="C256" s="29">
        <v>0</v>
      </c>
      <c r="D256" s="29">
        <v>986742</v>
      </c>
      <c r="E256" s="29">
        <v>1003178</v>
      </c>
      <c r="F256" s="29">
        <f t="shared" si="35"/>
        <v>1989920</v>
      </c>
      <c r="G256" s="17">
        <f t="shared" si="30"/>
        <v>100</v>
      </c>
      <c r="H256" s="29">
        <v>0</v>
      </c>
      <c r="I256" s="17">
        <f t="shared" si="31"/>
        <v>0</v>
      </c>
      <c r="J256" s="29">
        <v>0</v>
      </c>
      <c r="K256" s="17">
        <f t="shared" si="32"/>
        <v>0</v>
      </c>
      <c r="L256" s="29">
        <f t="shared" si="33"/>
        <v>1989920</v>
      </c>
      <c r="M256" s="63">
        <f t="shared" si="34"/>
        <v>6.7169035233539176E-2</v>
      </c>
      <c r="N256" s="15"/>
      <c r="O256" s="15"/>
      <c r="P256" s="15"/>
    </row>
    <row r="257" spans="2:16">
      <c r="B257" s="16" t="s">
        <v>156</v>
      </c>
      <c r="C257" s="29">
        <v>0</v>
      </c>
      <c r="D257" s="29">
        <v>15449280</v>
      </c>
      <c r="E257" s="29">
        <v>0</v>
      </c>
      <c r="F257" s="29">
        <f t="shared" si="35"/>
        <v>15449280</v>
      </c>
      <c r="G257" s="17">
        <f t="shared" si="30"/>
        <v>100</v>
      </c>
      <c r="H257" s="29">
        <v>0</v>
      </c>
      <c r="I257" s="17">
        <f t="shared" si="31"/>
        <v>0</v>
      </c>
      <c r="J257" s="29">
        <v>0</v>
      </c>
      <c r="K257" s="17">
        <f t="shared" si="32"/>
        <v>0</v>
      </c>
      <c r="L257" s="29">
        <f t="shared" si="33"/>
        <v>15449280</v>
      </c>
      <c r="M257" s="63">
        <f t="shared" si="34"/>
        <v>0.52148490022353267</v>
      </c>
      <c r="N257" s="15"/>
      <c r="O257" s="15"/>
      <c r="P257" s="15"/>
    </row>
    <row r="258" spans="2:16">
      <c r="B258" s="16" t="s">
        <v>157</v>
      </c>
      <c r="C258" s="29">
        <v>69000</v>
      </c>
      <c r="D258" s="29">
        <v>312168</v>
      </c>
      <c r="E258" s="29">
        <v>39218</v>
      </c>
      <c r="F258" s="29">
        <f t="shared" si="35"/>
        <v>420386</v>
      </c>
      <c r="G258" s="17">
        <f t="shared" si="30"/>
        <v>100</v>
      </c>
      <c r="H258" s="29">
        <v>0</v>
      </c>
      <c r="I258" s="17">
        <f t="shared" si="31"/>
        <v>0</v>
      </c>
      <c r="J258" s="29">
        <v>0</v>
      </c>
      <c r="K258" s="17">
        <f t="shared" si="32"/>
        <v>0</v>
      </c>
      <c r="L258" s="29">
        <f t="shared" si="33"/>
        <v>420386</v>
      </c>
      <c r="M258" s="63">
        <f t="shared" si="34"/>
        <v>1.4189978514556664E-2</v>
      </c>
      <c r="N258" s="15"/>
      <c r="O258" s="15"/>
      <c r="P258" s="15"/>
    </row>
    <row r="259" spans="2:16">
      <c r="B259" s="16"/>
      <c r="C259" s="29"/>
      <c r="D259" s="29"/>
      <c r="E259" s="29"/>
      <c r="F259" s="29"/>
      <c r="G259" s="17"/>
      <c r="H259" s="29"/>
      <c r="I259" s="17"/>
      <c r="J259" s="29"/>
      <c r="K259" s="17"/>
      <c r="L259" s="29"/>
      <c r="M259" s="63"/>
      <c r="N259" s="15"/>
      <c r="O259" s="15"/>
      <c r="P259" s="15"/>
    </row>
    <row r="260" spans="2:16">
      <c r="B260" s="33" t="s">
        <v>38</v>
      </c>
      <c r="C260" s="31">
        <f>SUM(C220:C259)</f>
        <v>38825484.399999999</v>
      </c>
      <c r="D260" s="31">
        <f>SUM(D220:D259)</f>
        <v>53294920</v>
      </c>
      <c r="E260" s="31">
        <f>SUM(E220:E259)</f>
        <v>22965156.600000001</v>
      </c>
      <c r="F260" s="31">
        <f>SUM(F220:F259)</f>
        <v>115085561</v>
      </c>
      <c r="G260" s="32">
        <f>(F260/L260)*100</f>
        <v>84.328639441761425</v>
      </c>
      <c r="H260" s="31">
        <f>SUM(H220:H259)</f>
        <v>2202413</v>
      </c>
      <c r="I260" s="32">
        <f>(H260/L260)*100</f>
        <v>1.6138122816193083</v>
      </c>
      <c r="J260" s="31">
        <f>SUM(J220:J259)</f>
        <v>19184714</v>
      </c>
      <c r="K260" s="32">
        <f>(J260/L260)*100</f>
        <v>14.057548276619276</v>
      </c>
      <c r="L260" s="31">
        <f>SUM(L220:L259)</f>
        <v>136472688</v>
      </c>
      <c r="M260" s="72">
        <f>SUM(M220:M259)</f>
        <v>4.606586590761335</v>
      </c>
      <c r="N260" s="15" t="s">
        <v>0</v>
      </c>
      <c r="O260" s="15"/>
      <c r="P260" s="15"/>
    </row>
    <row r="261" spans="2:16" ht="12.95" customHeight="1" thickBot="1">
      <c r="B261" s="7"/>
      <c r="C261" s="14"/>
      <c r="D261" s="14"/>
      <c r="E261" s="14"/>
      <c r="F261" s="14"/>
      <c r="G261" s="24"/>
      <c r="H261" s="14"/>
      <c r="I261" s="22"/>
      <c r="J261" s="14"/>
      <c r="K261" s="22"/>
      <c r="L261" s="14"/>
      <c r="M261" s="71"/>
      <c r="N261" s="15"/>
      <c r="O261" s="15"/>
      <c r="P261" s="15"/>
    </row>
    <row r="262" spans="2:16" ht="6.95" customHeight="1">
      <c r="B262" s="34"/>
      <c r="C262" s="35"/>
      <c r="D262" s="35"/>
      <c r="E262" s="35"/>
      <c r="F262" s="35"/>
      <c r="G262" s="36"/>
      <c r="H262" s="35"/>
      <c r="I262" s="37"/>
      <c r="J262" s="35"/>
      <c r="K262" s="37"/>
      <c r="L262" s="35"/>
      <c r="M262" s="73"/>
      <c r="N262" s="15"/>
      <c r="O262" s="15"/>
      <c r="P262" s="15"/>
    </row>
    <row r="263" spans="2:16" s="45" customFormat="1" ht="15.75">
      <c r="B263" s="49" t="s">
        <v>39</v>
      </c>
      <c r="C263" s="50">
        <f>SUM(C260,C214,C126,C50)</f>
        <v>186162052.40000001</v>
      </c>
      <c r="D263" s="50">
        <f>SUM(D260,D214,D126,D50)</f>
        <v>383477768</v>
      </c>
      <c r="E263" s="50">
        <f>SUM(E260,E214,E126,E50)</f>
        <v>146819696.59999999</v>
      </c>
      <c r="F263" s="50">
        <f>SUM(F260,F214,F126,F50)</f>
        <v>716459517</v>
      </c>
      <c r="G263" s="51"/>
      <c r="H263" s="50">
        <f>SUM(H260,H214,H126,H50)</f>
        <v>1383673234</v>
      </c>
      <c r="I263" s="51"/>
      <c r="J263" s="50">
        <f>SUM(J260,J214,J126,J50)</f>
        <v>862422827</v>
      </c>
      <c r="K263" s="51"/>
      <c r="L263" s="50">
        <f>SUM(L260,L214,L126,L50)</f>
        <v>2962555578</v>
      </c>
      <c r="M263" s="51">
        <f>SUM(M260,M214,M126,M50)</f>
        <v>100.00000000000003</v>
      </c>
      <c r="N263" s="46"/>
      <c r="O263" s="46"/>
      <c r="P263" s="46"/>
    </row>
    <row r="264" spans="2:16" ht="6.95" customHeight="1" thickBot="1">
      <c r="B264" s="38"/>
      <c r="C264" s="39"/>
      <c r="D264" s="39"/>
      <c r="E264" s="39"/>
      <c r="F264" s="39"/>
      <c r="G264" s="40"/>
      <c r="H264" s="39"/>
      <c r="I264" s="40"/>
      <c r="J264" s="39"/>
      <c r="K264" s="40"/>
      <c r="L264" s="39"/>
      <c r="M264" s="41"/>
      <c r="N264" s="15"/>
      <c r="O264" s="15"/>
      <c r="P264" s="15"/>
    </row>
    <row r="265" spans="2:16" ht="6.95" customHeight="1">
      <c r="B265" s="54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6"/>
      <c r="N265" s="15"/>
      <c r="O265" s="15"/>
      <c r="P265" s="15"/>
    </row>
    <row r="266" spans="2:16" ht="18" customHeight="1">
      <c r="B266" s="54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6"/>
      <c r="N266" s="15"/>
      <c r="O266" s="15"/>
      <c r="P266" s="15"/>
    </row>
    <row r="267" spans="2:16" ht="16.5" customHeight="1">
      <c r="B267" s="54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6"/>
      <c r="N267" s="15"/>
      <c r="O267" s="15"/>
      <c r="P267" s="15"/>
    </row>
    <row r="268" spans="2:16" ht="15.75" customHeight="1">
      <c r="B268" s="54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6"/>
      <c r="N268" s="15"/>
      <c r="O268" s="15"/>
      <c r="P268" s="15"/>
    </row>
    <row r="269" spans="2:16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25" t="s">
        <v>0</v>
      </c>
      <c r="N269" s="15"/>
      <c r="O269" s="15"/>
      <c r="P269" s="15"/>
    </row>
    <row r="270" spans="2:16" ht="15.75">
      <c r="B270" s="45" t="s">
        <v>62</v>
      </c>
      <c r="G270" s="46" t="s">
        <v>63</v>
      </c>
    </row>
    <row r="271" spans="2:16">
      <c r="G271" s="15"/>
      <c r="H271" s="15"/>
    </row>
    <row r="272" spans="2:16">
      <c r="F272" s="15"/>
      <c r="G272" s="15"/>
      <c r="H272" s="15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25" bottom="0.25" header="0.5" footer="0.5"/>
  <pageSetup scale="48" orientation="landscape" horizontalDpi="300" verticalDpi="300" r:id="rId1"/>
  <headerFooter alignWithMargins="0"/>
  <rowBreaks count="2" manualBreakCount="2">
    <brk id="69" max="13" man="1"/>
    <brk id="127" max="13" man="1"/>
  </rowBreaks>
  <legacyDrawing r:id="rId2"/>
  <oleObjects>
    <oleObject progId="MSGraph.Chart.8" shapeId="1025" r:id="rId3"/>
    <oleObject progId="MSGraph.Chart.8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t-27</vt:lpstr>
      <vt:lpstr>'t-27'!Print_Area</vt:lpstr>
      <vt:lpstr>Print_Area_MI</vt:lpstr>
      <vt:lpstr>'t-27'!Print_Titles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2009-12-07T22:48:12Z</cp:lastPrinted>
  <dcterms:created xsi:type="dcterms:W3CDTF">1999-02-24T12:31:56Z</dcterms:created>
  <dcterms:modified xsi:type="dcterms:W3CDTF">2011-06-08T18:18:05Z</dcterms:modified>
</cp:coreProperties>
</file>