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0" windowWidth="19185" windowHeight="4650"/>
  </bookViews>
  <sheets>
    <sheet name="t-27" sheetId="1" r:id="rId1"/>
  </sheets>
  <definedNames>
    <definedName name="_Key2" localSheetId="0" hidden="1">'t-27'!$B$11:$B$47</definedName>
    <definedName name="_Order1" localSheetId="0" hidden="1">255</definedName>
    <definedName name="_Order2" localSheetId="0" hidden="1">255</definedName>
    <definedName name="_Sort" localSheetId="0" hidden="1">'t-27'!$B$11:$B$47</definedName>
    <definedName name="_xlnm.Print_Area" localSheetId="0">'t-27'!$A$20:$N$293</definedName>
    <definedName name="Print_Area_MI">'t-27'!$B$208:$P$264</definedName>
    <definedName name="_xlnm.Print_Titles" localSheetId="0">'t-27'!$1:$7</definedName>
    <definedName name="Print_Titles_MI">'t-27'!$1:$7</definedName>
  </definedNames>
  <calcPr calcId="125725"/>
</workbook>
</file>

<file path=xl/calcChain.xml><?xml version="1.0" encoding="utf-8"?>
<calcChain xmlns="http://schemas.openxmlformats.org/spreadsheetml/2006/main">
  <c r="E49" i="1"/>
  <c r="J255"/>
  <c r="H255"/>
  <c r="E255"/>
  <c r="D255"/>
  <c r="C255"/>
  <c r="J209"/>
  <c r="H209"/>
  <c r="E209"/>
  <c r="D209"/>
  <c r="C209"/>
  <c r="J123"/>
  <c r="H123"/>
  <c r="E123"/>
  <c r="D123"/>
  <c r="C123"/>
  <c r="F215"/>
  <c r="F253"/>
  <c r="F252"/>
  <c r="L252" s="1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L224" s="1"/>
  <c r="F223"/>
  <c r="F222"/>
  <c r="F221"/>
  <c r="F220"/>
  <c r="F219"/>
  <c r="F218"/>
  <c r="F217"/>
  <c r="F216"/>
  <c r="F207"/>
  <c r="F206"/>
  <c r="L206" s="1"/>
  <c r="F205"/>
  <c r="F204"/>
  <c r="L204" s="1"/>
  <c r="F203"/>
  <c r="F202"/>
  <c r="L202" s="1"/>
  <c r="F201"/>
  <c r="F200"/>
  <c r="L200" s="1"/>
  <c r="F199"/>
  <c r="F198"/>
  <c r="L198" s="1"/>
  <c r="F197"/>
  <c r="F196"/>
  <c r="L196" s="1"/>
  <c r="F195"/>
  <c r="F194"/>
  <c r="L194" s="1"/>
  <c r="F193"/>
  <c r="F192"/>
  <c r="L192" s="1"/>
  <c r="F191"/>
  <c r="F190"/>
  <c r="L190" s="1"/>
  <c r="F189"/>
  <c r="F188"/>
  <c r="L188" s="1"/>
  <c r="F187"/>
  <c r="F186"/>
  <c r="L186" s="1"/>
  <c r="F185"/>
  <c r="F184"/>
  <c r="L184" s="1"/>
  <c r="F183"/>
  <c r="F182"/>
  <c r="L182" s="1"/>
  <c r="F181"/>
  <c r="F180"/>
  <c r="L180" s="1"/>
  <c r="F179"/>
  <c r="F178"/>
  <c r="L178" s="1"/>
  <c r="F177"/>
  <c r="F176"/>
  <c r="L176" s="1"/>
  <c r="F175"/>
  <c r="F174"/>
  <c r="L174" s="1"/>
  <c r="F173"/>
  <c r="F172"/>
  <c r="L172" s="1"/>
  <c r="F171"/>
  <c r="F170"/>
  <c r="L170" s="1"/>
  <c r="F169"/>
  <c r="F168"/>
  <c r="L168" s="1"/>
  <c r="F167"/>
  <c r="F166"/>
  <c r="L166" s="1"/>
  <c r="F165"/>
  <c r="F164"/>
  <c r="L164" s="1"/>
  <c r="F163"/>
  <c r="F162"/>
  <c r="L162" s="1"/>
  <c r="F161"/>
  <c r="F160"/>
  <c r="L160" s="1"/>
  <c r="F159"/>
  <c r="F158"/>
  <c r="L158" s="1"/>
  <c r="F157"/>
  <c r="F156"/>
  <c r="L156" s="1"/>
  <c r="F155"/>
  <c r="F154"/>
  <c r="L154" s="1"/>
  <c r="F153"/>
  <c r="F152"/>
  <c r="L152" s="1"/>
  <c r="F151"/>
  <c r="F150"/>
  <c r="L150" s="1"/>
  <c r="F149"/>
  <c r="F148"/>
  <c r="L148" s="1"/>
  <c r="F147"/>
  <c r="F146"/>
  <c r="L146" s="1"/>
  <c r="F145"/>
  <c r="F144"/>
  <c r="L144" s="1"/>
  <c r="F143"/>
  <c r="F142"/>
  <c r="L142" s="1"/>
  <c r="F141"/>
  <c r="F140"/>
  <c r="L140" s="1"/>
  <c r="F139"/>
  <c r="F138"/>
  <c r="L138" s="1"/>
  <c r="F137"/>
  <c r="F136"/>
  <c r="L136" s="1"/>
  <c r="F135"/>
  <c r="F134"/>
  <c r="L134" s="1"/>
  <c r="F133"/>
  <c r="F132"/>
  <c r="L132" s="1"/>
  <c r="F131"/>
  <c r="F130"/>
  <c r="L130" s="1"/>
  <c r="F129"/>
  <c r="F128"/>
  <c r="L128" s="1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L54" s="1"/>
  <c r="J49"/>
  <c r="H49"/>
  <c r="D49"/>
  <c r="C49"/>
  <c r="F47"/>
  <c r="F46"/>
  <c r="L46" s="1"/>
  <c r="F45"/>
  <c r="F44"/>
  <c r="L44" s="1"/>
  <c r="F43"/>
  <c r="F42"/>
  <c r="L42" s="1"/>
  <c r="F41"/>
  <c r="F40"/>
  <c r="L40" s="1"/>
  <c r="F39"/>
  <c r="F38"/>
  <c r="L38" s="1"/>
  <c r="F37"/>
  <c r="F36"/>
  <c r="L36" s="1"/>
  <c r="F35"/>
  <c r="F34"/>
  <c r="L34" s="1"/>
  <c r="F33"/>
  <c r="F32"/>
  <c r="L32" s="1"/>
  <c r="F31"/>
  <c r="F30"/>
  <c r="L30" s="1"/>
  <c r="F29"/>
  <c r="F28"/>
  <c r="L28" s="1"/>
  <c r="F27"/>
  <c r="F26"/>
  <c r="L26" s="1"/>
  <c r="F25"/>
  <c r="F24"/>
  <c r="L24" s="1"/>
  <c r="F23"/>
  <c r="F22"/>
  <c r="L22" s="1"/>
  <c r="F21"/>
  <c r="F20"/>
  <c r="L20" s="1"/>
  <c r="F19"/>
  <c r="F18"/>
  <c r="L18" s="1"/>
  <c r="F17"/>
  <c r="F16"/>
  <c r="L16" s="1"/>
  <c r="F15"/>
  <c r="F14"/>
  <c r="L14" s="1"/>
  <c r="F13"/>
  <c r="F12"/>
  <c r="L12" s="1"/>
  <c r="F11"/>
  <c r="L11" s="1"/>
  <c r="D258" l="1"/>
  <c r="J258"/>
  <c r="C258"/>
  <c r="H258"/>
  <c r="F255"/>
  <c r="E258"/>
  <c r="K14"/>
  <c r="K18"/>
  <c r="K22"/>
  <c r="K26"/>
  <c r="K30"/>
  <c r="K34"/>
  <c r="K38"/>
  <c r="K42"/>
  <c r="K46"/>
  <c r="K16"/>
  <c r="K20"/>
  <c r="K28"/>
  <c r="K32"/>
  <c r="K36"/>
  <c r="K40"/>
  <c r="K44"/>
  <c r="K12"/>
  <c r="K24"/>
  <c r="K11"/>
  <c r="I11"/>
  <c r="I54"/>
  <c r="K54"/>
  <c r="I128"/>
  <c r="K128"/>
  <c r="I130"/>
  <c r="K130"/>
  <c r="I132"/>
  <c r="K132"/>
  <c r="I134"/>
  <c r="K134"/>
  <c r="I136"/>
  <c r="K136"/>
  <c r="I138"/>
  <c r="K138"/>
  <c r="I140"/>
  <c r="K140"/>
  <c r="I142"/>
  <c r="K142"/>
  <c r="I144"/>
  <c r="K144"/>
  <c r="I146"/>
  <c r="K146"/>
  <c r="I148"/>
  <c r="K148"/>
  <c r="I150"/>
  <c r="K150"/>
  <c r="I152"/>
  <c r="K152"/>
  <c r="I154"/>
  <c r="K154"/>
  <c r="I156"/>
  <c r="K156"/>
  <c r="I158"/>
  <c r="K158"/>
  <c r="I160"/>
  <c r="K160"/>
  <c r="I162"/>
  <c r="K162"/>
  <c r="I164"/>
  <c r="K164"/>
  <c r="I166"/>
  <c r="K166"/>
  <c r="I168"/>
  <c r="K168"/>
  <c r="I170"/>
  <c r="K170"/>
  <c r="I172"/>
  <c r="K172"/>
  <c r="I174"/>
  <c r="K174"/>
  <c r="I176"/>
  <c r="K176"/>
  <c r="I178"/>
  <c r="K178"/>
  <c r="I180"/>
  <c r="K180"/>
  <c r="I182"/>
  <c r="K182"/>
  <c r="I184"/>
  <c r="K184"/>
  <c r="I186"/>
  <c r="K186"/>
  <c r="I188"/>
  <c r="K188"/>
  <c r="I190"/>
  <c r="K190"/>
  <c r="I192"/>
  <c r="K192"/>
  <c r="I194"/>
  <c r="K194"/>
  <c r="I196"/>
  <c r="K196"/>
  <c r="I198"/>
  <c r="K198"/>
  <c r="I200"/>
  <c r="K200"/>
  <c r="I202"/>
  <c r="K202"/>
  <c r="I204"/>
  <c r="K204"/>
  <c r="I206"/>
  <c r="K206"/>
  <c r="K224"/>
  <c r="I224"/>
  <c r="K252"/>
  <c r="I252"/>
  <c r="L227"/>
  <c r="G227" s="1"/>
  <c r="L251"/>
  <c r="G251" s="1"/>
  <c r="L253"/>
  <c r="G253" s="1"/>
  <c r="G11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219"/>
  <c r="G219" s="1"/>
  <c r="L231"/>
  <c r="L235"/>
  <c r="G235" s="1"/>
  <c r="L239"/>
  <c r="L243"/>
  <c r="G243" s="1"/>
  <c r="L247"/>
  <c r="F209"/>
  <c r="G128"/>
  <c r="L218"/>
  <c r="G218" s="1"/>
  <c r="L220"/>
  <c r="G220" s="1"/>
  <c r="L222"/>
  <c r="G222" s="1"/>
  <c r="L230"/>
  <c r="G230" s="1"/>
  <c r="L232"/>
  <c r="G232" s="1"/>
  <c r="L234"/>
  <c r="G234" s="1"/>
  <c r="L236"/>
  <c r="G236" s="1"/>
  <c r="L238"/>
  <c r="G238" s="1"/>
  <c r="L240"/>
  <c r="G240" s="1"/>
  <c r="L242"/>
  <c r="G242" s="1"/>
  <c r="L244"/>
  <c r="G244" s="1"/>
  <c r="L246"/>
  <c r="G246" s="1"/>
  <c r="L248"/>
  <c r="G248" s="1"/>
  <c r="L215"/>
  <c r="G215" s="1"/>
  <c r="F49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F123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24"/>
  <c r="G252"/>
  <c r="L55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9"/>
  <c r="L131"/>
  <c r="L133"/>
  <c r="L135"/>
  <c r="L137"/>
  <c r="L139"/>
  <c r="L141"/>
  <c r="L143"/>
  <c r="L145"/>
  <c r="L147"/>
  <c r="L149"/>
  <c r="L151"/>
  <c r="L153"/>
  <c r="L155"/>
  <c r="L157"/>
  <c r="L159"/>
  <c r="L161"/>
  <c r="L163"/>
  <c r="L165"/>
  <c r="L167"/>
  <c r="L169"/>
  <c r="L171"/>
  <c r="L173"/>
  <c r="L175"/>
  <c r="L177"/>
  <c r="L179"/>
  <c r="L181"/>
  <c r="L183"/>
  <c r="L185"/>
  <c r="L187"/>
  <c r="L189"/>
  <c r="L191"/>
  <c r="L193"/>
  <c r="L195"/>
  <c r="L197"/>
  <c r="L199"/>
  <c r="L201"/>
  <c r="L203"/>
  <c r="L205"/>
  <c r="L207"/>
  <c r="L216"/>
  <c r="G216" s="1"/>
  <c r="L221"/>
  <c r="L228"/>
  <c r="G228" s="1"/>
  <c r="L233"/>
  <c r="L237"/>
  <c r="L241"/>
  <c r="L245"/>
  <c r="L249"/>
  <c r="G54"/>
  <c r="L217"/>
  <c r="G217" s="1"/>
  <c r="L223"/>
  <c r="G223" s="1"/>
  <c r="L225"/>
  <c r="G225" s="1"/>
  <c r="L226"/>
  <c r="G226" s="1"/>
  <c r="L229"/>
  <c r="G229" s="1"/>
  <c r="L250"/>
  <c r="G250" s="1"/>
  <c r="L255" l="1"/>
  <c r="L123"/>
  <c r="F258"/>
  <c r="K245"/>
  <c r="I245"/>
  <c r="K249"/>
  <c r="I249"/>
  <c r="K241"/>
  <c r="I241"/>
  <c r="K233"/>
  <c r="I233"/>
  <c r="K221"/>
  <c r="I221"/>
  <c r="K205"/>
  <c r="I205"/>
  <c r="K201"/>
  <c r="I201"/>
  <c r="K197"/>
  <c r="I197"/>
  <c r="K193"/>
  <c r="I193"/>
  <c r="K189"/>
  <c r="I189"/>
  <c r="K185"/>
  <c r="I185"/>
  <c r="K181"/>
  <c r="I181"/>
  <c r="K177"/>
  <c r="I177"/>
  <c r="K173"/>
  <c r="I173"/>
  <c r="K169"/>
  <c r="I169"/>
  <c r="K165"/>
  <c r="I165"/>
  <c r="K161"/>
  <c r="I161"/>
  <c r="K157"/>
  <c r="I157"/>
  <c r="K153"/>
  <c r="I153"/>
  <c r="K149"/>
  <c r="I149"/>
  <c r="K145"/>
  <c r="I145"/>
  <c r="K141"/>
  <c r="I141"/>
  <c r="K137"/>
  <c r="I137"/>
  <c r="K133"/>
  <c r="I133"/>
  <c r="K129"/>
  <c r="I129"/>
  <c r="K121"/>
  <c r="I121"/>
  <c r="K117"/>
  <c r="I117"/>
  <c r="K113"/>
  <c r="I113"/>
  <c r="K109"/>
  <c r="I109"/>
  <c r="K105"/>
  <c r="I105"/>
  <c r="K101"/>
  <c r="I101"/>
  <c r="K97"/>
  <c r="I97"/>
  <c r="K93"/>
  <c r="I93"/>
  <c r="K89"/>
  <c r="I89"/>
  <c r="K85"/>
  <c r="I85"/>
  <c r="K81"/>
  <c r="I81"/>
  <c r="K77"/>
  <c r="I77"/>
  <c r="K73"/>
  <c r="I73"/>
  <c r="K69"/>
  <c r="I69"/>
  <c r="K65"/>
  <c r="I65"/>
  <c r="K61"/>
  <c r="I61"/>
  <c r="K57"/>
  <c r="I57"/>
  <c r="I45"/>
  <c r="K45"/>
  <c r="I41"/>
  <c r="K41"/>
  <c r="I37"/>
  <c r="K37"/>
  <c r="I33"/>
  <c r="K33"/>
  <c r="I29"/>
  <c r="K29"/>
  <c r="I25"/>
  <c r="K25"/>
  <c r="I21"/>
  <c r="K21"/>
  <c r="I17"/>
  <c r="K17"/>
  <c r="I13"/>
  <c r="K13"/>
  <c r="K215"/>
  <c r="I215"/>
  <c r="K248"/>
  <c r="I248"/>
  <c r="K246"/>
  <c r="I246"/>
  <c r="K244"/>
  <c r="I244"/>
  <c r="K242"/>
  <c r="I242"/>
  <c r="K240"/>
  <c r="I240"/>
  <c r="K238"/>
  <c r="I238"/>
  <c r="K236"/>
  <c r="I236"/>
  <c r="K234"/>
  <c r="I234"/>
  <c r="K232"/>
  <c r="I232"/>
  <c r="K230"/>
  <c r="I230"/>
  <c r="K222"/>
  <c r="I222"/>
  <c r="K220"/>
  <c r="I220"/>
  <c r="K218"/>
  <c r="I218"/>
  <c r="K247"/>
  <c r="I247"/>
  <c r="K239"/>
  <c r="I239"/>
  <c r="K231"/>
  <c r="I231"/>
  <c r="I120"/>
  <c r="K120"/>
  <c r="I116"/>
  <c r="K116"/>
  <c r="I112"/>
  <c r="K112"/>
  <c r="I108"/>
  <c r="K108"/>
  <c r="I104"/>
  <c r="K104"/>
  <c r="I100"/>
  <c r="K100"/>
  <c r="I96"/>
  <c r="K96"/>
  <c r="I92"/>
  <c r="K92"/>
  <c r="I88"/>
  <c r="K88"/>
  <c r="I84"/>
  <c r="K84"/>
  <c r="I80"/>
  <c r="K80"/>
  <c r="I76"/>
  <c r="K76"/>
  <c r="I72"/>
  <c r="K72"/>
  <c r="I68"/>
  <c r="K68"/>
  <c r="I64"/>
  <c r="K64"/>
  <c r="I60"/>
  <c r="K60"/>
  <c r="I56"/>
  <c r="K56"/>
  <c r="G247"/>
  <c r="G239"/>
  <c r="G231"/>
  <c r="G205"/>
  <c r="G201"/>
  <c r="G197"/>
  <c r="G193"/>
  <c r="G189"/>
  <c r="G185"/>
  <c r="G181"/>
  <c r="G177"/>
  <c r="G173"/>
  <c r="G169"/>
  <c r="G165"/>
  <c r="G161"/>
  <c r="G157"/>
  <c r="G153"/>
  <c r="G149"/>
  <c r="G145"/>
  <c r="G141"/>
  <c r="G137"/>
  <c r="G133"/>
  <c r="G129"/>
  <c r="G121"/>
  <c r="G117"/>
  <c r="G113"/>
  <c r="G109"/>
  <c r="G105"/>
  <c r="G101"/>
  <c r="G97"/>
  <c r="G93"/>
  <c r="G89"/>
  <c r="G85"/>
  <c r="G81"/>
  <c r="G77"/>
  <c r="G73"/>
  <c r="G69"/>
  <c r="G65"/>
  <c r="G61"/>
  <c r="G57"/>
  <c r="G120"/>
  <c r="G116"/>
  <c r="G112"/>
  <c r="G108"/>
  <c r="G104"/>
  <c r="G100"/>
  <c r="G96"/>
  <c r="G92"/>
  <c r="G88"/>
  <c r="G84"/>
  <c r="G80"/>
  <c r="G76"/>
  <c r="G72"/>
  <c r="G68"/>
  <c r="G64"/>
  <c r="G60"/>
  <c r="G56"/>
  <c r="G45"/>
  <c r="G41"/>
  <c r="G37"/>
  <c r="G33"/>
  <c r="G29"/>
  <c r="G25"/>
  <c r="G21"/>
  <c r="G17"/>
  <c r="G13"/>
  <c r="K237"/>
  <c r="I237"/>
  <c r="K228"/>
  <c r="I228"/>
  <c r="K216"/>
  <c r="I216"/>
  <c r="K207"/>
  <c r="I207"/>
  <c r="K203"/>
  <c r="I203"/>
  <c r="K199"/>
  <c r="I199"/>
  <c r="K195"/>
  <c r="I195"/>
  <c r="K191"/>
  <c r="I191"/>
  <c r="K187"/>
  <c r="I187"/>
  <c r="K183"/>
  <c r="I183"/>
  <c r="K179"/>
  <c r="I179"/>
  <c r="K175"/>
  <c r="I175"/>
  <c r="K171"/>
  <c r="I171"/>
  <c r="K167"/>
  <c r="I167"/>
  <c r="K163"/>
  <c r="I163"/>
  <c r="K159"/>
  <c r="I159"/>
  <c r="K155"/>
  <c r="I155"/>
  <c r="K151"/>
  <c r="I151"/>
  <c r="K147"/>
  <c r="I147"/>
  <c r="K143"/>
  <c r="I143"/>
  <c r="K139"/>
  <c r="I139"/>
  <c r="K135"/>
  <c r="I135"/>
  <c r="K131"/>
  <c r="I131"/>
  <c r="K119"/>
  <c r="I119"/>
  <c r="K115"/>
  <c r="I115"/>
  <c r="K111"/>
  <c r="I111"/>
  <c r="K107"/>
  <c r="I107"/>
  <c r="K103"/>
  <c r="I103"/>
  <c r="K99"/>
  <c r="I99"/>
  <c r="K95"/>
  <c r="I95"/>
  <c r="K91"/>
  <c r="I91"/>
  <c r="K87"/>
  <c r="I87"/>
  <c r="K83"/>
  <c r="I83"/>
  <c r="K79"/>
  <c r="I79"/>
  <c r="K75"/>
  <c r="I75"/>
  <c r="K71"/>
  <c r="I71"/>
  <c r="K67"/>
  <c r="I67"/>
  <c r="K63"/>
  <c r="I63"/>
  <c r="K59"/>
  <c r="I59"/>
  <c r="K55"/>
  <c r="I55"/>
  <c r="I47"/>
  <c r="K47"/>
  <c r="I43"/>
  <c r="K43"/>
  <c r="I39"/>
  <c r="K39"/>
  <c r="I35"/>
  <c r="K35"/>
  <c r="I31"/>
  <c r="K31"/>
  <c r="I27"/>
  <c r="K27"/>
  <c r="I23"/>
  <c r="K23"/>
  <c r="I19"/>
  <c r="K19"/>
  <c r="I15"/>
  <c r="K15"/>
  <c r="K243"/>
  <c r="I243"/>
  <c r="K235"/>
  <c r="I235"/>
  <c r="K219"/>
  <c r="I219"/>
  <c r="I118"/>
  <c r="K118"/>
  <c r="I114"/>
  <c r="K114"/>
  <c r="I110"/>
  <c r="K110"/>
  <c r="I106"/>
  <c r="K106"/>
  <c r="I102"/>
  <c r="K102"/>
  <c r="I98"/>
  <c r="K98"/>
  <c r="I94"/>
  <c r="K94"/>
  <c r="I90"/>
  <c r="K90"/>
  <c r="I86"/>
  <c r="K86"/>
  <c r="I82"/>
  <c r="K82"/>
  <c r="I78"/>
  <c r="K78"/>
  <c r="I74"/>
  <c r="K74"/>
  <c r="I70"/>
  <c r="K70"/>
  <c r="I66"/>
  <c r="K66"/>
  <c r="I62"/>
  <c r="K62"/>
  <c r="I58"/>
  <c r="K58"/>
  <c r="K253"/>
  <c r="I253"/>
  <c r="K251"/>
  <c r="I251"/>
  <c r="K227"/>
  <c r="I227"/>
  <c r="G249"/>
  <c r="G245"/>
  <c r="G241"/>
  <c r="G237"/>
  <c r="G233"/>
  <c r="G22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19"/>
  <c r="G115"/>
  <c r="G111"/>
  <c r="G107"/>
  <c r="G103"/>
  <c r="G99"/>
  <c r="G95"/>
  <c r="G91"/>
  <c r="G87"/>
  <c r="G83"/>
  <c r="G79"/>
  <c r="G75"/>
  <c r="G71"/>
  <c r="G67"/>
  <c r="G63"/>
  <c r="G59"/>
  <c r="G55"/>
  <c r="G118"/>
  <c r="G114"/>
  <c r="G110"/>
  <c r="G106"/>
  <c r="G102"/>
  <c r="G98"/>
  <c r="G94"/>
  <c r="G90"/>
  <c r="G86"/>
  <c r="G82"/>
  <c r="G78"/>
  <c r="G74"/>
  <c r="G70"/>
  <c r="G66"/>
  <c r="G62"/>
  <c r="G58"/>
  <c r="G47"/>
  <c r="G43"/>
  <c r="G39"/>
  <c r="G35"/>
  <c r="G31"/>
  <c r="G27"/>
  <c r="G23"/>
  <c r="G19"/>
  <c r="G15"/>
  <c r="L209"/>
  <c r="L49"/>
  <c r="K217"/>
  <c r="I217"/>
  <c r="K223"/>
  <c r="I223"/>
  <c r="K225"/>
  <c r="I225"/>
  <c r="I226"/>
  <c r="K226"/>
  <c r="K229"/>
  <c r="I229"/>
  <c r="I250"/>
  <c r="K250"/>
  <c r="K209" l="1"/>
  <c r="I209"/>
  <c r="G209"/>
  <c r="K255"/>
  <c r="G255"/>
  <c r="I255"/>
  <c r="K123"/>
  <c r="I123"/>
  <c r="G123"/>
  <c r="K49"/>
  <c r="I49"/>
  <c r="L258"/>
  <c r="G49"/>
  <c r="M253" l="1"/>
  <c r="M251"/>
  <c r="M249"/>
  <c r="M247"/>
  <c r="M245"/>
  <c r="M243"/>
  <c r="M241"/>
  <c r="M239"/>
  <c r="M237"/>
  <c r="M235"/>
  <c r="M233"/>
  <c r="M231"/>
  <c r="M229"/>
  <c r="M227"/>
  <c r="M225"/>
  <c r="M223"/>
  <c r="M221"/>
  <c r="M219"/>
  <c r="M217"/>
  <c r="M215"/>
  <c r="M206"/>
  <c r="M204"/>
  <c r="M202"/>
  <c r="M200"/>
  <c r="M198"/>
  <c r="M196"/>
  <c r="M194"/>
  <c r="M192"/>
  <c r="M190"/>
  <c r="M188"/>
  <c r="M186"/>
  <c r="M184"/>
  <c r="M182"/>
  <c r="M180"/>
  <c r="M178"/>
  <c r="M176"/>
  <c r="M174"/>
  <c r="M172"/>
  <c r="M170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4"/>
  <c r="M132"/>
  <c r="M130"/>
  <c r="M128"/>
  <c r="M120"/>
  <c r="M118"/>
  <c r="M116"/>
  <c r="M114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54"/>
  <c r="M252"/>
  <c r="M250"/>
  <c r="M248"/>
  <c r="M246"/>
  <c r="M244"/>
  <c r="M242"/>
  <c r="M240"/>
  <c r="M238"/>
  <c r="M236"/>
  <c r="M234"/>
  <c r="M232"/>
  <c r="M230"/>
  <c r="M228"/>
  <c r="M226"/>
  <c r="M224"/>
  <c r="M222"/>
  <c r="M220"/>
  <c r="M218"/>
  <c r="M216"/>
  <c r="M207"/>
  <c r="M205"/>
  <c r="M203"/>
  <c r="M201"/>
  <c r="M199"/>
  <c r="M197"/>
  <c r="M195"/>
  <c r="M193"/>
  <c r="M191"/>
  <c r="M189"/>
  <c r="M187"/>
  <c r="M185"/>
  <c r="M183"/>
  <c r="M181"/>
  <c r="M179"/>
  <c r="M177"/>
  <c r="M175"/>
  <c r="M173"/>
  <c r="M171"/>
  <c r="M169"/>
  <c r="M167"/>
  <c r="M165"/>
  <c r="M163"/>
  <c r="M161"/>
  <c r="M159"/>
  <c r="M157"/>
  <c r="M155"/>
  <c r="M153"/>
  <c r="M151"/>
  <c r="M149"/>
  <c r="M147"/>
  <c r="M145"/>
  <c r="M143"/>
  <c r="M141"/>
  <c r="M139"/>
  <c r="M137"/>
  <c r="M135"/>
  <c r="M133"/>
  <c r="M131"/>
  <c r="M129"/>
  <c r="M121"/>
  <c r="M119"/>
  <c r="M117"/>
  <c r="M115"/>
  <c r="M113"/>
  <c r="M111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14"/>
  <c r="M18"/>
  <c r="M22"/>
  <c r="M26"/>
  <c r="M30"/>
  <c r="M34"/>
  <c r="M38"/>
  <c r="M42"/>
  <c r="M46"/>
  <c r="M16"/>
  <c r="M20"/>
  <c r="M28"/>
  <c r="M32"/>
  <c r="M36"/>
  <c r="M40"/>
  <c r="M44"/>
  <c r="M11"/>
  <c r="M12"/>
  <c r="M24"/>
  <c r="M37"/>
  <c r="M21"/>
  <c r="M47"/>
  <c r="M39"/>
  <c r="M31"/>
  <c r="M23"/>
  <c r="M15"/>
  <c r="M33"/>
  <c r="M13"/>
  <c r="M41"/>
  <c r="M29"/>
  <c r="M17"/>
  <c r="M43"/>
  <c r="M35"/>
  <c r="M27"/>
  <c r="M19"/>
  <c r="M45"/>
  <c r="M25"/>
  <c r="M123" l="1"/>
  <c r="M49"/>
  <c r="M209"/>
  <c r="M255"/>
  <c r="M258" l="1"/>
</calcChain>
</file>

<file path=xl/sharedStrings.xml><?xml version="1.0" encoding="utf-8"?>
<sst xmlns="http://schemas.openxmlformats.org/spreadsheetml/2006/main" count="263" uniqueCount="253">
  <si>
    <t xml:space="preserve"> 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</si>
  <si>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</si>
  <si>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</si>
  <si>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</si>
  <si>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</si>
  <si>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</si>
  <si>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</si>
  <si>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</si>
  <si>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</si>
  <si>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</si>
  <si>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</si>
  <si>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</si>
  <si>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</si>
  <si>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</si>
  <si>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Total</t>
  </si>
  <si>
    <t>OVER 1 MILLION POP.</t>
  </si>
  <si>
    <t>Atlanta, GA</t>
  </si>
  <si>
    <t>Baltimore, MD</t>
  </si>
  <si>
    <t>Cleveland, OH</t>
  </si>
  <si>
    <t>Detroit, MI</t>
  </si>
  <si>
    <t>Kansas City, MO-KS</t>
  </si>
  <si>
    <t>Milwaukee, WI</t>
  </si>
  <si>
    <t>New Orleans, LA</t>
  </si>
  <si>
    <t>Pittsburgh, PA</t>
  </si>
  <si>
    <t>San Diego, CA</t>
  </si>
  <si>
    <t>Seattle, WA</t>
  </si>
  <si>
    <t>St. Louis, MO-IL</t>
  </si>
  <si>
    <t xml:space="preserve">             SUB-TOTAL</t>
  </si>
  <si>
    <t>200,000 - 1 MILLION POP.</t>
  </si>
  <si>
    <t>Akron, OH</t>
  </si>
  <si>
    <t>Dayton, OH</t>
  </si>
  <si>
    <t>Madison, WI</t>
  </si>
  <si>
    <t>Salt Lake City, UT</t>
  </si>
  <si>
    <t xml:space="preserve">        SUB-TOTAL</t>
  </si>
  <si>
    <t>50,000-200,000 POP.</t>
  </si>
  <si>
    <t>UNDER 50,000 POP.</t>
  </si>
  <si>
    <t xml:space="preserve">    SUB-TOTAL</t>
  </si>
  <si>
    <t xml:space="preserve">    TOTAL</t>
  </si>
  <si>
    <t>Houston, TX</t>
  </si>
  <si>
    <t>Albuquerque, NM</t>
  </si>
  <si>
    <t>STARTS</t>
  </si>
  <si>
    <t>Anchorage, AK</t>
  </si>
  <si>
    <t>Grand Rapids, MI</t>
  </si>
  <si>
    <t>&amp; RURAL AREAS / STATEWIDE</t>
  </si>
  <si>
    <t>San Antonio, TX</t>
  </si>
  <si>
    <t>Cincinnati, OH-KY-IN</t>
  </si>
  <si>
    <t>Sacramento, CA</t>
  </si>
  <si>
    <t>Miami, FL</t>
  </si>
  <si>
    <t>Buffalo, NY</t>
  </si>
  <si>
    <t>Charlotte, NC-SC</t>
  </si>
  <si>
    <t>Concord, CA</t>
  </si>
  <si>
    <t>Lansing, MI</t>
  </si>
  <si>
    <t>Nashville-Davidson, TN</t>
  </si>
  <si>
    <t>Philadelphia, PA-NJ-DE-MD</t>
  </si>
  <si>
    <t>Obligations by Population Size and Category</t>
  </si>
  <si>
    <t>Obligations by Population Size</t>
  </si>
  <si>
    <t>Indianapolis, IN</t>
  </si>
  <si>
    <t>Eugene, OR</t>
  </si>
  <si>
    <t>Winston-Salem, NC</t>
  </si>
  <si>
    <t>Knoxville, TN</t>
  </si>
  <si>
    <t>Hartford, CT</t>
  </si>
  <si>
    <t>Harrisburg, PA</t>
  </si>
  <si>
    <t>Grand Forks, ND-MN</t>
  </si>
  <si>
    <t>Boston, MA--NH--RI</t>
  </si>
  <si>
    <t>Chicago, IL-IN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</si>
  <si>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</si>
  <si>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</si>
  <si>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</si>
  <si>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</si>
  <si>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</si>
  <si>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</si>
  <si>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Portland, OR-WA</t>
  </si>
  <si>
    <t>Providence, RI-MA</t>
  </si>
  <si>
    <t>Riverside--San Bernardino, CA</t>
  </si>
  <si>
    <t>San Francisco--Oakland, CA</t>
  </si>
  <si>
    <t>Tampa--St. Petersburg, FL</t>
  </si>
  <si>
    <t>Washington, DC-VA-MD</t>
  </si>
  <si>
    <t>Allentown--Bethlehem, PA-NJ</t>
  </si>
  <si>
    <t>Boise City, ID</t>
  </si>
  <si>
    <t>Jacksonville, FL</t>
  </si>
  <si>
    <t>Oxnard, CA</t>
  </si>
  <si>
    <t>Gainesville, FL</t>
  </si>
  <si>
    <t>Montgomery, AL</t>
  </si>
  <si>
    <t>San Jose, CA</t>
  </si>
  <si>
    <t>San Juan, PR</t>
  </si>
  <si>
    <t>Virginia Beach, VA</t>
  </si>
  <si>
    <t>Birmingham, AL</t>
  </si>
  <si>
    <t>Lincoln, NE</t>
  </si>
  <si>
    <t>Scranton, PA</t>
  </si>
  <si>
    <t>South Bend, IN-MI</t>
  </si>
  <si>
    <t>Utica, NY</t>
  </si>
  <si>
    <t>Las Vegas, NV</t>
  </si>
  <si>
    <t>Greensboro, NC</t>
  </si>
  <si>
    <t>Memphis, TN-MS-AR</t>
  </si>
  <si>
    <t>Mobile, AL</t>
  </si>
  <si>
    <t>Rockford, IL</t>
  </si>
  <si>
    <t>Shreveport, LA</t>
  </si>
  <si>
    <t>Youngstown, OH--PA</t>
  </si>
  <si>
    <t>Fairbanks, AK</t>
  </si>
  <si>
    <t>Fargo, ND-MN</t>
  </si>
  <si>
    <t>Greenville, NC</t>
  </si>
  <si>
    <t>Lafayette, IN</t>
  </si>
  <si>
    <t>Laredo, TX</t>
  </si>
  <si>
    <t>Lynchburg, VA</t>
  </si>
  <si>
    <t>Roanoke, VA</t>
  </si>
  <si>
    <t>Tuscaloosa, AL</t>
  </si>
  <si>
    <t>ALABAMA GOV APP</t>
  </si>
  <si>
    <t>ALASKA GOV APP</t>
  </si>
  <si>
    <t>ARKANSAS GOV APP</t>
  </si>
  <si>
    <t>CALIFORNIA GOV APP</t>
  </si>
  <si>
    <t>COLORADO GOV APP</t>
  </si>
  <si>
    <t>FLORIDA GOV APP</t>
  </si>
  <si>
    <t>GEORGIA GOV APP</t>
  </si>
  <si>
    <t>IDAHO GOV APP</t>
  </si>
  <si>
    <t>ILLINOIS GOV APP</t>
  </si>
  <si>
    <t>IOWA GOV APP</t>
  </si>
  <si>
    <t>KENTUCKY GOV APP</t>
  </si>
  <si>
    <t>MAINE GOV APP</t>
  </si>
  <si>
    <t>MARYLAND GOV APP</t>
  </si>
  <si>
    <t>MICHIGAN GOV APP</t>
  </si>
  <si>
    <t>MINNESOTA GOV APP</t>
  </si>
  <si>
    <t>MONTANA GOV APP</t>
  </si>
  <si>
    <t>NEW YORK GOV APP</t>
  </si>
  <si>
    <t>OREGON GOV APP</t>
  </si>
  <si>
    <t>PENNSYLVANIA GOV APP</t>
  </si>
  <si>
    <t>RHODE ISLAND GOV APP</t>
  </si>
  <si>
    <t>SOUTH DAKOTA GOV APP</t>
  </si>
  <si>
    <t>TENNESSEE GOV APP</t>
  </si>
  <si>
    <t>TEXAS GOV APP</t>
  </si>
  <si>
    <t>VERMONT GOV APP</t>
  </si>
  <si>
    <t>WASHINGTON GOV APP</t>
  </si>
  <si>
    <t>WYOMING GOV APP</t>
  </si>
  <si>
    <t>TABLE 27</t>
  </si>
  <si>
    <t>Orlando, FL</t>
  </si>
  <si>
    <t>Albany, NY</t>
  </si>
  <si>
    <t>Bridgeport--Stamford, CT--NY</t>
  </si>
  <si>
    <t>Fort Collins, CO</t>
  </si>
  <si>
    <t>Indio--Cathedral City--Palm Springs, CA</t>
  </si>
  <si>
    <t>Savannah, GA</t>
  </si>
  <si>
    <t>Stockton, CA</t>
  </si>
  <si>
    <t>Syracuse, NY</t>
  </si>
  <si>
    <t>Abilene, TX</t>
  </si>
  <si>
    <t>Altoona, PA</t>
  </si>
  <si>
    <t>Charlottesville, VA</t>
  </si>
  <si>
    <t>Iowa City, IA</t>
  </si>
  <si>
    <t>Lakeland, FL</t>
  </si>
  <si>
    <t>Las Cruces, NM</t>
  </si>
  <si>
    <t>Morgantown, WV</t>
  </si>
  <si>
    <t>Saginaw, MI</t>
  </si>
  <si>
    <t>San Angelo, TX</t>
  </si>
  <si>
    <t>Waterloo, IA</t>
  </si>
  <si>
    <t>Williamsport, PA</t>
  </si>
  <si>
    <t>York, PA</t>
  </si>
  <si>
    <t>CONNECTICUT GOV APP</t>
  </si>
  <si>
    <t>NEW HAMPSHIRE GOV APP</t>
  </si>
  <si>
    <t>UTAH GOV APP</t>
  </si>
  <si>
    <t>VIRGINIA GOV APP</t>
  </si>
  <si>
    <t>Asheville, NC</t>
  </si>
  <si>
    <t>Denton--Lewisville, TX</t>
  </si>
  <si>
    <t>Durham, NC</t>
  </si>
  <si>
    <t>El Paso, TX-NM</t>
  </si>
  <si>
    <t>Lancaster--Palmdale, CA</t>
  </si>
  <si>
    <t>Port St. Lucie, FL</t>
  </si>
  <si>
    <t>Poughkeepsie-Newburgh, NY</t>
  </si>
  <si>
    <t>Round Lake Beach--McHenry--Grayslake, IL</t>
  </si>
  <si>
    <t>Temecula--Murrieta, CA</t>
  </si>
  <si>
    <t>Tucson, AZ</t>
  </si>
  <si>
    <t>Ames, IA</t>
  </si>
  <si>
    <t>Bloomington--Normal, IL</t>
  </si>
  <si>
    <t>Cedar Rapids, IA</t>
  </si>
  <si>
    <t>Danville, VA</t>
  </si>
  <si>
    <t>Duluth, MN-WI</t>
  </si>
  <si>
    <t>Fond du Lac, WI</t>
  </si>
  <si>
    <t>La Crosse, WI-MN</t>
  </si>
  <si>
    <t>Leominster--Fitchburg, MA</t>
  </si>
  <si>
    <t>Owensboro, KY</t>
  </si>
  <si>
    <t>Racine, WI</t>
  </si>
  <si>
    <t>Santa Barbara, CA</t>
  </si>
  <si>
    <t>Sumter, SC</t>
  </si>
  <si>
    <t>Wenatchee, WA</t>
  </si>
  <si>
    <t>HAWAII GOV APP</t>
  </si>
  <si>
    <t>NEW MEXICO GOV APP</t>
  </si>
  <si>
    <t>Ann Arbor, MI</t>
  </si>
  <si>
    <t>Antioch, CA</t>
  </si>
  <si>
    <t>Austin, TX</t>
  </si>
  <si>
    <t>Baton Rouge, LA</t>
  </si>
  <si>
    <t>Canton, OH</t>
  </si>
  <si>
    <t>Corpus Christi, TX</t>
  </si>
  <si>
    <t>Davenport, IA-IL</t>
  </si>
  <si>
    <t>Fayetteville, NC</t>
  </si>
  <si>
    <t>Greenville, SC</t>
  </si>
  <si>
    <t>Honolulu, HI</t>
  </si>
  <si>
    <t>Louisville, KY-IN</t>
  </si>
  <si>
    <t>Lubbock, TX</t>
  </si>
  <si>
    <t>McAllen, TX</t>
  </si>
  <si>
    <t>Omaha, NE-IA</t>
  </si>
  <si>
    <t>Peoria, IL</t>
  </si>
  <si>
    <t>Raleigh, NC</t>
  </si>
  <si>
    <t>Reading, PA</t>
  </si>
  <si>
    <t>Rochester, NY</t>
  </si>
  <si>
    <t>Springfield, MA-CT</t>
  </si>
  <si>
    <t>Worcester, MA-CT</t>
  </si>
  <si>
    <t>Albany, GA</t>
  </si>
  <si>
    <t>Alexandria, LA</t>
  </si>
  <si>
    <t>Anderson, IN</t>
  </si>
  <si>
    <t>Athens-Clarke County, GA</t>
  </si>
  <si>
    <t>Bend, OR</t>
  </si>
  <si>
    <t>Bismarck, ND</t>
  </si>
  <si>
    <t>Bowling Green, KY</t>
  </si>
  <si>
    <t>Brownsville, TX</t>
  </si>
  <si>
    <t>Burlington, VT</t>
  </si>
  <si>
    <t>College Station--Bryan, TX</t>
  </si>
  <si>
    <t>Columbia, MO</t>
  </si>
  <si>
    <t>Danville, IL</t>
  </si>
  <si>
    <t>Fairfield, CA</t>
  </si>
  <si>
    <t>Galveston, TX</t>
  </si>
  <si>
    <t>Grand Junction, CO</t>
  </si>
  <si>
    <t>Hazleton, PA</t>
  </si>
  <si>
    <t>Janesville, WI</t>
  </si>
  <si>
    <t>Johnstown, PA</t>
  </si>
  <si>
    <t>Kennewick--Richland, WA</t>
  </si>
  <si>
    <t>Kingsport, TN-VA</t>
  </si>
  <si>
    <t>Lake Charles, LA</t>
  </si>
  <si>
    <t>Lawrence, KS</t>
  </si>
  <si>
    <t>Lawton, OK</t>
  </si>
  <si>
    <t>Logan, UT</t>
  </si>
  <si>
    <t>Middletown, NY</t>
  </si>
  <si>
    <t>Monessen, PA</t>
  </si>
  <si>
    <t>Morristown, WV</t>
  </si>
  <si>
    <t>Nampa, ID</t>
  </si>
  <si>
    <t>Olympia--Lacey, WA</t>
  </si>
  <si>
    <t>Oshkosh, WI</t>
  </si>
  <si>
    <t>Pocatello, ID</t>
  </si>
  <si>
    <t>Portland, ME</t>
  </si>
  <si>
    <t>Portsmouth, NH-ME</t>
  </si>
  <si>
    <t>Pueblo, CO</t>
  </si>
  <si>
    <t>Santa Cruz, CA</t>
  </si>
  <si>
    <t>Santa Fe, NM</t>
  </si>
  <si>
    <t>Springfield, OH</t>
  </si>
  <si>
    <t>The Woodlands, TX</t>
  </si>
  <si>
    <t>Topeka, KS</t>
  </si>
  <si>
    <t>Vallejo, CA</t>
  </si>
  <si>
    <t>Victoria, TX</t>
  </si>
  <si>
    <t>Waterbury, CT</t>
  </si>
  <si>
    <t>Wausau, WI</t>
  </si>
  <si>
    <t>DELAWARE GOV APP</t>
  </si>
  <si>
    <t>GUAM GOV APP</t>
  </si>
  <si>
    <t>MISSISSIPPI GOV APP</t>
  </si>
  <si>
    <t>MISSOURI GOV APP</t>
  </si>
  <si>
    <t>NEVADA GOV APP</t>
  </si>
  <si>
    <t>NORTH DAKOTA GOV APP</t>
  </si>
  <si>
    <t>SOUTH CAROLINA GOV APP</t>
  </si>
  <si>
    <t>FY 2010 CAPITAL PROGRAM OBLIGATIONS BY POPULATION GROUP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</si>
</sst>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theme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4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4" xfId="0" applyFont="1" applyBorder="1"/>
    <xf numFmtId="164" fontId="4" fillId="0" borderId="5" xfId="0" applyNumberFormat="1" applyFont="1" applyBorder="1" applyProtection="1"/>
    <xf numFmtId="0" fontId="2" fillId="0" borderId="9" xfId="0" applyFont="1" applyBorder="1"/>
    <xf numFmtId="37" fontId="0" fillId="0" borderId="10" xfId="0" applyNumberFormat="1" applyBorder="1" applyProtection="1"/>
    <xf numFmtId="164" fontId="4" fillId="0" borderId="11" xfId="0" applyNumberFormat="1" applyFont="1" applyBorder="1" applyProtection="1"/>
    <xf numFmtId="37" fontId="4" fillId="0" borderId="5" xfId="0" applyNumberFormat="1" applyFont="1" applyBorder="1" applyProtection="1"/>
    <xf numFmtId="5" fontId="4" fillId="0" borderId="5" xfId="0" applyNumberFormat="1" applyFont="1" applyBorder="1" applyProtection="1"/>
    <xf numFmtId="0" fontId="4" fillId="0" borderId="5" xfId="0" applyFont="1" applyBorder="1"/>
    <xf numFmtId="5" fontId="0" fillId="0" borderId="5" xfId="0" applyNumberFormat="1" applyBorder="1" applyProtection="1"/>
    <xf numFmtId="37" fontId="4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7" fontId="0" fillId="0" borderId="0" xfId="0" applyNumberFormat="1" applyBorder="1" applyProtection="1"/>
    <xf numFmtId="0" fontId="2" fillId="3" borderId="4" xfId="0" applyFont="1" applyFill="1" applyBorder="1"/>
    <xf numFmtId="5" fontId="0" fillId="3" borderId="0" xfId="0" applyNumberFormat="1" applyFill="1" applyProtection="1"/>
    <xf numFmtId="164" fontId="4" fillId="3" borderId="5" xfId="0" applyNumberFormat="1" applyFont="1" applyFill="1" applyBorder="1" applyProtection="1"/>
    <xf numFmtId="0" fontId="0" fillId="3" borderId="4" xfId="0" applyFill="1" applyBorder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4" fillId="0" borderId="3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 applyProtection="1"/>
    <xf numFmtId="5" fontId="0" fillId="0" borderId="8" xfId="0" applyNumberFormat="1" applyFill="1" applyBorder="1" applyProtection="1"/>
    <xf numFmtId="37" fontId="4" fillId="0" borderId="8" xfId="0" applyNumberFormat="1" applyFont="1" applyFill="1" applyBorder="1" applyProtection="1"/>
    <xf numFmtId="0" fontId="2" fillId="0" borderId="12" xfId="0" applyFont="1" applyBorder="1"/>
    <xf numFmtId="37" fontId="0" fillId="0" borderId="13" xfId="0" applyNumberFormat="1" applyBorder="1" applyProtection="1"/>
    <xf numFmtId="164" fontId="4" fillId="0" borderId="14" xfId="0" applyNumberFormat="1" applyFont="1" applyBorder="1" applyProtection="1"/>
    <xf numFmtId="0" fontId="5" fillId="0" borderId="0" xfId="0" applyFont="1"/>
    <xf numFmtId="37" fontId="5" fillId="0" borderId="0" xfId="0" applyNumberFormat="1" applyFont="1" applyProtection="1"/>
    <xf numFmtId="0" fontId="6" fillId="0" borderId="4" xfId="0" applyFont="1" applyBorder="1"/>
    <xf numFmtId="0" fontId="5" fillId="0" borderId="4" xfId="0" applyFont="1" applyBorder="1"/>
    <xf numFmtId="0" fontId="5" fillId="0" borderId="4" xfId="0" applyFont="1" applyFill="1" applyBorder="1"/>
    <xf numFmtId="5" fontId="5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4" fillId="0" borderId="0" xfId="0" applyNumberFormat="1" applyFont="1" applyFill="1" applyBorder="1" applyProtection="1"/>
    <xf numFmtId="37" fontId="0" fillId="0" borderId="17" xfId="0" applyNumberFormat="1" applyBorder="1" applyProtection="1"/>
    <xf numFmtId="0" fontId="0" fillId="0" borderId="18" xfId="0" applyNumberFormat="1" applyBorder="1"/>
    <xf numFmtId="0" fontId="0" fillId="0" borderId="17" xfId="0" applyNumberFormat="1" applyBorder="1"/>
    <xf numFmtId="0" fontId="0" fillId="0" borderId="15" xfId="0" applyNumberFormat="1" applyBorder="1"/>
    <xf numFmtId="0" fontId="0" fillId="0" borderId="0" xfId="0" applyNumberFormat="1" applyBorder="1"/>
    <xf numFmtId="37" fontId="6" fillId="0" borderId="0" xfId="0" applyNumberFormat="1" applyFont="1" applyBorder="1" applyProtection="1"/>
    <xf numFmtId="164" fontId="7" fillId="0" borderId="5" xfId="0" applyNumberFormat="1" applyFont="1" applyBorder="1" applyProtection="1"/>
    <xf numFmtId="0" fontId="6" fillId="0" borderId="9" xfId="0" applyFont="1" applyBorder="1"/>
    <xf numFmtId="0" fontId="6" fillId="0" borderId="12" xfId="0" applyFont="1" applyBorder="1"/>
    <xf numFmtId="5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13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4" xfId="0" applyNumberFormat="1" applyFont="1" applyBorder="1" applyProtection="1"/>
    <xf numFmtId="37" fontId="7" fillId="0" borderId="5" xfId="0" applyNumberFormat="1" applyFont="1" applyBorder="1" applyProtection="1"/>
    <xf numFmtId="164" fontId="7" fillId="3" borderId="5" xfId="0" applyNumberFormat="1" applyFont="1" applyFill="1" applyBorder="1" applyProtection="1"/>
    <xf numFmtId="37" fontId="7" fillId="0" borderId="3" xfId="0" applyNumberFormat="1" applyFont="1" applyFill="1" applyBorder="1" applyProtection="1"/>
    <xf numFmtId="0" fontId="0" fillId="0" borderId="0" xfId="0" applyNumberFormat="1" applyFill="1" applyBorder="1"/>
    <xf numFmtId="0" fontId="0" fillId="0" borderId="19" xfId="0" applyNumberFormat="1" applyBorder="1"/>
    <xf numFmtId="0" fontId="0" fillId="0" borderId="16" xfId="0" applyNumberFormat="1" applyBorder="1"/>
    <xf numFmtId="0" fontId="0" fillId="0" borderId="13" xfId="0" applyNumberFormat="1" applyBorder="1"/>
    <xf numFmtId="0" fontId="1" fillId="0" borderId="0" xfId="0" applyFont="1" applyAlignment="1">
      <alignment horizontal="center"/>
    </xf>
    <xf numFmtId="0" fontId="0" fillId="0" borderId="17" xfId="0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P267"/>
  <sheetViews>
    <sheetView tabSelected="1" defaultGridColor="0" colorId="22" zoomScale="70" zoomScaleNormal="70" zoomScaleSheetLayoutView="75" workbookViewId="0">
      <pane ySplit="7" topLeftCell="A8" activePane="bottomLeft" state="frozen"/>
      <selection pane="bottomLeft" activeCell="B2" sqref="B2:M2"/>
    </sheetView>
  </sheetViews>
  <sheetFormatPr defaultColWidth="11.44140625" defaultRowHeight="15"/>
  <cols>
    <col min="1" max="1" width="2.33203125" customWidth="1"/>
    <col min="2" max="2" width="43.33203125" customWidth="1"/>
    <col min="3" max="5" width="14.77734375" customWidth="1"/>
    <col min="6" max="6" width="21.6640625" customWidth="1"/>
    <col min="7" max="7" width="6.77734375" customWidth="1"/>
    <col min="8" max="8" width="15.88671875" customWidth="1"/>
    <col min="9" max="9" width="8.109375" customWidth="1"/>
    <col min="10" max="10" width="15.88671875" customWidth="1"/>
    <col min="11" max="11" width="7.88671875" customWidth="1"/>
    <col min="12" max="12" width="16.77734375" customWidth="1"/>
    <col min="13" max="13" width="9.109375" customWidth="1"/>
    <col min="14" max="14" width="3.77734375" customWidth="1"/>
  </cols>
  <sheetData>
    <row r="1" spans="2:16" ht="18">
      <c r="B1" s="77" t="s">
        <v>132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2:16" ht="18">
      <c r="B2" s="77" t="s">
        <v>252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2:16" ht="9.9499999999999993" customHeight="1" thickBot="1">
      <c r="C3" s="1"/>
      <c r="E3" s="1"/>
      <c r="F3" s="1"/>
      <c r="G3" s="1"/>
    </row>
    <row r="4" spans="2:16" ht="6" customHeight="1">
      <c r="B4" s="2"/>
      <c r="C4" s="4"/>
      <c r="D4" s="3"/>
      <c r="E4" s="4"/>
      <c r="F4" s="4"/>
      <c r="G4" s="5"/>
      <c r="H4" s="3"/>
      <c r="I4" s="6"/>
      <c r="J4" s="3"/>
      <c r="K4" s="6"/>
      <c r="L4" s="3"/>
      <c r="M4" s="6"/>
    </row>
    <row r="5" spans="2:16">
      <c r="B5" s="78"/>
      <c r="C5" s="80" t="s">
        <v>1</v>
      </c>
      <c r="D5" s="79" t="s">
        <v>2</v>
      </c>
      <c r="E5" s="79" t="s">
        <v>3</v>
      </c>
      <c r="F5" s="26" t="s">
        <v>4</v>
      </c>
      <c r="G5" s="8"/>
      <c r="H5" s="26" t="s">
        <v>5</v>
      </c>
      <c r="I5" s="8"/>
      <c r="J5" s="26" t="s">
        <v>6</v>
      </c>
      <c r="K5" s="8"/>
      <c r="M5" s="27" t="s">
        <v>7</v>
      </c>
    </row>
    <row r="6" spans="2:16">
      <c r="B6" s="78" t="s">
        <v>8</v>
      </c>
      <c r="C6" s="80" t="s">
        <v>9</v>
      </c>
      <c r="D6" s="79" t="s">
        <v>10</v>
      </c>
      <c r="E6" s="79" t="s">
        <v>11</v>
      </c>
      <c r="F6" s="26" t="s">
        <v>1</v>
      </c>
      <c r="G6" s="27" t="s">
        <v>12</v>
      </c>
      <c r="H6" s="26" t="s">
        <v>13</v>
      </c>
      <c r="I6" s="27" t="s">
        <v>12</v>
      </c>
      <c r="J6" s="26" t="s">
        <v>40</v>
      </c>
      <c r="K6" s="27" t="s">
        <v>12</v>
      </c>
      <c r="L6" s="26" t="s">
        <v>4</v>
      </c>
      <c r="M6" s="27" t="s">
        <v>14</v>
      </c>
      <c r="N6" t="s">
        <v>0</v>
      </c>
    </row>
    <row r="7" spans="2:16" ht="6" customHeight="1" thickBot="1">
      <c r="B7" s="9"/>
      <c r="C7" s="11"/>
      <c r="D7" s="11"/>
      <c r="E7" s="11"/>
      <c r="F7" s="10"/>
      <c r="G7" s="12"/>
      <c r="H7" s="10"/>
      <c r="I7" s="12"/>
      <c r="J7" s="10"/>
      <c r="K7" s="12"/>
      <c r="L7" s="10"/>
      <c r="M7" s="12"/>
    </row>
    <row r="8" spans="2:16" ht="12.95" customHeight="1">
      <c r="B8" s="7"/>
      <c r="G8" s="8"/>
      <c r="I8" s="8"/>
      <c r="K8" s="8"/>
      <c r="M8" s="8"/>
      <c r="N8" t="s">
        <v>0</v>
      </c>
    </row>
    <row r="9" spans="2:16" ht="15.75">
      <c r="B9" s="13" t="s">
        <v>15</v>
      </c>
      <c r="G9" s="8"/>
      <c r="I9" s="8"/>
      <c r="K9" s="8"/>
      <c r="M9" s="8"/>
    </row>
    <row r="10" spans="2:16" ht="12.95" customHeight="1">
      <c r="B10" s="7"/>
      <c r="G10" s="8"/>
      <c r="I10" s="8"/>
      <c r="K10" s="8"/>
      <c r="M10" s="8"/>
    </row>
    <row r="11" spans="2:16">
      <c r="B11" s="16" t="s">
        <v>16</v>
      </c>
      <c r="C11" s="58">
        <v>0</v>
      </c>
      <c r="D11" s="14">
        <v>80000</v>
      </c>
      <c r="E11" s="14">
        <v>475200</v>
      </c>
      <c r="F11" s="14">
        <f t="shared" ref="F11:F47" si="0">SUM(C11:E11)</f>
        <v>555200</v>
      </c>
      <c r="G11" s="17">
        <f t="shared" ref="G11:G47" si="1">(F11/L11)*100</f>
        <v>1.491854319565836</v>
      </c>
      <c r="H11" s="14">
        <v>36660230</v>
      </c>
      <c r="I11" s="17">
        <f t="shared" ref="I11:I47" si="2">(H11/L11)*100</f>
        <v>98.508145680434168</v>
      </c>
      <c r="J11" s="14">
        <v>0</v>
      </c>
      <c r="K11" s="17">
        <f t="shared" ref="K11:K47" si="3">(J11/L11)*100</f>
        <v>0</v>
      </c>
      <c r="L11" s="14">
        <f>J11+H11+F11</f>
        <v>37215430</v>
      </c>
      <c r="M11" s="17">
        <f>(L11/$L$258)*100</f>
        <v>1.0423457791153932</v>
      </c>
      <c r="N11" s="15"/>
      <c r="O11" s="15"/>
      <c r="P11" s="15"/>
    </row>
    <row r="12" spans="2:16">
      <c r="B12" s="16" t="s">
        <v>17</v>
      </c>
      <c r="C12" s="57">
        <v>0</v>
      </c>
      <c r="D12" s="15">
        <v>4830800</v>
      </c>
      <c r="E12" s="15">
        <v>3191600</v>
      </c>
      <c r="F12" s="15">
        <f t="shared" si="0"/>
        <v>8022400</v>
      </c>
      <c r="G12" s="17">
        <f t="shared" si="1"/>
        <v>13.050128751759512</v>
      </c>
      <c r="H12" s="15">
        <v>53451323</v>
      </c>
      <c r="I12" s="17">
        <f t="shared" si="2"/>
        <v>86.949871248240484</v>
      </c>
      <c r="J12" s="15">
        <v>0</v>
      </c>
      <c r="K12" s="17">
        <f>(J12/L12)*100</f>
        <v>0</v>
      </c>
      <c r="L12" s="15">
        <f t="shared" ref="L12:L47" si="4">J12+H12+F12</f>
        <v>61473723</v>
      </c>
      <c r="M12" s="17">
        <f>(L12/$L$258)*100</f>
        <v>1.7217824890256237</v>
      </c>
      <c r="N12" s="15"/>
      <c r="O12" s="15"/>
      <c r="P12" s="15"/>
    </row>
    <row r="13" spans="2:16">
      <c r="B13" s="16" t="s">
        <v>63</v>
      </c>
      <c r="C13" s="57">
        <v>392000</v>
      </c>
      <c r="D13" s="15">
        <v>14419232</v>
      </c>
      <c r="E13" s="15">
        <v>406296</v>
      </c>
      <c r="F13" s="15">
        <f t="shared" si="0"/>
        <v>15217528</v>
      </c>
      <c r="G13" s="17">
        <f t="shared" si="1"/>
        <v>27.70970760999764</v>
      </c>
      <c r="H13" s="15">
        <v>33820150</v>
      </c>
      <c r="I13" s="17">
        <f t="shared" si="2"/>
        <v>61.583357548365392</v>
      </c>
      <c r="J13" s="15">
        <v>5880000</v>
      </c>
      <c r="K13" s="17">
        <f t="shared" si="3"/>
        <v>10.706934841636969</v>
      </c>
      <c r="L13" s="15">
        <f t="shared" si="4"/>
        <v>54917678</v>
      </c>
      <c r="M13" s="17">
        <f>(L13/$L$258)*100</f>
        <v>1.5381579592689991</v>
      </c>
      <c r="N13" s="15"/>
      <c r="O13" s="15"/>
      <c r="P13" s="15"/>
    </row>
    <row r="14" spans="2:16">
      <c r="B14" s="16" t="s">
        <v>64</v>
      </c>
      <c r="C14" s="57">
        <v>0</v>
      </c>
      <c r="D14" s="15">
        <v>1635000</v>
      </c>
      <c r="E14" s="15">
        <v>588000</v>
      </c>
      <c r="F14" s="15">
        <f t="shared" si="0"/>
        <v>2223000</v>
      </c>
      <c r="G14" s="17">
        <f t="shared" si="1"/>
        <v>1.2454683622434479</v>
      </c>
      <c r="H14" s="15">
        <v>175959327</v>
      </c>
      <c r="I14" s="17">
        <f t="shared" si="2"/>
        <v>98.58379434104782</v>
      </c>
      <c r="J14" s="15">
        <v>304744</v>
      </c>
      <c r="K14" s="17">
        <f t="shared" si="3"/>
        <v>0.17073729670873472</v>
      </c>
      <c r="L14" s="15">
        <f t="shared" si="4"/>
        <v>178487071</v>
      </c>
      <c r="M14" s="17">
        <f>(L14/$L$258)*100</f>
        <v>4.9991426965513899</v>
      </c>
      <c r="N14" s="15"/>
      <c r="O14" s="15"/>
      <c r="P14" s="15"/>
    </row>
    <row r="15" spans="2:16">
      <c r="B15" s="18" t="s">
        <v>45</v>
      </c>
      <c r="C15" s="59">
        <v>1900000</v>
      </c>
      <c r="D15" s="19">
        <v>201058</v>
      </c>
      <c r="E15" s="19">
        <v>0</v>
      </c>
      <c r="F15" s="19">
        <f t="shared" si="0"/>
        <v>2101058</v>
      </c>
      <c r="G15" s="20">
        <f t="shared" si="1"/>
        <v>100</v>
      </c>
      <c r="H15" s="19">
        <v>0</v>
      </c>
      <c r="I15" s="20">
        <f t="shared" si="2"/>
        <v>0</v>
      </c>
      <c r="J15" s="19">
        <v>0</v>
      </c>
      <c r="K15" s="20">
        <f t="shared" si="3"/>
        <v>0</v>
      </c>
      <c r="L15" s="19">
        <f t="shared" si="4"/>
        <v>2101058</v>
      </c>
      <c r="M15" s="20">
        <f>(L15/$L$258)*100</f>
        <v>5.8847336655162376E-2</v>
      </c>
      <c r="N15" s="15"/>
      <c r="O15" s="15"/>
      <c r="P15" s="15"/>
    </row>
    <row r="16" spans="2:16">
      <c r="B16" s="16" t="s">
        <v>18</v>
      </c>
      <c r="C16" s="57">
        <v>0</v>
      </c>
      <c r="D16" s="15">
        <v>441000</v>
      </c>
      <c r="E16" s="15">
        <v>0</v>
      </c>
      <c r="F16" s="15">
        <f t="shared" si="0"/>
        <v>441000</v>
      </c>
      <c r="G16" s="17">
        <f t="shared" si="1"/>
        <v>2.4890665915619512</v>
      </c>
      <c r="H16" s="15">
        <v>17276485</v>
      </c>
      <c r="I16" s="17">
        <f t="shared" si="2"/>
        <v>97.510933408438049</v>
      </c>
      <c r="J16" s="15">
        <v>0</v>
      </c>
      <c r="K16" s="17">
        <f t="shared" si="3"/>
        <v>0</v>
      </c>
      <c r="L16" s="15">
        <f t="shared" si="4"/>
        <v>17717485</v>
      </c>
      <c r="M16" s="17">
        <f>(L16/$L$258)*100</f>
        <v>0.49623894460685503</v>
      </c>
      <c r="N16" s="15"/>
      <c r="O16" s="15"/>
      <c r="P16" s="15"/>
    </row>
    <row r="17" spans="2:16">
      <c r="B17" s="16" t="s">
        <v>65</v>
      </c>
      <c r="C17" s="57">
        <v>0</v>
      </c>
      <c r="D17" s="15">
        <v>3163216</v>
      </c>
      <c r="E17" s="15">
        <v>0</v>
      </c>
      <c r="F17" s="15">
        <f t="shared" si="0"/>
        <v>3163216</v>
      </c>
      <c r="G17" s="17">
        <f t="shared" si="1"/>
        <v>3.1946363990537976</v>
      </c>
      <c r="H17" s="15">
        <v>11728503</v>
      </c>
      <c r="I17" s="17">
        <f t="shared" si="2"/>
        <v>11.845002867401929</v>
      </c>
      <c r="J17" s="15">
        <v>84124745</v>
      </c>
      <c r="K17" s="17">
        <f t="shared" si="3"/>
        <v>84.960360733544277</v>
      </c>
      <c r="L17" s="15">
        <f t="shared" si="4"/>
        <v>99016464</v>
      </c>
      <c r="M17" s="17">
        <f>(L17/$L$258)*100</f>
        <v>2.7732957354874381</v>
      </c>
      <c r="N17" s="15"/>
      <c r="O17" s="15"/>
      <c r="P17" s="15"/>
    </row>
    <row r="18" spans="2:16">
      <c r="B18" s="16" t="s">
        <v>66</v>
      </c>
      <c r="C18" s="57">
        <v>1758719</v>
      </c>
      <c r="D18" s="15">
        <v>-2170398</v>
      </c>
      <c r="E18" s="15">
        <v>0</v>
      </c>
      <c r="F18" s="15">
        <f t="shared" si="0"/>
        <v>-411679</v>
      </c>
      <c r="G18" s="17">
        <f t="shared" si="1"/>
        <v>-0.22321697982636943</v>
      </c>
      <c r="H18" s="15">
        <v>34410435</v>
      </c>
      <c r="I18" s="17">
        <f t="shared" si="2"/>
        <v>18.657724526175969</v>
      </c>
      <c r="J18" s="15">
        <v>150431210</v>
      </c>
      <c r="K18" s="17">
        <f t="shared" si="3"/>
        <v>81.565492453650407</v>
      </c>
      <c r="L18" s="15">
        <f t="shared" si="4"/>
        <v>184429966</v>
      </c>
      <c r="M18" s="17">
        <f>(L18/$L$258)*100</f>
        <v>5.1655938572386626</v>
      </c>
      <c r="N18" s="15"/>
      <c r="O18" s="15"/>
      <c r="P18" s="15"/>
    </row>
    <row r="19" spans="2:16">
      <c r="B19" s="16" t="s">
        <v>19</v>
      </c>
      <c r="C19" s="57">
        <v>0</v>
      </c>
      <c r="D19" s="15">
        <v>245000</v>
      </c>
      <c r="E19" s="15">
        <v>4250000</v>
      </c>
      <c r="F19" s="15">
        <f t="shared" si="0"/>
        <v>4495000</v>
      </c>
      <c r="G19" s="17">
        <f t="shared" si="1"/>
        <v>84.233526442674815</v>
      </c>
      <c r="H19" s="15">
        <v>841355</v>
      </c>
      <c r="I19" s="17">
        <f t="shared" si="2"/>
        <v>15.766473557325178</v>
      </c>
      <c r="J19" s="15">
        <v>0</v>
      </c>
      <c r="K19" s="17">
        <f t="shared" si="3"/>
        <v>0</v>
      </c>
      <c r="L19" s="15">
        <f t="shared" si="4"/>
        <v>5336355</v>
      </c>
      <c r="M19" s="17">
        <f>(L19/$L$258)*100</f>
        <v>0.14946292734253841</v>
      </c>
      <c r="N19" s="15"/>
      <c r="O19" s="15"/>
      <c r="P19" s="15"/>
    </row>
    <row r="20" spans="2:16">
      <c r="B20" s="18" t="s">
        <v>38</v>
      </c>
      <c r="C20" s="59">
        <v>1360000</v>
      </c>
      <c r="D20" s="19">
        <v>3650237</v>
      </c>
      <c r="E20" s="19">
        <v>0</v>
      </c>
      <c r="F20" s="19">
        <f t="shared" si="0"/>
        <v>5010237</v>
      </c>
      <c r="G20" s="20">
        <f t="shared" si="1"/>
        <v>100</v>
      </c>
      <c r="H20" s="19">
        <v>0</v>
      </c>
      <c r="I20" s="20">
        <f t="shared" si="2"/>
        <v>0</v>
      </c>
      <c r="J20" s="19">
        <v>0</v>
      </c>
      <c r="K20" s="20">
        <f t="shared" si="3"/>
        <v>0</v>
      </c>
      <c r="L20" s="19">
        <f t="shared" si="4"/>
        <v>5010237</v>
      </c>
      <c r="M20" s="20">
        <f>(L20/$L$258)*100</f>
        <v>0.14032887405352482</v>
      </c>
      <c r="N20" s="15"/>
      <c r="O20" s="15"/>
      <c r="P20" s="15"/>
    </row>
    <row r="21" spans="2:16">
      <c r="B21" s="16" t="s">
        <v>56</v>
      </c>
      <c r="C21" s="57">
        <v>594720</v>
      </c>
      <c r="D21" s="15">
        <v>8503120</v>
      </c>
      <c r="E21" s="15">
        <v>0</v>
      </c>
      <c r="F21" s="15">
        <f t="shared" si="0"/>
        <v>9097840</v>
      </c>
      <c r="G21" s="17">
        <f t="shared" si="1"/>
        <v>100</v>
      </c>
      <c r="H21" s="15">
        <v>0</v>
      </c>
      <c r="I21" s="17">
        <f t="shared" si="2"/>
        <v>0</v>
      </c>
      <c r="J21" s="15">
        <v>0</v>
      </c>
      <c r="K21" s="17">
        <f t="shared" si="3"/>
        <v>0</v>
      </c>
      <c r="L21" s="15">
        <f t="shared" si="4"/>
        <v>9097840</v>
      </c>
      <c r="M21" s="17">
        <f>(L21/$L$258)*100</f>
        <v>0.25481621797913362</v>
      </c>
      <c r="N21" s="15"/>
      <c r="O21" s="15"/>
      <c r="P21" s="15"/>
    </row>
    <row r="22" spans="2:16">
      <c r="B22" s="16" t="s">
        <v>20</v>
      </c>
      <c r="C22" s="57">
        <v>4896943</v>
      </c>
      <c r="D22" s="15">
        <v>132769</v>
      </c>
      <c r="E22" s="15">
        <v>0</v>
      </c>
      <c r="F22" s="15">
        <f t="shared" si="0"/>
        <v>5029712</v>
      </c>
      <c r="G22" s="17">
        <f t="shared" si="1"/>
        <v>97.481046312544066</v>
      </c>
      <c r="H22" s="15">
        <v>0</v>
      </c>
      <c r="I22" s="17">
        <f t="shared" si="2"/>
        <v>0</v>
      </c>
      <c r="J22" s="15">
        <v>129970</v>
      </c>
      <c r="K22" s="17">
        <f t="shared" si="3"/>
        <v>2.5189536874559324</v>
      </c>
      <c r="L22" s="15">
        <f t="shared" si="4"/>
        <v>5159682</v>
      </c>
      <c r="M22" s="17">
        <f>(L22/$L$258)*100</f>
        <v>0.1445145939272412</v>
      </c>
      <c r="N22" s="15"/>
      <c r="O22" s="15"/>
      <c r="P22" s="15"/>
    </row>
    <row r="23" spans="2:16">
      <c r="B23" s="16" t="s">
        <v>91</v>
      </c>
      <c r="C23" s="57">
        <v>0</v>
      </c>
      <c r="D23" s="15">
        <v>1742000</v>
      </c>
      <c r="E23" s="15">
        <v>0</v>
      </c>
      <c r="F23" s="15">
        <f t="shared" si="0"/>
        <v>1742000</v>
      </c>
      <c r="G23" s="17">
        <f t="shared" si="1"/>
        <v>100</v>
      </c>
      <c r="H23" s="15">
        <v>0</v>
      </c>
      <c r="I23" s="17">
        <f t="shared" si="2"/>
        <v>0</v>
      </c>
      <c r="J23" s="15">
        <v>0</v>
      </c>
      <c r="K23" s="17">
        <f t="shared" si="3"/>
        <v>0</v>
      </c>
      <c r="L23" s="15">
        <f t="shared" si="4"/>
        <v>1742000</v>
      </c>
      <c r="M23" s="17">
        <f>(L23/$L$258)*100</f>
        <v>4.8790685670406467E-2</v>
      </c>
      <c r="N23" s="15"/>
      <c r="O23" s="15"/>
      <c r="P23" s="15"/>
    </row>
    <row r="24" spans="2:16">
      <c r="B24" s="16" t="s">
        <v>67</v>
      </c>
      <c r="C24" s="57">
        <v>7535877</v>
      </c>
      <c r="D24" s="15">
        <v>28221395</v>
      </c>
      <c r="E24" s="15">
        <v>935774</v>
      </c>
      <c r="F24" s="15">
        <f t="shared" si="0"/>
        <v>36693046</v>
      </c>
      <c r="G24" s="17">
        <f t="shared" si="1"/>
        <v>37.496778957863704</v>
      </c>
      <c r="H24" s="15">
        <v>61163482</v>
      </c>
      <c r="I24" s="17">
        <f t="shared" si="2"/>
        <v>62.503221042136303</v>
      </c>
      <c r="J24" s="15">
        <v>0</v>
      </c>
      <c r="K24" s="17">
        <f t="shared" si="3"/>
        <v>0</v>
      </c>
      <c r="L24" s="15">
        <f t="shared" si="4"/>
        <v>97856528</v>
      </c>
      <c r="M24" s="17">
        <f>(L24/$L$258)*100</f>
        <v>2.7408077488205103</v>
      </c>
      <c r="N24" s="15"/>
      <c r="O24" s="15"/>
      <c r="P24" s="15"/>
    </row>
    <row r="25" spans="2:16">
      <c r="B25" s="18" t="s">
        <v>47</v>
      </c>
      <c r="C25" s="59">
        <v>709300</v>
      </c>
      <c r="D25" s="19">
        <v>2570606</v>
      </c>
      <c r="E25" s="19">
        <v>3288340</v>
      </c>
      <c r="F25" s="19">
        <f t="shared" si="0"/>
        <v>6568246</v>
      </c>
      <c r="G25" s="20">
        <f t="shared" si="1"/>
        <v>17.767785365833603</v>
      </c>
      <c r="H25" s="19">
        <v>30398916</v>
      </c>
      <c r="I25" s="20">
        <f t="shared" si="2"/>
        <v>82.232214634166397</v>
      </c>
      <c r="J25" s="19">
        <v>0</v>
      </c>
      <c r="K25" s="20">
        <f t="shared" si="3"/>
        <v>0</v>
      </c>
      <c r="L25" s="19">
        <f t="shared" si="4"/>
        <v>36967162</v>
      </c>
      <c r="M25" s="20">
        <f>(L25/$L$258)*100</f>
        <v>1.0353921821291587</v>
      </c>
      <c r="N25" s="15"/>
      <c r="O25" s="15"/>
      <c r="P25" s="15"/>
    </row>
    <row r="26" spans="2:16">
      <c r="B26" s="16" t="s">
        <v>21</v>
      </c>
      <c r="C26" s="57">
        <v>2630705</v>
      </c>
      <c r="D26" s="15">
        <v>1993860</v>
      </c>
      <c r="E26" s="15">
        <v>0</v>
      </c>
      <c r="F26" s="15">
        <f t="shared" si="0"/>
        <v>4624565</v>
      </c>
      <c r="G26" s="17">
        <f t="shared" si="1"/>
        <v>100</v>
      </c>
      <c r="H26" s="15">
        <v>0</v>
      </c>
      <c r="I26" s="17">
        <f t="shared" si="2"/>
        <v>0</v>
      </c>
      <c r="J26" s="15">
        <v>0</v>
      </c>
      <c r="K26" s="17">
        <f t="shared" si="3"/>
        <v>0</v>
      </c>
      <c r="L26" s="15">
        <f t="shared" si="4"/>
        <v>4624565</v>
      </c>
      <c r="M26" s="17">
        <f>(L26/$L$258)*100</f>
        <v>0.12952680670342323</v>
      </c>
      <c r="N26" s="15"/>
      <c r="O26" s="15"/>
      <c r="P26" s="15"/>
    </row>
    <row r="27" spans="2:16">
      <c r="B27" s="16" t="s">
        <v>68</v>
      </c>
      <c r="C27" s="57">
        <v>3917061</v>
      </c>
      <c r="D27" s="15">
        <v>1962012</v>
      </c>
      <c r="E27" s="15">
        <v>0</v>
      </c>
      <c r="F27" s="15">
        <f t="shared" si="0"/>
        <v>5879073</v>
      </c>
      <c r="G27" s="17">
        <f t="shared" si="1"/>
        <v>24.746141581866198</v>
      </c>
      <c r="H27" s="15">
        <v>15166800</v>
      </c>
      <c r="I27" s="17">
        <f t="shared" si="2"/>
        <v>63.839959147275138</v>
      </c>
      <c r="J27" s="15">
        <v>2711661</v>
      </c>
      <c r="K27" s="17">
        <f t="shared" si="3"/>
        <v>11.413899270858668</v>
      </c>
      <c r="L27" s="15">
        <f t="shared" si="4"/>
        <v>23757534</v>
      </c>
      <c r="M27" s="17">
        <f>(L27/$L$258)*100</f>
        <v>0.66541123633639176</v>
      </c>
      <c r="N27" s="15"/>
      <c r="O27" s="15"/>
      <c r="P27" s="15"/>
    </row>
    <row r="28" spans="2:16">
      <c r="B28" s="16" t="s">
        <v>22</v>
      </c>
      <c r="C28" s="57">
        <v>0</v>
      </c>
      <c r="D28" s="15">
        <v>79338</v>
      </c>
      <c r="E28" s="15">
        <v>244018</v>
      </c>
      <c r="F28" s="15">
        <f t="shared" si="0"/>
        <v>323356</v>
      </c>
      <c r="G28" s="17">
        <f t="shared" si="1"/>
        <v>8.600344220162599</v>
      </c>
      <c r="H28" s="15">
        <v>3436447</v>
      </c>
      <c r="I28" s="17">
        <f t="shared" si="2"/>
        <v>91.399655779837403</v>
      </c>
      <c r="J28" s="15">
        <v>0</v>
      </c>
      <c r="K28" s="17">
        <f t="shared" si="3"/>
        <v>0</v>
      </c>
      <c r="L28" s="15">
        <f t="shared" si="4"/>
        <v>3759803</v>
      </c>
      <c r="M28" s="17">
        <f>(L28/$L$258)*100</f>
        <v>0.10530618045674583</v>
      </c>
      <c r="N28" s="15"/>
      <c r="O28" s="15"/>
      <c r="P28" s="15"/>
    </row>
    <row r="29" spans="2:16">
      <c r="B29" s="16" t="s">
        <v>69</v>
      </c>
      <c r="C29" s="57">
        <v>1952588</v>
      </c>
      <c r="D29" s="15">
        <v>9723149</v>
      </c>
      <c r="E29" s="15">
        <v>427615</v>
      </c>
      <c r="F29" s="15">
        <f t="shared" si="0"/>
        <v>12103352</v>
      </c>
      <c r="G29" s="17">
        <f t="shared" si="1"/>
        <v>1.3482140932949072</v>
      </c>
      <c r="H29" s="15">
        <v>355571156</v>
      </c>
      <c r="I29" s="17">
        <f t="shared" si="2"/>
        <v>39.607708979162304</v>
      </c>
      <c r="J29" s="15">
        <v>530057689</v>
      </c>
      <c r="K29" s="17">
        <f t="shared" si="3"/>
        <v>59.04407692754279</v>
      </c>
      <c r="L29" s="15">
        <f t="shared" si="4"/>
        <v>897732197</v>
      </c>
      <c r="M29" s="17">
        <f>(L29/$L$258)*100</f>
        <v>25.144069712991051</v>
      </c>
      <c r="N29" s="15"/>
      <c r="O29" s="15"/>
      <c r="P29" s="15"/>
    </row>
    <row r="30" spans="2:16">
      <c r="B30" s="18" t="s">
        <v>133</v>
      </c>
      <c r="C30" s="59">
        <v>0</v>
      </c>
      <c r="D30" s="19">
        <v>1149050</v>
      </c>
      <c r="E30" s="19">
        <v>0</v>
      </c>
      <c r="F30" s="19">
        <f t="shared" si="0"/>
        <v>1149050</v>
      </c>
      <c r="G30" s="20">
        <f t="shared" si="1"/>
        <v>100</v>
      </c>
      <c r="H30" s="19">
        <v>0</v>
      </c>
      <c r="I30" s="20">
        <f t="shared" si="2"/>
        <v>0</v>
      </c>
      <c r="J30" s="19">
        <v>0</v>
      </c>
      <c r="K30" s="20">
        <f t="shared" si="3"/>
        <v>0</v>
      </c>
      <c r="L30" s="19">
        <f t="shared" si="4"/>
        <v>1149050</v>
      </c>
      <c r="M30" s="20">
        <f>(L30/$L$258)*100</f>
        <v>3.2183086894133496E-2</v>
      </c>
      <c r="N30" s="15"/>
      <c r="O30" s="15"/>
      <c r="P30" s="15"/>
    </row>
    <row r="31" spans="2:16">
      <c r="B31" s="16" t="s">
        <v>53</v>
      </c>
      <c r="C31" s="57">
        <v>0</v>
      </c>
      <c r="D31" s="28">
        <v>4200594</v>
      </c>
      <c r="E31" s="28">
        <v>40000</v>
      </c>
      <c r="F31" s="15">
        <f t="shared" si="0"/>
        <v>4240594</v>
      </c>
      <c r="G31" s="17">
        <f t="shared" si="1"/>
        <v>3.754455899410329</v>
      </c>
      <c r="H31" s="15">
        <v>108707703</v>
      </c>
      <c r="I31" s="17">
        <f t="shared" si="2"/>
        <v>96.245544100589669</v>
      </c>
      <c r="J31" s="15">
        <v>0</v>
      </c>
      <c r="K31" s="17">
        <f t="shared" si="3"/>
        <v>0</v>
      </c>
      <c r="L31" s="15">
        <f t="shared" si="4"/>
        <v>112948297</v>
      </c>
      <c r="M31" s="17">
        <f>(L31/$L$258)*100</f>
        <v>3.1635045097214194</v>
      </c>
      <c r="N31" s="15"/>
      <c r="O31" s="15"/>
      <c r="P31" s="15"/>
    </row>
    <row r="32" spans="2:16">
      <c r="B32" s="16" t="s">
        <v>70</v>
      </c>
      <c r="C32" s="57">
        <v>5533707</v>
      </c>
      <c r="D32" s="28">
        <v>2501091</v>
      </c>
      <c r="E32" s="28">
        <v>3626640</v>
      </c>
      <c r="F32" s="15">
        <f t="shared" si="0"/>
        <v>11661438</v>
      </c>
      <c r="G32" s="17">
        <f t="shared" si="1"/>
        <v>15.993997422156864</v>
      </c>
      <c r="H32" s="15">
        <v>0</v>
      </c>
      <c r="I32" s="17">
        <f t="shared" si="2"/>
        <v>0</v>
      </c>
      <c r="J32" s="15">
        <v>61249903</v>
      </c>
      <c r="K32" s="17">
        <f t="shared" si="3"/>
        <v>84.006002577843148</v>
      </c>
      <c r="L32" s="15">
        <f t="shared" si="4"/>
        <v>72911341</v>
      </c>
      <c r="M32" s="17">
        <f>(L32/$L$258)*100</f>
        <v>2.0421322161531683</v>
      </c>
      <c r="N32" s="15"/>
      <c r="O32" s="15"/>
      <c r="P32" s="15"/>
    </row>
    <row r="33" spans="2:16">
      <c r="B33" s="16" t="s">
        <v>23</v>
      </c>
      <c r="C33" s="57">
        <v>2353860</v>
      </c>
      <c r="D33" s="15">
        <v>4495200</v>
      </c>
      <c r="E33" s="15">
        <v>4400000</v>
      </c>
      <c r="F33" s="15">
        <f t="shared" si="0"/>
        <v>11249060</v>
      </c>
      <c r="G33" s="17">
        <f t="shared" si="1"/>
        <v>44.379359798108723</v>
      </c>
      <c r="H33" s="15">
        <v>13428115</v>
      </c>
      <c r="I33" s="17">
        <f t="shared" si="2"/>
        <v>52.976083956826677</v>
      </c>
      <c r="J33" s="15">
        <v>670329</v>
      </c>
      <c r="K33" s="17">
        <f t="shared" si="3"/>
        <v>2.644556245064603</v>
      </c>
      <c r="L33" s="15">
        <f t="shared" si="4"/>
        <v>25347504</v>
      </c>
      <c r="M33" s="17">
        <f>(L33/$L$258)*100</f>
        <v>0.70994380034062599</v>
      </c>
      <c r="N33" s="15"/>
      <c r="O33" s="15"/>
      <c r="P33" s="15"/>
    </row>
    <row r="34" spans="2:16">
      <c r="B34" s="16" t="s">
        <v>71</v>
      </c>
      <c r="C34" s="57">
        <v>102770</v>
      </c>
      <c r="D34" s="15">
        <v>8000</v>
      </c>
      <c r="E34" s="15">
        <v>0</v>
      </c>
      <c r="F34" s="15">
        <f t="shared" si="0"/>
        <v>110770</v>
      </c>
      <c r="G34" s="17">
        <f t="shared" si="1"/>
        <v>6.9171134538558637E-2</v>
      </c>
      <c r="H34" s="15">
        <v>10799283</v>
      </c>
      <c r="I34" s="17">
        <f t="shared" si="2"/>
        <v>6.7436910473320317</v>
      </c>
      <c r="J34" s="15">
        <v>149229000.28999999</v>
      </c>
      <c r="K34" s="17">
        <f t="shared" si="3"/>
        <v>93.187137818129401</v>
      </c>
      <c r="L34" s="15">
        <f t="shared" si="4"/>
        <v>160139053.28999999</v>
      </c>
      <c r="M34" s="17">
        <f>(L34/$L$258)*100</f>
        <v>4.4852435204528476</v>
      </c>
      <c r="N34" s="15"/>
      <c r="O34" s="15"/>
      <c r="P34" s="15"/>
    </row>
    <row r="35" spans="2:16">
      <c r="B35" s="16" t="s">
        <v>72</v>
      </c>
      <c r="C35" s="57">
        <v>0</v>
      </c>
      <c r="D35" s="15">
        <v>1004720</v>
      </c>
      <c r="E35" s="15">
        <v>2978600</v>
      </c>
      <c r="F35" s="15">
        <f t="shared" si="0"/>
        <v>3983320</v>
      </c>
      <c r="G35" s="17">
        <f t="shared" si="1"/>
        <v>56.592029817043276</v>
      </c>
      <c r="H35" s="15">
        <v>3055339</v>
      </c>
      <c r="I35" s="17">
        <f t="shared" si="2"/>
        <v>43.407970182956724</v>
      </c>
      <c r="J35" s="15">
        <v>0</v>
      </c>
      <c r="K35" s="17">
        <f t="shared" si="3"/>
        <v>0</v>
      </c>
      <c r="L35" s="15">
        <f t="shared" si="4"/>
        <v>7038659</v>
      </c>
      <c r="M35" s="17">
        <f>(L35/$L$258)*100</f>
        <v>0.19714179036175514</v>
      </c>
      <c r="N35" s="15"/>
      <c r="O35" s="15"/>
      <c r="P35" s="15"/>
    </row>
    <row r="36" spans="2:16">
      <c r="B36" s="41" t="s">
        <v>73</v>
      </c>
      <c r="C36" s="75">
        <v>1400000</v>
      </c>
      <c r="D36" s="42">
        <v>1505940</v>
      </c>
      <c r="E36" s="42">
        <v>0</v>
      </c>
      <c r="F36" s="42">
        <f t="shared" si="0"/>
        <v>2905940</v>
      </c>
      <c r="G36" s="43">
        <f t="shared" si="1"/>
        <v>49.048530015923383</v>
      </c>
      <c r="H36" s="42">
        <v>3018682</v>
      </c>
      <c r="I36" s="43">
        <f t="shared" si="2"/>
        <v>50.951469984076624</v>
      </c>
      <c r="J36" s="42">
        <v>0</v>
      </c>
      <c r="K36" s="43">
        <f t="shared" si="3"/>
        <v>0</v>
      </c>
      <c r="L36" s="42">
        <f t="shared" si="4"/>
        <v>5924622</v>
      </c>
      <c r="M36" s="43">
        <f>(L36/$L$258)*100</f>
        <v>0.16593936263948042</v>
      </c>
      <c r="N36" s="15"/>
      <c r="O36" s="15"/>
      <c r="P36" s="15"/>
    </row>
    <row r="37" spans="2:16">
      <c r="B37" s="16" t="s">
        <v>46</v>
      </c>
      <c r="C37" s="57">
        <v>0</v>
      </c>
      <c r="D37" s="28">
        <v>434720</v>
      </c>
      <c r="E37" s="28">
        <v>886160</v>
      </c>
      <c r="F37" s="28">
        <f t="shared" si="0"/>
        <v>1320880</v>
      </c>
      <c r="G37" s="17">
        <f t="shared" si="1"/>
        <v>11.108391928906562</v>
      </c>
      <c r="H37" s="28">
        <v>6159950</v>
      </c>
      <c r="I37" s="17">
        <f t="shared" si="2"/>
        <v>51.804205425525382</v>
      </c>
      <c r="J37" s="28">
        <v>4410000</v>
      </c>
      <c r="K37" s="17">
        <f t="shared" si="3"/>
        <v>37.087402645568055</v>
      </c>
      <c r="L37" s="28">
        <f t="shared" si="4"/>
        <v>11890830</v>
      </c>
      <c r="M37" s="17">
        <f>(L37/$L$258)*100</f>
        <v>0.33304348386351279</v>
      </c>
      <c r="N37" s="15"/>
      <c r="O37" s="15"/>
      <c r="P37" s="15"/>
    </row>
    <row r="38" spans="2:16">
      <c r="B38" s="16" t="s">
        <v>44</v>
      </c>
      <c r="C38" s="57">
        <v>963168</v>
      </c>
      <c r="D38" s="28">
        <v>2463872</v>
      </c>
      <c r="E38" s="28">
        <v>0</v>
      </c>
      <c r="F38" s="28">
        <f t="shared" si="0"/>
        <v>3427040</v>
      </c>
      <c r="G38" s="17">
        <f t="shared" si="1"/>
        <v>100</v>
      </c>
      <c r="H38" s="28">
        <v>0</v>
      </c>
      <c r="I38" s="17">
        <f t="shared" si="2"/>
        <v>0</v>
      </c>
      <c r="J38" s="28">
        <v>0</v>
      </c>
      <c r="K38" s="17">
        <f t="shared" si="3"/>
        <v>0</v>
      </c>
      <c r="L38" s="28">
        <f t="shared" si="4"/>
        <v>3427040</v>
      </c>
      <c r="M38" s="17">
        <f>(L38/$L$258)*100</f>
        <v>9.5986011148053829E-2</v>
      </c>
      <c r="N38" s="15"/>
      <c r="O38" s="15"/>
      <c r="P38" s="15"/>
    </row>
    <row r="39" spans="2:16">
      <c r="B39" s="16" t="s">
        <v>24</v>
      </c>
      <c r="C39" s="57">
        <v>0</v>
      </c>
      <c r="D39" s="28">
        <v>0</v>
      </c>
      <c r="E39" s="28">
        <v>896763</v>
      </c>
      <c r="F39" s="28">
        <f t="shared" si="0"/>
        <v>896763</v>
      </c>
      <c r="G39" s="17">
        <f t="shared" si="1"/>
        <v>2.0605000930686885</v>
      </c>
      <c r="H39" s="28">
        <v>20974856</v>
      </c>
      <c r="I39" s="17">
        <f t="shared" si="2"/>
        <v>48.194107852467525</v>
      </c>
      <c r="J39" s="28">
        <v>21650000</v>
      </c>
      <c r="K39" s="17">
        <f t="shared" si="3"/>
        <v>49.745392054463785</v>
      </c>
      <c r="L39" s="28">
        <f t="shared" si="4"/>
        <v>43521619</v>
      </c>
      <c r="M39" s="17">
        <f>(L39/$L$258)*100</f>
        <v>1.2189722344983869</v>
      </c>
      <c r="N39" s="15"/>
      <c r="O39" s="15"/>
      <c r="P39" s="15"/>
    </row>
    <row r="40" spans="2:16">
      <c r="B40" s="18" t="s">
        <v>74</v>
      </c>
      <c r="C40" s="74">
        <v>26542057</v>
      </c>
      <c r="D40" s="19">
        <v>12155870</v>
      </c>
      <c r="E40" s="19">
        <v>1354320</v>
      </c>
      <c r="F40" s="19">
        <f t="shared" si="0"/>
        <v>40052247</v>
      </c>
      <c r="G40" s="20">
        <f t="shared" si="1"/>
        <v>45.084104152283196</v>
      </c>
      <c r="H40" s="19">
        <v>43430708</v>
      </c>
      <c r="I40" s="20">
        <f t="shared" si="2"/>
        <v>48.887009082896121</v>
      </c>
      <c r="J40" s="19">
        <v>5356000</v>
      </c>
      <c r="K40" s="20">
        <f t="shared" si="3"/>
        <v>6.0288867648206805</v>
      </c>
      <c r="L40" s="19">
        <f t="shared" si="4"/>
        <v>88838955</v>
      </c>
      <c r="M40" s="20">
        <f>(L40/$L$258)*100</f>
        <v>2.4882396835203124</v>
      </c>
      <c r="N40" s="15"/>
      <c r="O40" s="15"/>
      <c r="P40" s="15"/>
    </row>
    <row r="41" spans="2:16">
      <c r="B41" s="16" t="s">
        <v>83</v>
      </c>
      <c r="C41" s="57">
        <v>0</v>
      </c>
      <c r="D41" s="28">
        <v>80000</v>
      </c>
      <c r="E41" s="15">
        <v>312000</v>
      </c>
      <c r="F41" s="28">
        <f t="shared" si="0"/>
        <v>392000</v>
      </c>
      <c r="G41" s="17">
        <f t="shared" si="1"/>
        <v>3.5242766017702301</v>
      </c>
      <c r="H41" s="28">
        <v>10730850</v>
      </c>
      <c r="I41" s="17">
        <f t="shared" si="2"/>
        <v>96.475723398229775</v>
      </c>
      <c r="J41" s="28">
        <v>0</v>
      </c>
      <c r="K41" s="17">
        <f t="shared" si="3"/>
        <v>0</v>
      </c>
      <c r="L41" s="28">
        <f t="shared" si="4"/>
        <v>11122850</v>
      </c>
      <c r="M41" s="17">
        <f>(L41/$L$258)*100</f>
        <v>0.31153356952300837</v>
      </c>
      <c r="N41" s="15"/>
      <c r="O41" s="15"/>
      <c r="P41" s="15"/>
    </row>
    <row r="42" spans="2:16">
      <c r="B42" s="16" t="s">
        <v>84</v>
      </c>
      <c r="C42" s="58">
        <v>225720</v>
      </c>
      <c r="D42" s="28">
        <v>0</v>
      </c>
      <c r="E42" s="28">
        <v>677160</v>
      </c>
      <c r="F42" s="28">
        <f t="shared" si="0"/>
        <v>902880</v>
      </c>
      <c r="G42" s="17">
        <f t="shared" si="1"/>
        <v>100</v>
      </c>
      <c r="H42" s="28">
        <v>0</v>
      </c>
      <c r="I42" s="17">
        <f t="shared" si="2"/>
        <v>0</v>
      </c>
      <c r="J42" s="28">
        <v>0</v>
      </c>
      <c r="K42" s="17">
        <f t="shared" si="3"/>
        <v>0</v>
      </c>
      <c r="L42" s="28">
        <f t="shared" si="4"/>
        <v>902880</v>
      </c>
      <c r="M42" s="17">
        <f>(L42/$L$258)*100</f>
        <v>2.5288251594774162E-2</v>
      </c>
      <c r="N42" s="15"/>
      <c r="O42" s="15"/>
      <c r="P42" s="15"/>
    </row>
    <row r="43" spans="2:16">
      <c r="B43" s="16" t="s">
        <v>25</v>
      </c>
      <c r="C43" s="60">
        <v>4154740</v>
      </c>
      <c r="D43" s="28">
        <v>17971667</v>
      </c>
      <c r="E43" s="28">
        <v>0</v>
      </c>
      <c r="F43" s="28">
        <f t="shared" si="0"/>
        <v>22126407</v>
      </c>
      <c r="G43" s="17">
        <f t="shared" si="1"/>
        <v>7.8460347233024734</v>
      </c>
      <c r="H43" s="28">
        <v>36608480</v>
      </c>
      <c r="I43" s="17">
        <f t="shared" si="2"/>
        <v>12.981384878589827</v>
      </c>
      <c r="J43" s="28">
        <v>223272621</v>
      </c>
      <c r="K43" s="17">
        <f t="shared" si="3"/>
        <v>79.172580398107698</v>
      </c>
      <c r="L43" s="28">
        <f t="shared" si="4"/>
        <v>282007508</v>
      </c>
      <c r="M43" s="17">
        <f>(L43/$L$258)*100</f>
        <v>7.8985876461094353</v>
      </c>
      <c r="N43" s="15"/>
      <c r="O43" s="15"/>
      <c r="P43" s="15"/>
    </row>
    <row r="44" spans="2:16">
      <c r="B44" s="16" t="s">
        <v>26</v>
      </c>
      <c r="C44" s="60">
        <v>1729870</v>
      </c>
      <c r="D44" s="28">
        <v>-907810</v>
      </c>
      <c r="E44" s="28">
        <v>0</v>
      </c>
      <c r="F44" s="28">
        <f t="shared" si="0"/>
        <v>822060</v>
      </c>
      <c r="G44" s="17">
        <f t="shared" si="1"/>
        <v>7.7957022642206883</v>
      </c>
      <c r="H44" s="28">
        <v>9722981</v>
      </c>
      <c r="I44" s="17">
        <f t="shared" si="2"/>
        <v>92.204297735779306</v>
      </c>
      <c r="J44" s="28">
        <v>0</v>
      </c>
      <c r="K44" s="17">
        <f t="shared" si="3"/>
        <v>0</v>
      </c>
      <c r="L44" s="28">
        <f t="shared" si="4"/>
        <v>10545041</v>
      </c>
      <c r="M44" s="17">
        <f>(L44/$L$258)*100</f>
        <v>0.29535004639067086</v>
      </c>
      <c r="N44" s="15"/>
      <c r="O44" s="15"/>
      <c r="P44" s="15"/>
    </row>
    <row r="45" spans="2:16">
      <c r="B45" s="16" t="s">
        <v>75</v>
      </c>
      <c r="C45" s="60">
        <v>1398310</v>
      </c>
      <c r="D45" s="28">
        <v>997710</v>
      </c>
      <c r="E45" s="28">
        <v>0</v>
      </c>
      <c r="F45" s="28">
        <f t="shared" si="0"/>
        <v>2396020</v>
      </c>
      <c r="G45" s="17">
        <f t="shared" si="1"/>
        <v>100</v>
      </c>
      <c r="H45" s="28">
        <v>0</v>
      </c>
      <c r="I45" s="17">
        <f t="shared" si="2"/>
        <v>0</v>
      </c>
      <c r="J45" s="28">
        <v>0</v>
      </c>
      <c r="K45" s="17">
        <f t="shared" si="3"/>
        <v>0</v>
      </c>
      <c r="L45" s="28">
        <f t="shared" si="4"/>
        <v>2396020</v>
      </c>
      <c r="M45" s="17">
        <f>(L45/$L$258)*100</f>
        <v>6.7108759288178693E-2</v>
      </c>
      <c r="N45" s="15"/>
      <c r="O45" s="15"/>
      <c r="P45" s="15"/>
    </row>
    <row r="46" spans="2:16">
      <c r="B46" s="41" t="s">
        <v>85</v>
      </c>
      <c r="C46" s="76">
        <v>0</v>
      </c>
      <c r="D46" s="42">
        <v>0</v>
      </c>
      <c r="E46" s="42">
        <v>0</v>
      </c>
      <c r="F46" s="42">
        <f t="shared" si="0"/>
        <v>0</v>
      </c>
      <c r="G46" s="43">
        <f t="shared" si="1"/>
        <v>0</v>
      </c>
      <c r="H46" s="42">
        <v>2308197</v>
      </c>
      <c r="I46" s="43">
        <f t="shared" si="2"/>
        <v>100</v>
      </c>
      <c r="J46" s="42">
        <v>0</v>
      </c>
      <c r="K46" s="43">
        <f t="shared" si="3"/>
        <v>0</v>
      </c>
      <c r="L46" s="42">
        <f t="shared" si="4"/>
        <v>2308197</v>
      </c>
      <c r="M46" s="43">
        <f>(L46/$L$258)*100</f>
        <v>6.4648974909515031E-2</v>
      </c>
      <c r="N46" s="15"/>
      <c r="O46" s="15"/>
      <c r="P46" s="15"/>
    </row>
    <row r="47" spans="2:16">
      <c r="B47" s="16" t="s">
        <v>76</v>
      </c>
      <c r="C47" s="73">
        <v>4975808</v>
      </c>
      <c r="D47" s="28">
        <v>11539155</v>
      </c>
      <c r="E47" s="28">
        <v>671000</v>
      </c>
      <c r="F47" s="28">
        <f t="shared" si="0"/>
        <v>17185963</v>
      </c>
      <c r="G47" s="17">
        <f t="shared" si="1"/>
        <v>6.9549020734851297</v>
      </c>
      <c r="H47" s="28">
        <v>101913788</v>
      </c>
      <c r="I47" s="17">
        <f t="shared" si="2"/>
        <v>41.242985073220737</v>
      </c>
      <c r="J47" s="28">
        <v>128006000</v>
      </c>
      <c r="K47" s="17">
        <f t="shared" si="3"/>
        <v>51.802112853294133</v>
      </c>
      <c r="L47" s="28">
        <f t="shared" si="4"/>
        <v>247105751</v>
      </c>
      <c r="M47" s="17">
        <f>(L47/$L$258)*100</f>
        <v>6.9210442160681565</v>
      </c>
      <c r="N47" s="15"/>
      <c r="O47" s="15"/>
      <c r="P47" s="15"/>
    </row>
    <row r="48" spans="2:16" ht="12.95" customHeight="1">
      <c r="B48" s="16"/>
      <c r="C48" s="15"/>
      <c r="D48" s="15"/>
      <c r="E48" s="15"/>
      <c r="F48" s="15"/>
      <c r="G48" s="21"/>
      <c r="H48" s="15"/>
      <c r="I48" s="21"/>
      <c r="J48" s="15"/>
      <c r="K48" s="21"/>
      <c r="L48" s="15"/>
      <c r="M48" s="21"/>
      <c r="N48" s="15"/>
      <c r="O48" s="15"/>
      <c r="P48" s="15"/>
    </row>
    <row r="49" spans="2:16">
      <c r="B49" s="29" t="s">
        <v>27</v>
      </c>
      <c r="C49" s="30">
        <f>SUM(C11:C48)</f>
        <v>77027923</v>
      </c>
      <c r="D49" s="30">
        <f>SUM(D11:D48)</f>
        <v>141023173</v>
      </c>
      <c r="E49" s="30">
        <f>SUM(E11:E48)</f>
        <v>29649486</v>
      </c>
      <c r="F49" s="30">
        <f>SUM(F11:F48)</f>
        <v>247700582</v>
      </c>
      <c r="G49" s="31">
        <f>(F49/L49)*100</f>
        <v>8.7964103632731696</v>
      </c>
      <c r="H49" s="30">
        <f>SUM(H11:H48)</f>
        <v>1200743541</v>
      </c>
      <c r="I49" s="31">
        <f>(H49/L49)*100</f>
        <v>42.641130845973237</v>
      </c>
      <c r="J49" s="30">
        <f>SUM(J11:J48)</f>
        <v>1367483872.29</v>
      </c>
      <c r="K49" s="31">
        <f>(J49/L49)*100</f>
        <v>48.562458790753595</v>
      </c>
      <c r="L49" s="30">
        <f>SUM(L11:L48)</f>
        <v>2815927995.29</v>
      </c>
      <c r="M49" s="31">
        <f>SUM(M11:M48)</f>
        <v>78.869723127837077</v>
      </c>
      <c r="N49" s="15"/>
      <c r="O49" s="15"/>
      <c r="P49" s="15"/>
    </row>
    <row r="50" spans="2:16" ht="12.95" customHeight="1">
      <c r="B50" s="16"/>
      <c r="C50" s="15"/>
      <c r="D50" s="15"/>
      <c r="E50" s="15"/>
      <c r="F50" s="15"/>
      <c r="G50" s="21"/>
      <c r="H50" s="15"/>
      <c r="I50" s="21"/>
      <c r="J50" s="15"/>
      <c r="K50" s="21"/>
      <c r="L50" s="15"/>
      <c r="M50" s="21"/>
      <c r="N50" s="15"/>
      <c r="O50" s="15"/>
      <c r="P50" s="15"/>
    </row>
    <row r="51" spans="2:16" ht="12.95" customHeight="1">
      <c r="B51" s="16"/>
      <c r="C51" s="15"/>
      <c r="D51" s="15"/>
      <c r="E51" s="15"/>
      <c r="F51" s="15"/>
      <c r="G51" s="21"/>
      <c r="H51" s="15"/>
      <c r="I51" s="21"/>
      <c r="J51" s="15"/>
      <c r="K51" s="21"/>
      <c r="L51" s="15"/>
      <c r="M51" s="21"/>
      <c r="N51" s="15"/>
      <c r="O51" s="15"/>
      <c r="P51" s="15"/>
    </row>
    <row r="52" spans="2:16" ht="15.75">
      <c r="B52" s="13" t="s">
        <v>28</v>
      </c>
      <c r="C52" s="15"/>
      <c r="D52" s="15"/>
      <c r="E52" s="15"/>
      <c r="F52" s="15"/>
      <c r="G52" s="21"/>
      <c r="H52" s="15"/>
      <c r="I52" s="21"/>
      <c r="J52" s="15"/>
      <c r="K52" s="21"/>
      <c r="L52" s="15"/>
      <c r="M52" s="21"/>
      <c r="N52" s="15"/>
      <c r="O52" s="15"/>
      <c r="P52" s="15"/>
    </row>
    <row r="53" spans="2:16">
      <c r="B53" s="16"/>
      <c r="C53" s="15"/>
      <c r="D53" s="15"/>
      <c r="E53" s="15"/>
      <c r="F53" s="15"/>
      <c r="G53" s="21"/>
      <c r="H53" s="15"/>
      <c r="I53" s="21"/>
      <c r="J53" s="15"/>
      <c r="K53" s="21"/>
      <c r="L53" s="15"/>
      <c r="M53" s="21"/>
      <c r="N53" s="15"/>
      <c r="O53" s="15"/>
      <c r="P53" s="15"/>
    </row>
    <row r="54" spans="2:16">
      <c r="B54" s="16" t="s">
        <v>29</v>
      </c>
      <c r="C54" s="14">
        <v>500000</v>
      </c>
      <c r="D54" s="14">
        <v>639080</v>
      </c>
      <c r="E54" s="15">
        <v>0</v>
      </c>
      <c r="F54" s="14">
        <f t="shared" ref="F54:F117" si="5">SUM(C54:E54)</f>
        <v>1139080</v>
      </c>
      <c r="G54" s="17">
        <f t="shared" ref="G54:G117" si="6">(F54/L54)*100</f>
        <v>100</v>
      </c>
      <c r="H54" s="14">
        <v>0</v>
      </c>
      <c r="I54" s="17">
        <f t="shared" ref="I54:I117" si="7">(H54/L54)*100</f>
        <v>0</v>
      </c>
      <c r="J54" s="14">
        <v>0</v>
      </c>
      <c r="K54" s="17">
        <f t="shared" ref="K54:K117" si="8">(J54/L54)*100</f>
        <v>0</v>
      </c>
      <c r="L54" s="14">
        <f t="shared" ref="L54:L117" si="9">J54+H54+F54</f>
        <v>1139080</v>
      </c>
      <c r="M54" s="17">
        <f t="shared" ref="M54:M117" si="10">(L54/$L$258)*100</f>
        <v>3.1903842843539955E-2</v>
      </c>
      <c r="N54" s="15"/>
      <c r="O54" s="15"/>
      <c r="P54" s="15"/>
    </row>
    <row r="55" spans="2:16">
      <c r="B55" s="16" t="s">
        <v>134</v>
      </c>
      <c r="C55" s="15">
        <v>0</v>
      </c>
      <c r="D55" s="15">
        <v>1951020</v>
      </c>
      <c r="E55" s="15">
        <v>0</v>
      </c>
      <c r="F55" s="15">
        <f t="shared" si="5"/>
        <v>1951020</v>
      </c>
      <c r="G55" s="17">
        <f t="shared" si="6"/>
        <v>100</v>
      </c>
      <c r="H55" s="15">
        <v>0</v>
      </c>
      <c r="I55" s="17">
        <f t="shared" si="7"/>
        <v>0</v>
      </c>
      <c r="J55" s="15">
        <v>0</v>
      </c>
      <c r="K55" s="17">
        <f t="shared" si="8"/>
        <v>0</v>
      </c>
      <c r="L55" s="15">
        <f t="shared" si="9"/>
        <v>1951020</v>
      </c>
      <c r="M55" s="17">
        <f t="shared" si="10"/>
        <v>5.4645007782248227E-2</v>
      </c>
      <c r="N55" s="15"/>
      <c r="O55" s="15"/>
      <c r="P55" s="15"/>
    </row>
    <row r="56" spans="2:16">
      <c r="B56" s="16" t="s">
        <v>39</v>
      </c>
      <c r="C56" s="15">
        <v>2782625</v>
      </c>
      <c r="D56" s="15">
        <v>1360000</v>
      </c>
      <c r="E56" s="15">
        <v>0</v>
      </c>
      <c r="F56" s="15">
        <f t="shared" si="5"/>
        <v>4142625</v>
      </c>
      <c r="G56" s="17">
        <f t="shared" si="6"/>
        <v>100</v>
      </c>
      <c r="H56" s="15">
        <v>0</v>
      </c>
      <c r="I56" s="17">
        <f t="shared" si="7"/>
        <v>0</v>
      </c>
      <c r="J56" s="15">
        <v>0</v>
      </c>
      <c r="K56" s="17">
        <f t="shared" si="8"/>
        <v>0</v>
      </c>
      <c r="L56" s="15">
        <f t="shared" si="9"/>
        <v>4142625</v>
      </c>
      <c r="M56" s="17">
        <f t="shared" si="10"/>
        <v>0.11602842378034878</v>
      </c>
      <c r="N56" s="15"/>
      <c r="O56" s="15"/>
      <c r="P56" s="15"/>
    </row>
    <row r="57" spans="2:16">
      <c r="B57" s="16" t="s">
        <v>77</v>
      </c>
      <c r="C57" s="15">
        <v>0</v>
      </c>
      <c r="D57" s="15">
        <v>1376160</v>
      </c>
      <c r="E57" s="15">
        <v>0</v>
      </c>
      <c r="F57" s="15">
        <f t="shared" si="5"/>
        <v>1376160</v>
      </c>
      <c r="G57" s="17">
        <f t="shared" si="6"/>
        <v>100</v>
      </c>
      <c r="H57" s="15">
        <v>0</v>
      </c>
      <c r="I57" s="17">
        <f t="shared" si="7"/>
        <v>0</v>
      </c>
      <c r="J57" s="15">
        <v>0</v>
      </c>
      <c r="K57" s="17">
        <f t="shared" si="8"/>
        <v>0</v>
      </c>
      <c r="L57" s="15">
        <f t="shared" si="9"/>
        <v>1376160</v>
      </c>
      <c r="M57" s="17">
        <f t="shared" si="10"/>
        <v>3.85440815110141E-2</v>
      </c>
      <c r="N57" s="15"/>
      <c r="O57" s="15"/>
      <c r="P57" s="15"/>
    </row>
    <row r="58" spans="2:16">
      <c r="B58" s="18" t="s">
        <v>41</v>
      </c>
      <c r="C58" s="51">
        <v>274000</v>
      </c>
      <c r="D58" s="19">
        <v>809999.99999999988</v>
      </c>
      <c r="E58" s="19">
        <v>0</v>
      </c>
      <c r="F58" s="19">
        <f t="shared" si="5"/>
        <v>1084000</v>
      </c>
      <c r="G58" s="20">
        <f t="shared" si="6"/>
        <v>6.1800563992859185</v>
      </c>
      <c r="H58" s="19">
        <v>16456293</v>
      </c>
      <c r="I58" s="20">
        <f t="shared" si="7"/>
        <v>93.819943600714083</v>
      </c>
      <c r="J58" s="19">
        <v>0</v>
      </c>
      <c r="K58" s="20">
        <f t="shared" si="8"/>
        <v>0</v>
      </c>
      <c r="L58" s="19">
        <f t="shared" si="9"/>
        <v>17540293</v>
      </c>
      <c r="M58" s="20">
        <f t="shared" si="10"/>
        <v>0.49127607481620594</v>
      </c>
      <c r="N58" s="15"/>
      <c r="O58" s="15"/>
      <c r="P58" s="15"/>
    </row>
    <row r="59" spans="2:16">
      <c r="B59" s="16" t="s">
        <v>182</v>
      </c>
      <c r="C59" s="15">
        <v>0</v>
      </c>
      <c r="D59" s="15">
        <v>735000</v>
      </c>
      <c r="E59" s="15">
        <v>0</v>
      </c>
      <c r="F59" s="15">
        <f t="shared" si="5"/>
        <v>735000</v>
      </c>
      <c r="G59" s="17">
        <f t="shared" si="6"/>
        <v>100</v>
      </c>
      <c r="H59" s="15">
        <v>0</v>
      </c>
      <c r="I59" s="17">
        <f t="shared" si="7"/>
        <v>0</v>
      </c>
      <c r="J59" s="15">
        <v>0</v>
      </c>
      <c r="K59" s="17">
        <f t="shared" si="8"/>
        <v>0</v>
      </c>
      <c r="L59" s="15">
        <f t="shared" si="9"/>
        <v>735000</v>
      </c>
      <c r="M59" s="17">
        <f t="shared" si="10"/>
        <v>2.0586196307548078E-2</v>
      </c>
      <c r="N59" s="15"/>
      <c r="O59" s="15"/>
      <c r="P59" s="15"/>
    </row>
    <row r="60" spans="2:16">
      <c r="B60" s="16" t="s">
        <v>183</v>
      </c>
      <c r="C60" s="15">
        <v>0</v>
      </c>
      <c r="D60" s="15">
        <v>0</v>
      </c>
      <c r="E60" s="15">
        <v>0</v>
      </c>
      <c r="F60" s="15">
        <f t="shared" si="5"/>
        <v>0</v>
      </c>
      <c r="G60" s="17">
        <f t="shared" si="6"/>
        <v>0</v>
      </c>
      <c r="H60" s="15">
        <v>7429168</v>
      </c>
      <c r="I60" s="17">
        <f t="shared" si="7"/>
        <v>100</v>
      </c>
      <c r="J60" s="15">
        <v>0</v>
      </c>
      <c r="K60" s="17">
        <f t="shared" si="8"/>
        <v>0</v>
      </c>
      <c r="L60" s="15">
        <f t="shared" si="9"/>
        <v>7429168</v>
      </c>
      <c r="M60" s="17">
        <f t="shared" si="10"/>
        <v>0.20807933448946167</v>
      </c>
      <c r="N60" s="15"/>
      <c r="O60" s="15"/>
      <c r="P60" s="15"/>
    </row>
    <row r="61" spans="2:16">
      <c r="B61" s="16" t="s">
        <v>157</v>
      </c>
      <c r="C61" s="15">
        <v>1305500</v>
      </c>
      <c r="D61" s="15">
        <v>0</v>
      </c>
      <c r="E61" s="15">
        <v>0</v>
      </c>
      <c r="F61" s="15">
        <f t="shared" si="5"/>
        <v>1305500</v>
      </c>
      <c r="G61" s="17">
        <f t="shared" si="6"/>
        <v>100</v>
      </c>
      <c r="H61" s="15">
        <v>0</v>
      </c>
      <c r="I61" s="17">
        <f t="shared" si="7"/>
        <v>0</v>
      </c>
      <c r="J61" s="15">
        <v>0</v>
      </c>
      <c r="K61" s="17">
        <f t="shared" si="8"/>
        <v>0</v>
      </c>
      <c r="L61" s="15">
        <f t="shared" si="9"/>
        <v>1305500</v>
      </c>
      <c r="M61" s="17">
        <f t="shared" si="10"/>
        <v>3.6565005822454442E-2</v>
      </c>
      <c r="N61" s="15"/>
      <c r="O61" s="15"/>
      <c r="P61" s="15"/>
    </row>
    <row r="62" spans="2:16">
      <c r="B62" s="16" t="s">
        <v>184</v>
      </c>
      <c r="C62" s="28">
        <v>6303800</v>
      </c>
      <c r="D62" s="28">
        <v>533000</v>
      </c>
      <c r="E62" s="15">
        <v>0</v>
      </c>
      <c r="F62" s="28">
        <f t="shared" si="5"/>
        <v>6836800</v>
      </c>
      <c r="G62" s="17">
        <f t="shared" si="6"/>
        <v>100</v>
      </c>
      <c r="H62" s="28">
        <v>0</v>
      </c>
      <c r="I62" s="17">
        <f t="shared" si="7"/>
        <v>0</v>
      </c>
      <c r="J62" s="28">
        <v>0</v>
      </c>
      <c r="K62" s="17">
        <f t="shared" si="8"/>
        <v>0</v>
      </c>
      <c r="L62" s="28">
        <f t="shared" si="9"/>
        <v>6836800</v>
      </c>
      <c r="M62" s="17">
        <f t="shared" si="10"/>
        <v>0.19148803661965266</v>
      </c>
      <c r="N62" s="15"/>
      <c r="O62" s="15"/>
      <c r="P62" s="15"/>
    </row>
    <row r="63" spans="2:16">
      <c r="B63" s="16" t="s">
        <v>185</v>
      </c>
      <c r="C63" s="28">
        <v>0</v>
      </c>
      <c r="D63" s="28">
        <v>154097</v>
      </c>
      <c r="E63" s="28">
        <v>0</v>
      </c>
      <c r="F63" s="28">
        <f t="shared" si="5"/>
        <v>154097</v>
      </c>
      <c r="G63" s="17">
        <f t="shared" si="6"/>
        <v>16.56784184875341</v>
      </c>
      <c r="H63" s="28">
        <v>776000</v>
      </c>
      <c r="I63" s="17">
        <f t="shared" si="7"/>
        <v>83.432158151246597</v>
      </c>
      <c r="J63" s="28">
        <v>0</v>
      </c>
      <c r="K63" s="17">
        <f t="shared" si="8"/>
        <v>0</v>
      </c>
      <c r="L63" s="28">
        <f t="shared" si="9"/>
        <v>930097</v>
      </c>
      <c r="M63" s="17">
        <f t="shared" si="10"/>
        <v>2.6050557043621147E-2</v>
      </c>
      <c r="N63" s="15"/>
      <c r="O63" s="15"/>
      <c r="P63" s="15"/>
    </row>
    <row r="64" spans="2:16">
      <c r="B64" s="41" t="s">
        <v>86</v>
      </c>
      <c r="C64" s="42">
        <v>0</v>
      </c>
      <c r="D64" s="42">
        <v>3094798</v>
      </c>
      <c r="E64" s="42">
        <v>0</v>
      </c>
      <c r="F64" s="42">
        <f t="shared" si="5"/>
        <v>3094798</v>
      </c>
      <c r="G64" s="43">
        <f t="shared" si="6"/>
        <v>100</v>
      </c>
      <c r="H64" s="42">
        <v>0</v>
      </c>
      <c r="I64" s="43">
        <f t="shared" si="7"/>
        <v>0</v>
      </c>
      <c r="J64" s="42">
        <v>0</v>
      </c>
      <c r="K64" s="43">
        <f t="shared" si="8"/>
        <v>0</v>
      </c>
      <c r="L64" s="42">
        <f t="shared" si="9"/>
        <v>3094798</v>
      </c>
      <c r="M64" s="43">
        <f t="shared" si="10"/>
        <v>8.6680434231574385E-2</v>
      </c>
      <c r="N64" s="15"/>
      <c r="O64" s="15"/>
      <c r="P64" s="15"/>
    </row>
    <row r="65" spans="2:16">
      <c r="B65" s="16" t="s">
        <v>78</v>
      </c>
      <c r="C65" s="15">
        <v>1312437</v>
      </c>
      <c r="D65" s="15">
        <v>2905197</v>
      </c>
      <c r="E65" s="15">
        <v>35000</v>
      </c>
      <c r="F65" s="15">
        <f t="shared" si="5"/>
        <v>4252634</v>
      </c>
      <c r="G65" s="17">
        <f t="shared" si="6"/>
        <v>100</v>
      </c>
      <c r="H65" s="15">
        <v>0</v>
      </c>
      <c r="I65" s="17">
        <f t="shared" si="7"/>
        <v>0</v>
      </c>
      <c r="J65" s="15">
        <v>0</v>
      </c>
      <c r="K65" s="17">
        <f t="shared" si="8"/>
        <v>0</v>
      </c>
      <c r="L65" s="15">
        <f t="shared" si="9"/>
        <v>4252634</v>
      </c>
      <c r="M65" s="17">
        <f t="shared" si="10"/>
        <v>0.11910960319476654</v>
      </c>
      <c r="N65" s="15"/>
      <c r="O65" s="15"/>
      <c r="P65" s="15"/>
    </row>
    <row r="66" spans="2:16">
      <c r="B66" s="16" t="s">
        <v>135</v>
      </c>
      <c r="C66" s="15">
        <v>0</v>
      </c>
      <c r="D66" s="15">
        <v>4307100</v>
      </c>
      <c r="E66" s="15">
        <v>0</v>
      </c>
      <c r="F66" s="15">
        <f t="shared" si="5"/>
        <v>4307100</v>
      </c>
      <c r="G66" s="17">
        <f t="shared" si="6"/>
        <v>100</v>
      </c>
      <c r="H66" s="15">
        <v>0</v>
      </c>
      <c r="I66" s="17">
        <f t="shared" si="7"/>
        <v>0</v>
      </c>
      <c r="J66" s="15">
        <v>0</v>
      </c>
      <c r="K66" s="17">
        <f t="shared" si="8"/>
        <v>0</v>
      </c>
      <c r="L66" s="15">
        <f t="shared" si="9"/>
        <v>4307100</v>
      </c>
      <c r="M66" s="17">
        <f t="shared" si="10"/>
        <v>0.12063511036223173</v>
      </c>
      <c r="N66" s="15"/>
      <c r="O66" s="15"/>
      <c r="P66" s="15"/>
    </row>
    <row r="67" spans="2:16">
      <c r="B67" s="16" t="s">
        <v>48</v>
      </c>
      <c r="C67" s="28">
        <v>470841</v>
      </c>
      <c r="D67" s="15">
        <v>4159</v>
      </c>
      <c r="E67" s="15">
        <v>0</v>
      </c>
      <c r="F67" s="28">
        <f t="shared" si="5"/>
        <v>475000</v>
      </c>
      <c r="G67" s="17">
        <f t="shared" si="6"/>
        <v>100</v>
      </c>
      <c r="H67" s="28">
        <v>0</v>
      </c>
      <c r="I67" s="17">
        <f t="shared" si="7"/>
        <v>0</v>
      </c>
      <c r="J67" s="28">
        <v>0</v>
      </c>
      <c r="K67" s="17">
        <f t="shared" si="8"/>
        <v>0</v>
      </c>
      <c r="L67" s="28">
        <f t="shared" si="9"/>
        <v>475000</v>
      </c>
      <c r="M67" s="17">
        <f t="shared" si="10"/>
        <v>1.3304004416442637E-2</v>
      </c>
      <c r="N67" s="15"/>
      <c r="O67" s="15"/>
      <c r="P67" s="15"/>
    </row>
    <row r="68" spans="2:16">
      <c r="B68" s="18" t="s">
        <v>186</v>
      </c>
      <c r="C68" s="51">
        <v>0</v>
      </c>
      <c r="D68" s="19">
        <v>0</v>
      </c>
      <c r="E68" s="15">
        <v>0</v>
      </c>
      <c r="F68" s="19">
        <f t="shared" si="5"/>
        <v>0</v>
      </c>
      <c r="G68" s="20">
        <f t="shared" si="6"/>
        <v>0</v>
      </c>
      <c r="H68" s="19">
        <v>359960</v>
      </c>
      <c r="I68" s="20">
        <f t="shared" si="7"/>
        <v>100</v>
      </c>
      <c r="J68" s="19">
        <v>0</v>
      </c>
      <c r="K68" s="20">
        <f t="shared" si="8"/>
        <v>0</v>
      </c>
      <c r="L68" s="19">
        <f t="shared" si="9"/>
        <v>359960</v>
      </c>
      <c r="M68" s="20">
        <f t="shared" si="10"/>
        <v>1.0081914588931982E-2</v>
      </c>
      <c r="N68" s="15"/>
      <c r="O68" s="15"/>
      <c r="P68" s="15"/>
    </row>
    <row r="69" spans="2:16">
      <c r="B69" s="16" t="s">
        <v>49</v>
      </c>
      <c r="C69" s="15">
        <v>452898</v>
      </c>
      <c r="D69" s="15">
        <v>10557344</v>
      </c>
      <c r="E69" s="42">
        <v>0</v>
      </c>
      <c r="F69" s="28">
        <f t="shared" si="5"/>
        <v>11010242</v>
      </c>
      <c r="G69" s="17">
        <f t="shared" si="6"/>
        <v>100</v>
      </c>
      <c r="H69" s="28">
        <v>0</v>
      </c>
      <c r="I69" s="17">
        <f t="shared" si="7"/>
        <v>0</v>
      </c>
      <c r="J69" s="28">
        <v>0</v>
      </c>
      <c r="K69" s="17">
        <f t="shared" si="8"/>
        <v>0</v>
      </c>
      <c r="L69" s="28">
        <f t="shared" si="9"/>
        <v>11010242</v>
      </c>
      <c r="M69" s="17">
        <f t="shared" si="10"/>
        <v>0.3083795961981099</v>
      </c>
      <c r="N69" s="15"/>
      <c r="O69" s="15"/>
      <c r="P69" s="15"/>
    </row>
    <row r="70" spans="2:16">
      <c r="B70" s="16" t="s">
        <v>50</v>
      </c>
      <c r="C70" s="15">
        <v>0</v>
      </c>
      <c r="D70" s="15">
        <v>0</v>
      </c>
      <c r="E70" s="15">
        <v>0</v>
      </c>
      <c r="F70" s="28">
        <f t="shared" si="5"/>
        <v>0</v>
      </c>
      <c r="G70" s="17">
        <f t="shared" si="6"/>
        <v>0</v>
      </c>
      <c r="H70" s="28">
        <v>50667746</v>
      </c>
      <c r="I70" s="17">
        <f t="shared" si="7"/>
        <v>100</v>
      </c>
      <c r="J70" s="28">
        <v>0</v>
      </c>
      <c r="K70" s="17">
        <f t="shared" si="8"/>
        <v>0</v>
      </c>
      <c r="L70" s="28">
        <f t="shared" si="9"/>
        <v>50667746</v>
      </c>
      <c r="M70" s="17">
        <f t="shared" si="10"/>
        <v>1.4191240348530392</v>
      </c>
      <c r="N70" s="15"/>
      <c r="O70" s="15"/>
      <c r="P70" s="15"/>
    </row>
    <row r="71" spans="2:16">
      <c r="B71" s="16" t="s">
        <v>187</v>
      </c>
      <c r="C71" s="28">
        <v>0</v>
      </c>
      <c r="D71" s="15">
        <v>0</v>
      </c>
      <c r="E71" s="15">
        <v>564300</v>
      </c>
      <c r="F71" s="28">
        <f t="shared" si="5"/>
        <v>564300</v>
      </c>
      <c r="G71" s="17">
        <f t="shared" si="6"/>
        <v>100</v>
      </c>
      <c r="H71" s="28">
        <v>0</v>
      </c>
      <c r="I71" s="17">
        <f t="shared" si="7"/>
        <v>0</v>
      </c>
      <c r="J71" s="28">
        <v>0</v>
      </c>
      <c r="K71" s="17">
        <f t="shared" si="8"/>
        <v>0</v>
      </c>
      <c r="L71" s="28">
        <f t="shared" si="9"/>
        <v>564300</v>
      </c>
      <c r="M71" s="17">
        <f t="shared" si="10"/>
        <v>1.5805157246733852E-2</v>
      </c>
      <c r="N71" s="15"/>
      <c r="O71" s="15"/>
      <c r="P71" s="15"/>
    </row>
    <row r="72" spans="2:16">
      <c r="B72" s="16" t="s">
        <v>188</v>
      </c>
      <c r="C72" s="15">
        <v>730364</v>
      </c>
      <c r="D72" s="15">
        <v>112860</v>
      </c>
      <c r="E72" s="15">
        <v>1750000</v>
      </c>
      <c r="F72" s="28">
        <f t="shared" si="5"/>
        <v>2593224</v>
      </c>
      <c r="G72" s="17">
        <f t="shared" si="6"/>
        <v>100</v>
      </c>
      <c r="H72" s="28">
        <v>0</v>
      </c>
      <c r="I72" s="17">
        <f t="shared" si="7"/>
        <v>0</v>
      </c>
      <c r="J72" s="28">
        <v>0</v>
      </c>
      <c r="K72" s="17">
        <f t="shared" si="8"/>
        <v>0</v>
      </c>
      <c r="L72" s="28">
        <f t="shared" si="9"/>
        <v>2593224</v>
      </c>
      <c r="M72" s="17">
        <f t="shared" si="10"/>
        <v>7.2632133787000078E-2</v>
      </c>
      <c r="N72" s="15"/>
      <c r="O72" s="15"/>
      <c r="P72" s="15"/>
    </row>
    <row r="73" spans="2:16">
      <c r="B73" s="18" t="s">
        <v>30</v>
      </c>
      <c r="C73" s="19">
        <v>1880275</v>
      </c>
      <c r="D73" s="19">
        <v>12644082</v>
      </c>
      <c r="E73" s="19">
        <v>0</v>
      </c>
      <c r="F73" s="19">
        <f t="shared" si="5"/>
        <v>14524357</v>
      </c>
      <c r="G73" s="20">
        <f t="shared" si="6"/>
        <v>100</v>
      </c>
      <c r="H73" s="19">
        <v>0</v>
      </c>
      <c r="I73" s="20">
        <f t="shared" si="7"/>
        <v>0</v>
      </c>
      <c r="J73" s="19">
        <v>0</v>
      </c>
      <c r="K73" s="20">
        <f t="shared" si="8"/>
        <v>0</v>
      </c>
      <c r="L73" s="19">
        <f t="shared" si="9"/>
        <v>14524357</v>
      </c>
      <c r="M73" s="20">
        <f t="shared" si="10"/>
        <v>0.4068044414189253</v>
      </c>
      <c r="N73" s="15"/>
      <c r="O73" s="15"/>
      <c r="P73" s="15"/>
    </row>
    <row r="74" spans="2:16">
      <c r="B74" s="16" t="s">
        <v>158</v>
      </c>
      <c r="C74" s="15">
        <v>475000</v>
      </c>
      <c r="D74" s="15">
        <v>0</v>
      </c>
      <c r="E74" s="15">
        <v>0</v>
      </c>
      <c r="F74" s="28">
        <f t="shared" si="5"/>
        <v>475000</v>
      </c>
      <c r="G74" s="17">
        <f t="shared" si="6"/>
        <v>100</v>
      </c>
      <c r="H74" s="28">
        <v>0</v>
      </c>
      <c r="I74" s="17">
        <f t="shared" si="7"/>
        <v>0</v>
      </c>
      <c r="J74" s="28">
        <v>0</v>
      </c>
      <c r="K74" s="17">
        <f t="shared" si="8"/>
        <v>0</v>
      </c>
      <c r="L74" s="28">
        <f t="shared" si="9"/>
        <v>475000</v>
      </c>
      <c r="M74" s="17">
        <f t="shared" si="10"/>
        <v>1.3304004416442637E-2</v>
      </c>
      <c r="N74" s="15"/>
      <c r="O74" s="15"/>
      <c r="P74" s="15"/>
    </row>
    <row r="75" spans="2:16">
      <c r="B75" s="16" t="s">
        <v>159</v>
      </c>
      <c r="C75" s="15">
        <v>0</v>
      </c>
      <c r="D75" s="28">
        <v>838166</v>
      </c>
      <c r="E75" s="15">
        <v>0</v>
      </c>
      <c r="F75" s="28">
        <f t="shared" si="5"/>
        <v>838166</v>
      </c>
      <c r="G75" s="17">
        <f t="shared" si="6"/>
        <v>100</v>
      </c>
      <c r="H75" s="28">
        <v>0</v>
      </c>
      <c r="I75" s="17">
        <f t="shared" si="7"/>
        <v>0</v>
      </c>
      <c r="J75" s="28">
        <v>0</v>
      </c>
      <c r="K75" s="17">
        <f t="shared" si="8"/>
        <v>0</v>
      </c>
      <c r="L75" s="28">
        <f t="shared" si="9"/>
        <v>838166</v>
      </c>
      <c r="M75" s="17">
        <f t="shared" si="10"/>
        <v>2.3475714033078018E-2</v>
      </c>
      <c r="N75" s="15"/>
      <c r="O75" s="15"/>
      <c r="P75" s="15"/>
    </row>
    <row r="76" spans="2:16">
      <c r="B76" s="16" t="s">
        <v>160</v>
      </c>
      <c r="C76" s="28">
        <v>980000</v>
      </c>
      <c r="D76" s="28">
        <v>0</v>
      </c>
      <c r="E76" s="28">
        <v>0</v>
      </c>
      <c r="F76" s="28">
        <f t="shared" si="5"/>
        <v>980000</v>
      </c>
      <c r="G76" s="17">
        <f t="shared" si="6"/>
        <v>100</v>
      </c>
      <c r="H76" s="28">
        <v>0</v>
      </c>
      <c r="I76" s="17">
        <f t="shared" si="7"/>
        <v>0</v>
      </c>
      <c r="J76" s="28">
        <v>0</v>
      </c>
      <c r="K76" s="17">
        <f t="shared" si="8"/>
        <v>0</v>
      </c>
      <c r="L76" s="28">
        <f t="shared" si="9"/>
        <v>980000</v>
      </c>
      <c r="M76" s="17">
        <f t="shared" si="10"/>
        <v>2.7448261743397439E-2</v>
      </c>
      <c r="N76" s="15"/>
      <c r="O76" s="15"/>
      <c r="P76" s="15"/>
    </row>
    <row r="77" spans="2:16">
      <c r="B77" s="16" t="s">
        <v>57</v>
      </c>
      <c r="C77" s="28">
        <v>1340948</v>
      </c>
      <c r="D77" s="15">
        <v>328000</v>
      </c>
      <c r="E77" s="15">
        <v>0</v>
      </c>
      <c r="F77" s="28">
        <f t="shared" si="5"/>
        <v>1668948</v>
      </c>
      <c r="G77" s="17">
        <f t="shared" si="6"/>
        <v>100</v>
      </c>
      <c r="H77" s="28">
        <v>0</v>
      </c>
      <c r="I77" s="17">
        <f t="shared" si="7"/>
        <v>0</v>
      </c>
      <c r="J77" s="28">
        <v>0</v>
      </c>
      <c r="K77" s="17">
        <f t="shared" si="8"/>
        <v>0</v>
      </c>
      <c r="L77" s="28">
        <f t="shared" si="9"/>
        <v>1668948</v>
      </c>
      <c r="M77" s="17">
        <f t="shared" si="10"/>
        <v>4.6744613816448635E-2</v>
      </c>
      <c r="N77" s="15"/>
      <c r="O77" s="15"/>
      <c r="P77" s="15"/>
    </row>
    <row r="78" spans="2:16">
      <c r="B78" s="18" t="s">
        <v>189</v>
      </c>
      <c r="C78" s="19">
        <v>0</v>
      </c>
      <c r="D78" s="19">
        <v>1329845</v>
      </c>
      <c r="E78" s="15">
        <v>0</v>
      </c>
      <c r="F78" s="19">
        <f t="shared" si="5"/>
        <v>1329845</v>
      </c>
      <c r="G78" s="20">
        <f t="shared" si="6"/>
        <v>100</v>
      </c>
      <c r="H78" s="19">
        <v>0</v>
      </c>
      <c r="I78" s="20">
        <f t="shared" si="7"/>
        <v>0</v>
      </c>
      <c r="J78" s="19">
        <v>0</v>
      </c>
      <c r="K78" s="20">
        <f t="shared" si="8"/>
        <v>0</v>
      </c>
      <c r="L78" s="19">
        <f t="shared" si="9"/>
        <v>1329845</v>
      </c>
      <c r="M78" s="20">
        <f t="shared" si="10"/>
        <v>3.7246871059335065E-2</v>
      </c>
      <c r="N78" s="15"/>
      <c r="O78" s="15"/>
      <c r="P78" s="15"/>
    </row>
    <row r="79" spans="2:16">
      <c r="B79" s="16" t="s">
        <v>136</v>
      </c>
      <c r="C79" s="28">
        <v>92207</v>
      </c>
      <c r="D79" s="28">
        <v>91000</v>
      </c>
      <c r="E79" s="42">
        <v>430384</v>
      </c>
      <c r="F79" s="28">
        <f t="shared" si="5"/>
        <v>613591</v>
      </c>
      <c r="G79" s="17">
        <f t="shared" si="6"/>
        <v>100</v>
      </c>
      <c r="H79" s="28">
        <v>0</v>
      </c>
      <c r="I79" s="17">
        <f t="shared" si="7"/>
        <v>0</v>
      </c>
      <c r="J79" s="28">
        <v>0</v>
      </c>
      <c r="K79" s="17">
        <f t="shared" si="8"/>
        <v>0</v>
      </c>
      <c r="L79" s="28">
        <f t="shared" si="9"/>
        <v>613591</v>
      </c>
      <c r="M79" s="17">
        <f t="shared" si="10"/>
        <v>1.7185720787135692E-2</v>
      </c>
      <c r="N79" s="15"/>
      <c r="O79" s="15"/>
      <c r="P79" s="15"/>
    </row>
    <row r="80" spans="2:16">
      <c r="B80" s="16" t="s">
        <v>42</v>
      </c>
      <c r="C80" s="28">
        <v>0</v>
      </c>
      <c r="D80" s="28">
        <v>1948000</v>
      </c>
      <c r="E80" s="28">
        <v>0</v>
      </c>
      <c r="F80" s="28">
        <f t="shared" si="5"/>
        <v>1948000</v>
      </c>
      <c r="G80" s="17">
        <f t="shared" si="6"/>
        <v>100</v>
      </c>
      <c r="H80" s="28">
        <v>0</v>
      </c>
      <c r="I80" s="17">
        <f t="shared" si="7"/>
        <v>0</v>
      </c>
      <c r="J80" s="28">
        <v>0</v>
      </c>
      <c r="K80" s="17">
        <f t="shared" si="8"/>
        <v>0</v>
      </c>
      <c r="L80" s="28">
        <f t="shared" si="9"/>
        <v>1948000</v>
      </c>
      <c r="M80" s="17">
        <f t="shared" si="10"/>
        <v>5.4560422322590008E-2</v>
      </c>
      <c r="N80" s="15"/>
      <c r="O80" s="15"/>
      <c r="P80" s="15"/>
    </row>
    <row r="81" spans="2:16">
      <c r="B81" s="16" t="s">
        <v>92</v>
      </c>
      <c r="C81" s="28">
        <v>593662</v>
      </c>
      <c r="D81" s="15">
        <v>0</v>
      </c>
      <c r="E81" s="15">
        <v>1851000</v>
      </c>
      <c r="F81" s="28">
        <f t="shared" si="5"/>
        <v>2444662</v>
      </c>
      <c r="G81" s="17">
        <f t="shared" si="6"/>
        <v>100</v>
      </c>
      <c r="H81" s="28">
        <v>0</v>
      </c>
      <c r="I81" s="17">
        <f t="shared" si="7"/>
        <v>0</v>
      </c>
      <c r="J81" s="28">
        <v>0</v>
      </c>
      <c r="K81" s="17">
        <f t="shared" si="8"/>
        <v>0</v>
      </c>
      <c r="L81" s="28">
        <f t="shared" si="9"/>
        <v>2444662</v>
      </c>
      <c r="M81" s="17">
        <f t="shared" si="10"/>
        <v>6.8471145357283131E-2</v>
      </c>
      <c r="N81" s="15"/>
      <c r="O81" s="15"/>
      <c r="P81" s="15"/>
    </row>
    <row r="82" spans="2:16">
      <c r="B82" s="16" t="s">
        <v>190</v>
      </c>
      <c r="C82" s="15">
        <v>0</v>
      </c>
      <c r="D82" s="15">
        <v>313790</v>
      </c>
      <c r="E82" s="28">
        <v>0</v>
      </c>
      <c r="F82" s="28">
        <f t="shared" si="5"/>
        <v>313790</v>
      </c>
      <c r="G82" s="17">
        <f t="shared" si="6"/>
        <v>100</v>
      </c>
      <c r="H82" s="28">
        <v>0</v>
      </c>
      <c r="I82" s="17">
        <f t="shared" si="7"/>
        <v>0</v>
      </c>
      <c r="J82" s="28">
        <v>0</v>
      </c>
      <c r="K82" s="17">
        <f t="shared" si="8"/>
        <v>0</v>
      </c>
      <c r="L82" s="28">
        <f t="shared" si="9"/>
        <v>313790</v>
      </c>
      <c r="M82" s="17">
        <f t="shared" si="10"/>
        <v>8.7887653596537569E-3</v>
      </c>
      <c r="N82" s="15"/>
      <c r="O82" s="15"/>
      <c r="P82" s="15"/>
    </row>
    <row r="83" spans="2:16">
      <c r="B83" s="18" t="s">
        <v>61</v>
      </c>
      <c r="C83" s="19">
        <v>274000</v>
      </c>
      <c r="D83" s="19">
        <v>0</v>
      </c>
      <c r="E83" s="19">
        <v>0</v>
      </c>
      <c r="F83" s="19">
        <f t="shared" si="5"/>
        <v>274000</v>
      </c>
      <c r="G83" s="20">
        <f t="shared" si="6"/>
        <v>100</v>
      </c>
      <c r="H83" s="19">
        <v>0</v>
      </c>
      <c r="I83" s="20">
        <f t="shared" si="7"/>
        <v>0</v>
      </c>
      <c r="J83" s="19">
        <v>0</v>
      </c>
      <c r="K83" s="20">
        <f t="shared" si="8"/>
        <v>0</v>
      </c>
      <c r="L83" s="19">
        <f t="shared" si="9"/>
        <v>274000</v>
      </c>
      <c r="M83" s="20">
        <f t="shared" si="10"/>
        <v>7.6743099160111201E-3</v>
      </c>
      <c r="N83" s="15"/>
      <c r="O83" s="15"/>
      <c r="P83" s="15"/>
    </row>
    <row r="84" spans="2:16">
      <c r="B84" s="16" t="s">
        <v>60</v>
      </c>
      <c r="C84" s="15">
        <v>4342000</v>
      </c>
      <c r="D84" s="28">
        <v>1710630</v>
      </c>
      <c r="E84" s="15">
        <v>2630000</v>
      </c>
      <c r="F84" s="28">
        <f t="shared" si="5"/>
        <v>8682630</v>
      </c>
      <c r="G84" s="17">
        <f t="shared" si="6"/>
        <v>59.418211859211631</v>
      </c>
      <c r="H84" s="28">
        <v>0</v>
      </c>
      <c r="I84" s="17">
        <f t="shared" si="7"/>
        <v>0</v>
      </c>
      <c r="J84" s="28">
        <v>5930112</v>
      </c>
      <c r="K84" s="17">
        <f t="shared" si="8"/>
        <v>40.581788140788362</v>
      </c>
      <c r="L84" s="28">
        <f t="shared" si="9"/>
        <v>14612742</v>
      </c>
      <c r="M84" s="17">
        <f t="shared" si="10"/>
        <v>0.40927996653544585</v>
      </c>
      <c r="N84" s="15"/>
      <c r="O84" s="15"/>
      <c r="P84" s="15"/>
    </row>
    <row r="85" spans="2:16">
      <c r="B85" s="16" t="s">
        <v>191</v>
      </c>
      <c r="C85" s="15">
        <v>4089000</v>
      </c>
      <c r="D85" s="28">
        <v>0</v>
      </c>
      <c r="E85" s="15">
        <v>0</v>
      </c>
      <c r="F85" s="28">
        <f t="shared" si="5"/>
        <v>4089000</v>
      </c>
      <c r="G85" s="17">
        <f t="shared" si="6"/>
        <v>10.463420251285857</v>
      </c>
      <c r="H85" s="28">
        <v>0</v>
      </c>
      <c r="I85" s="17">
        <f t="shared" si="7"/>
        <v>0</v>
      </c>
      <c r="J85" s="28">
        <v>34990000</v>
      </c>
      <c r="K85" s="17">
        <f t="shared" si="8"/>
        <v>89.536579748714146</v>
      </c>
      <c r="L85" s="28">
        <f t="shared" si="9"/>
        <v>39079000</v>
      </c>
      <c r="M85" s="17">
        <f t="shared" si="10"/>
        <v>1.0945414496634984</v>
      </c>
      <c r="N85" s="15"/>
      <c r="O85" s="15"/>
      <c r="P85" s="15"/>
    </row>
    <row r="86" spans="2:16">
      <c r="B86" s="16" t="s">
        <v>137</v>
      </c>
      <c r="C86" s="28">
        <v>112860</v>
      </c>
      <c r="D86" s="28">
        <v>475000</v>
      </c>
      <c r="E86" s="15">
        <v>0</v>
      </c>
      <c r="F86" s="28">
        <f t="shared" si="5"/>
        <v>587860</v>
      </c>
      <c r="G86" s="17">
        <f t="shared" si="6"/>
        <v>100</v>
      </c>
      <c r="H86" s="28">
        <v>0</v>
      </c>
      <c r="I86" s="17">
        <f t="shared" si="7"/>
        <v>0</v>
      </c>
      <c r="J86" s="28">
        <v>0</v>
      </c>
      <c r="K86" s="17">
        <f t="shared" si="8"/>
        <v>0</v>
      </c>
      <c r="L86" s="28">
        <f t="shared" si="9"/>
        <v>587860</v>
      </c>
      <c r="M86" s="17">
        <f t="shared" si="10"/>
        <v>1.6465035865789405E-2</v>
      </c>
      <c r="N86" s="15"/>
      <c r="O86" s="15"/>
      <c r="P86" s="15"/>
    </row>
    <row r="87" spans="2:16">
      <c r="B87" s="16" t="s">
        <v>79</v>
      </c>
      <c r="C87" s="15">
        <v>4457780</v>
      </c>
      <c r="D87" s="28">
        <v>490000</v>
      </c>
      <c r="E87" s="28">
        <v>0</v>
      </c>
      <c r="F87" s="28">
        <f t="shared" si="5"/>
        <v>4947780</v>
      </c>
      <c r="G87" s="17">
        <f t="shared" si="6"/>
        <v>33.608637994216856</v>
      </c>
      <c r="H87" s="28">
        <v>444371</v>
      </c>
      <c r="I87" s="17">
        <f t="shared" si="7"/>
        <v>3.0184656702860959</v>
      </c>
      <c r="J87" s="28">
        <v>9329600</v>
      </c>
      <c r="K87" s="17">
        <f t="shared" si="8"/>
        <v>63.372896335497053</v>
      </c>
      <c r="L87" s="28">
        <f t="shared" si="9"/>
        <v>14721751</v>
      </c>
      <c r="M87" s="17">
        <f t="shared" si="10"/>
        <v>0.41233313751951317</v>
      </c>
      <c r="N87" s="15"/>
      <c r="O87" s="15"/>
      <c r="P87" s="15"/>
    </row>
    <row r="88" spans="2:16">
      <c r="B88" s="18" t="s">
        <v>59</v>
      </c>
      <c r="C88" s="19">
        <v>248976</v>
      </c>
      <c r="D88" s="19">
        <v>6088916</v>
      </c>
      <c r="E88" s="15">
        <v>0</v>
      </c>
      <c r="F88" s="19">
        <f t="shared" si="5"/>
        <v>6337892</v>
      </c>
      <c r="G88" s="20">
        <f t="shared" si="6"/>
        <v>100</v>
      </c>
      <c r="H88" s="19">
        <v>0</v>
      </c>
      <c r="I88" s="20">
        <f t="shared" si="7"/>
        <v>0</v>
      </c>
      <c r="J88" s="19">
        <v>0</v>
      </c>
      <c r="K88" s="20">
        <f t="shared" si="8"/>
        <v>0</v>
      </c>
      <c r="L88" s="19">
        <f t="shared" si="9"/>
        <v>6337892</v>
      </c>
      <c r="M88" s="20">
        <f t="shared" si="10"/>
        <v>0.17751440665039253</v>
      </c>
      <c r="N88" s="15"/>
      <c r="O88" s="15"/>
      <c r="P88" s="15"/>
    </row>
    <row r="89" spans="2:16">
      <c r="B89" s="16" t="s">
        <v>161</v>
      </c>
      <c r="C89" s="15">
        <v>0</v>
      </c>
      <c r="D89" s="28">
        <v>0</v>
      </c>
      <c r="E89" s="42">
        <v>0</v>
      </c>
      <c r="F89" s="28">
        <f t="shared" si="5"/>
        <v>0</v>
      </c>
      <c r="G89" s="17">
        <f t="shared" si="6"/>
        <v>0</v>
      </c>
      <c r="H89" s="28">
        <v>2960592</v>
      </c>
      <c r="I89" s="17">
        <f t="shared" si="7"/>
        <v>100</v>
      </c>
      <c r="J89" s="28">
        <v>0</v>
      </c>
      <c r="K89" s="17">
        <f t="shared" si="8"/>
        <v>0</v>
      </c>
      <c r="L89" s="28">
        <f t="shared" si="9"/>
        <v>2960592</v>
      </c>
      <c r="M89" s="17">
        <f t="shared" si="10"/>
        <v>8.2921534827967866E-2</v>
      </c>
      <c r="N89" s="15"/>
      <c r="O89" s="15"/>
      <c r="P89" s="15"/>
    </row>
    <row r="90" spans="2:16">
      <c r="B90" s="16" t="s">
        <v>51</v>
      </c>
      <c r="C90" s="28">
        <v>120000</v>
      </c>
      <c r="D90" s="28">
        <v>380000</v>
      </c>
      <c r="E90" s="15">
        <v>0</v>
      </c>
      <c r="F90" s="28">
        <f t="shared" si="5"/>
        <v>500000</v>
      </c>
      <c r="G90" s="17">
        <f t="shared" si="6"/>
        <v>100</v>
      </c>
      <c r="H90" s="28">
        <v>0</v>
      </c>
      <c r="I90" s="17">
        <f t="shared" si="7"/>
        <v>0</v>
      </c>
      <c r="J90" s="28">
        <v>0</v>
      </c>
      <c r="K90" s="17">
        <f t="shared" si="8"/>
        <v>0</v>
      </c>
      <c r="L90" s="28">
        <f t="shared" si="9"/>
        <v>500000</v>
      </c>
      <c r="M90" s="17">
        <f t="shared" si="10"/>
        <v>1.4004215175202775E-2</v>
      </c>
      <c r="N90" s="15"/>
      <c r="O90" s="15"/>
      <c r="P90" s="15"/>
    </row>
    <row r="91" spans="2:16">
      <c r="B91" s="16" t="s">
        <v>87</v>
      </c>
      <c r="C91" s="28">
        <v>869440</v>
      </c>
      <c r="D91" s="28">
        <v>0</v>
      </c>
      <c r="E91" s="15">
        <v>0</v>
      </c>
      <c r="F91" s="28">
        <f t="shared" si="5"/>
        <v>869440</v>
      </c>
      <c r="G91" s="17">
        <f t="shared" si="6"/>
        <v>100</v>
      </c>
      <c r="H91" s="28">
        <v>0</v>
      </c>
      <c r="I91" s="17">
        <f t="shared" si="7"/>
        <v>0</v>
      </c>
      <c r="J91" s="28">
        <v>0</v>
      </c>
      <c r="K91" s="17">
        <f t="shared" si="8"/>
        <v>0</v>
      </c>
      <c r="L91" s="28">
        <f t="shared" si="9"/>
        <v>869440</v>
      </c>
      <c r="M91" s="17">
        <f t="shared" si="10"/>
        <v>2.4351649683856599E-2</v>
      </c>
      <c r="N91" s="15"/>
      <c r="O91" s="15"/>
      <c r="P91" s="15"/>
    </row>
    <row r="92" spans="2:16">
      <c r="B92" s="16" t="s">
        <v>192</v>
      </c>
      <c r="C92" s="28">
        <v>475000</v>
      </c>
      <c r="D92" s="15">
        <v>0</v>
      </c>
      <c r="E92" s="15">
        <v>0</v>
      </c>
      <c r="F92" s="28">
        <f t="shared" si="5"/>
        <v>475000</v>
      </c>
      <c r="G92" s="17">
        <f t="shared" si="6"/>
        <v>100</v>
      </c>
      <c r="H92" s="28">
        <v>0</v>
      </c>
      <c r="I92" s="17">
        <f t="shared" si="7"/>
        <v>0</v>
      </c>
      <c r="J92" s="28">
        <v>0</v>
      </c>
      <c r="K92" s="17">
        <f t="shared" si="8"/>
        <v>0</v>
      </c>
      <c r="L92" s="28">
        <f t="shared" si="9"/>
        <v>475000</v>
      </c>
      <c r="M92" s="17">
        <f t="shared" si="10"/>
        <v>1.3304004416442637E-2</v>
      </c>
      <c r="N92" s="15"/>
      <c r="O92" s="15"/>
      <c r="P92" s="15"/>
    </row>
    <row r="93" spans="2:16">
      <c r="B93" s="18" t="s">
        <v>193</v>
      </c>
      <c r="C93" s="51">
        <v>712500</v>
      </c>
      <c r="D93" s="19">
        <v>0</v>
      </c>
      <c r="E93" s="15">
        <v>0</v>
      </c>
      <c r="F93" s="19">
        <f t="shared" si="5"/>
        <v>712500</v>
      </c>
      <c r="G93" s="20">
        <f t="shared" si="6"/>
        <v>100</v>
      </c>
      <c r="H93" s="19">
        <v>0</v>
      </c>
      <c r="I93" s="20">
        <f t="shared" si="7"/>
        <v>0</v>
      </c>
      <c r="J93" s="19">
        <v>0</v>
      </c>
      <c r="K93" s="20">
        <f t="shared" si="8"/>
        <v>0</v>
      </c>
      <c r="L93" s="19">
        <f t="shared" si="9"/>
        <v>712500</v>
      </c>
      <c r="M93" s="20">
        <f t="shared" si="10"/>
        <v>1.9956006624663951E-2</v>
      </c>
      <c r="N93" s="15"/>
      <c r="O93" s="15"/>
      <c r="P93" s="15"/>
    </row>
    <row r="94" spans="2:16">
      <c r="B94" s="16" t="s">
        <v>31</v>
      </c>
      <c r="C94" s="15">
        <v>2242330</v>
      </c>
      <c r="D94" s="28">
        <v>0</v>
      </c>
      <c r="E94" s="42">
        <v>0</v>
      </c>
      <c r="F94" s="28">
        <f t="shared" si="5"/>
        <v>2242330</v>
      </c>
      <c r="G94" s="17">
        <f t="shared" si="6"/>
        <v>100</v>
      </c>
      <c r="H94" s="28">
        <v>0</v>
      </c>
      <c r="I94" s="17">
        <f t="shared" si="7"/>
        <v>0</v>
      </c>
      <c r="J94" s="28">
        <v>0</v>
      </c>
      <c r="K94" s="17">
        <f t="shared" si="8"/>
        <v>0</v>
      </c>
      <c r="L94" s="28">
        <f t="shared" si="9"/>
        <v>2242330</v>
      </c>
      <c r="M94" s="17">
        <f t="shared" si="10"/>
        <v>6.2804143627624875E-2</v>
      </c>
      <c r="N94" s="15"/>
      <c r="O94" s="15"/>
      <c r="P94" s="15"/>
    </row>
    <row r="95" spans="2:16">
      <c r="B95" s="16" t="s">
        <v>194</v>
      </c>
      <c r="C95" s="28">
        <v>0</v>
      </c>
      <c r="D95" s="28">
        <v>490000</v>
      </c>
      <c r="E95" s="15">
        <v>0</v>
      </c>
      <c r="F95" s="28">
        <f t="shared" si="5"/>
        <v>490000</v>
      </c>
      <c r="G95" s="17">
        <f t="shared" si="6"/>
        <v>100</v>
      </c>
      <c r="H95" s="28">
        <v>0</v>
      </c>
      <c r="I95" s="17">
        <f t="shared" si="7"/>
        <v>0</v>
      </c>
      <c r="J95" s="28">
        <v>0</v>
      </c>
      <c r="K95" s="17">
        <f t="shared" si="8"/>
        <v>0</v>
      </c>
      <c r="L95" s="28">
        <f t="shared" si="9"/>
        <v>490000</v>
      </c>
      <c r="M95" s="17">
        <f t="shared" si="10"/>
        <v>1.3724130871698719E-2</v>
      </c>
      <c r="N95" s="15"/>
      <c r="O95" s="15"/>
      <c r="P95" s="15"/>
    </row>
    <row r="96" spans="2:16">
      <c r="B96" s="16" t="s">
        <v>93</v>
      </c>
      <c r="C96" s="15">
        <v>0</v>
      </c>
      <c r="D96" s="28">
        <v>0</v>
      </c>
      <c r="E96" s="28">
        <v>0</v>
      </c>
      <c r="F96" s="28">
        <f t="shared" si="5"/>
        <v>0</v>
      </c>
      <c r="G96" s="17">
        <f t="shared" si="6"/>
        <v>0</v>
      </c>
      <c r="H96" s="28">
        <v>536000</v>
      </c>
      <c r="I96" s="17">
        <f t="shared" si="7"/>
        <v>100</v>
      </c>
      <c r="J96" s="28">
        <v>0</v>
      </c>
      <c r="K96" s="17">
        <f t="shared" si="8"/>
        <v>0</v>
      </c>
      <c r="L96" s="28">
        <f t="shared" si="9"/>
        <v>536000</v>
      </c>
      <c r="M96" s="17">
        <f t="shared" si="10"/>
        <v>1.5012518667817373E-2</v>
      </c>
      <c r="N96" s="15"/>
      <c r="O96" s="15"/>
      <c r="P96" s="15"/>
    </row>
    <row r="97" spans="2:16">
      <c r="B97" s="16" t="s">
        <v>94</v>
      </c>
      <c r="C97" s="15">
        <v>763600</v>
      </c>
      <c r="D97" s="28">
        <v>250779</v>
      </c>
      <c r="E97" s="15">
        <v>486621</v>
      </c>
      <c r="F97" s="28">
        <f t="shared" si="5"/>
        <v>1501000</v>
      </c>
      <c r="G97" s="17">
        <f t="shared" si="6"/>
        <v>100</v>
      </c>
      <c r="H97" s="28">
        <v>0</v>
      </c>
      <c r="I97" s="17">
        <f t="shared" si="7"/>
        <v>0</v>
      </c>
      <c r="J97" s="28">
        <v>0</v>
      </c>
      <c r="K97" s="17">
        <f t="shared" si="8"/>
        <v>0</v>
      </c>
      <c r="L97" s="28">
        <f t="shared" si="9"/>
        <v>1501000</v>
      </c>
      <c r="M97" s="17">
        <f t="shared" si="10"/>
        <v>4.2040653955958726E-2</v>
      </c>
      <c r="N97" s="15"/>
      <c r="O97" s="15"/>
      <c r="P97" s="15"/>
    </row>
    <row r="98" spans="2:16">
      <c r="B98" s="18" t="s">
        <v>52</v>
      </c>
      <c r="C98" s="15">
        <v>1162770</v>
      </c>
      <c r="D98" s="19">
        <v>862440</v>
      </c>
      <c r="E98" s="19">
        <v>0</v>
      </c>
      <c r="F98" s="19">
        <f t="shared" si="5"/>
        <v>2025210</v>
      </c>
      <c r="G98" s="20">
        <f t="shared" si="6"/>
        <v>89.032821348779905</v>
      </c>
      <c r="H98" s="19">
        <v>249468</v>
      </c>
      <c r="I98" s="20">
        <f t="shared" si="7"/>
        <v>10.967178651220085</v>
      </c>
      <c r="J98" s="19">
        <v>0</v>
      </c>
      <c r="K98" s="20">
        <f t="shared" si="8"/>
        <v>0</v>
      </c>
      <c r="L98" s="19">
        <f t="shared" si="9"/>
        <v>2274678</v>
      </c>
      <c r="M98" s="20">
        <f t="shared" si="10"/>
        <v>6.3710160332599797E-2</v>
      </c>
      <c r="N98" s="15"/>
      <c r="O98" s="15"/>
      <c r="P98" s="15"/>
    </row>
    <row r="99" spans="2:16">
      <c r="B99" s="16" t="s">
        <v>195</v>
      </c>
      <c r="C99" s="52">
        <v>3774880</v>
      </c>
      <c r="D99" s="15">
        <v>0</v>
      </c>
      <c r="E99" s="15">
        <v>0</v>
      </c>
      <c r="F99" s="28">
        <f t="shared" si="5"/>
        <v>3774880</v>
      </c>
      <c r="G99" s="17">
        <f t="shared" si="6"/>
        <v>100</v>
      </c>
      <c r="H99" s="28">
        <v>0</v>
      </c>
      <c r="I99" s="17">
        <f t="shared" si="7"/>
        <v>0</v>
      </c>
      <c r="J99" s="28">
        <v>0</v>
      </c>
      <c r="K99" s="17">
        <f t="shared" si="8"/>
        <v>0</v>
      </c>
      <c r="L99" s="28">
        <f t="shared" si="9"/>
        <v>3774880</v>
      </c>
      <c r="M99" s="17">
        <f t="shared" si="10"/>
        <v>0.10572846356113889</v>
      </c>
      <c r="N99" s="15"/>
      <c r="O99" s="15"/>
      <c r="P99" s="15"/>
    </row>
    <row r="100" spans="2:16">
      <c r="B100" s="16" t="s">
        <v>80</v>
      </c>
      <c r="C100" s="28">
        <v>0</v>
      </c>
      <c r="D100" s="15">
        <v>0</v>
      </c>
      <c r="E100" s="15">
        <v>475000</v>
      </c>
      <c r="F100" s="28">
        <f t="shared" si="5"/>
        <v>475000</v>
      </c>
      <c r="G100" s="17">
        <f t="shared" si="6"/>
        <v>48.717948717948715</v>
      </c>
      <c r="H100" s="28">
        <v>500000</v>
      </c>
      <c r="I100" s="17">
        <f t="shared" si="7"/>
        <v>51.282051282051277</v>
      </c>
      <c r="J100" s="28">
        <v>0</v>
      </c>
      <c r="K100" s="17">
        <f t="shared" si="8"/>
        <v>0</v>
      </c>
      <c r="L100" s="28">
        <f t="shared" si="9"/>
        <v>975000</v>
      </c>
      <c r="M100" s="17">
        <f t="shared" si="10"/>
        <v>2.7308219591645408E-2</v>
      </c>
      <c r="N100" s="15"/>
      <c r="O100" s="15"/>
      <c r="P100" s="15"/>
    </row>
    <row r="101" spans="2:16">
      <c r="B101" s="16" t="s">
        <v>196</v>
      </c>
      <c r="C101" s="15">
        <v>242726</v>
      </c>
      <c r="D101" s="28">
        <v>0</v>
      </c>
      <c r="E101" s="15">
        <v>100000</v>
      </c>
      <c r="F101" s="28">
        <f t="shared" si="5"/>
        <v>342726</v>
      </c>
      <c r="G101" s="17">
        <f t="shared" si="6"/>
        <v>100</v>
      </c>
      <c r="H101" s="28">
        <v>0</v>
      </c>
      <c r="I101" s="17">
        <f t="shared" si="7"/>
        <v>0</v>
      </c>
      <c r="J101" s="28">
        <v>0</v>
      </c>
      <c r="K101" s="17">
        <f t="shared" si="8"/>
        <v>0</v>
      </c>
      <c r="L101" s="28">
        <f t="shared" si="9"/>
        <v>342726</v>
      </c>
      <c r="M101" s="17">
        <f t="shared" si="10"/>
        <v>9.5992173002730913E-3</v>
      </c>
      <c r="N101" s="15"/>
      <c r="O101" s="15"/>
      <c r="P101" s="15"/>
    </row>
    <row r="102" spans="2:16">
      <c r="B102" s="16" t="s">
        <v>162</v>
      </c>
      <c r="C102" s="28">
        <v>225720</v>
      </c>
      <c r="D102" s="28">
        <v>0</v>
      </c>
      <c r="E102" s="28">
        <v>0</v>
      </c>
      <c r="F102" s="28">
        <f t="shared" si="5"/>
        <v>225720</v>
      </c>
      <c r="G102" s="17">
        <f t="shared" si="6"/>
        <v>100</v>
      </c>
      <c r="H102" s="28">
        <v>0</v>
      </c>
      <c r="I102" s="17">
        <f t="shared" si="7"/>
        <v>0</v>
      </c>
      <c r="J102" s="28">
        <v>0</v>
      </c>
      <c r="K102" s="17">
        <f t="shared" si="8"/>
        <v>0</v>
      </c>
      <c r="L102" s="28">
        <f t="shared" si="9"/>
        <v>225720</v>
      </c>
      <c r="M102" s="17">
        <f t="shared" si="10"/>
        <v>6.3220628986935404E-3</v>
      </c>
      <c r="N102" s="15"/>
      <c r="O102" s="15"/>
      <c r="P102" s="15"/>
    </row>
    <row r="103" spans="2:16">
      <c r="B103" s="16" t="s">
        <v>163</v>
      </c>
      <c r="C103" s="28">
        <v>0</v>
      </c>
      <c r="D103" s="28">
        <v>764400</v>
      </c>
      <c r="E103" s="28">
        <v>0</v>
      </c>
      <c r="F103" s="28">
        <f t="shared" si="5"/>
        <v>764400</v>
      </c>
      <c r="G103" s="17">
        <f t="shared" si="6"/>
        <v>100</v>
      </c>
      <c r="H103" s="28">
        <v>0</v>
      </c>
      <c r="I103" s="17">
        <f t="shared" si="7"/>
        <v>0</v>
      </c>
      <c r="J103" s="28">
        <v>0</v>
      </c>
      <c r="K103" s="17">
        <f t="shared" si="8"/>
        <v>0</v>
      </c>
      <c r="L103" s="28">
        <f t="shared" si="9"/>
        <v>764400</v>
      </c>
      <c r="M103" s="17">
        <f t="shared" si="10"/>
        <v>2.140964415985E-2</v>
      </c>
      <c r="N103" s="15"/>
      <c r="O103" s="15"/>
      <c r="P103" s="15"/>
    </row>
    <row r="104" spans="2:16">
      <c r="B104" s="41" t="s">
        <v>197</v>
      </c>
      <c r="C104" s="42">
        <v>2112046</v>
      </c>
      <c r="D104" s="42">
        <v>0</v>
      </c>
      <c r="E104" s="42">
        <v>3168270</v>
      </c>
      <c r="F104" s="42">
        <f t="shared" si="5"/>
        <v>5280316</v>
      </c>
      <c r="G104" s="43">
        <f t="shared" si="6"/>
        <v>100</v>
      </c>
      <c r="H104" s="42">
        <v>0</v>
      </c>
      <c r="I104" s="43">
        <f t="shared" si="7"/>
        <v>0</v>
      </c>
      <c r="J104" s="42">
        <v>0</v>
      </c>
      <c r="K104" s="43">
        <f t="shared" si="8"/>
        <v>0</v>
      </c>
      <c r="L104" s="42">
        <f t="shared" si="9"/>
        <v>5280316</v>
      </c>
      <c r="M104" s="43">
        <f t="shared" si="10"/>
        <v>0.14789336291413202</v>
      </c>
      <c r="N104" s="15"/>
      <c r="O104" s="15"/>
      <c r="P104" s="15"/>
    </row>
    <row r="105" spans="2:16">
      <c r="B105" s="16" t="s">
        <v>198</v>
      </c>
      <c r="C105" s="28">
        <v>0</v>
      </c>
      <c r="D105" s="28">
        <v>1475000</v>
      </c>
      <c r="E105" s="28">
        <v>0</v>
      </c>
      <c r="F105" s="28">
        <f t="shared" si="5"/>
        <v>1475000</v>
      </c>
      <c r="G105" s="17">
        <f t="shared" si="6"/>
        <v>100</v>
      </c>
      <c r="H105" s="28">
        <v>0</v>
      </c>
      <c r="I105" s="17">
        <f t="shared" si="7"/>
        <v>0</v>
      </c>
      <c r="J105" s="28">
        <v>0</v>
      </c>
      <c r="K105" s="17">
        <f t="shared" si="8"/>
        <v>0</v>
      </c>
      <c r="L105" s="28">
        <f t="shared" si="9"/>
        <v>1475000</v>
      </c>
      <c r="M105" s="17">
        <f t="shared" si="10"/>
        <v>4.1312434766848184E-2</v>
      </c>
      <c r="N105" s="15"/>
      <c r="O105" s="15"/>
      <c r="P105" s="15"/>
    </row>
    <row r="106" spans="2:16">
      <c r="B106" s="16" t="s">
        <v>199</v>
      </c>
      <c r="C106" s="28">
        <v>0</v>
      </c>
      <c r="D106" s="28">
        <v>3067180</v>
      </c>
      <c r="E106" s="28">
        <v>0</v>
      </c>
      <c r="F106" s="28">
        <f t="shared" si="5"/>
        <v>3067180</v>
      </c>
      <c r="G106" s="17">
        <f t="shared" si="6"/>
        <v>100</v>
      </c>
      <c r="H106" s="28">
        <v>0</v>
      </c>
      <c r="I106" s="17">
        <f t="shared" si="7"/>
        <v>0</v>
      </c>
      <c r="J106" s="28">
        <v>0</v>
      </c>
      <c r="K106" s="17">
        <f t="shared" si="8"/>
        <v>0</v>
      </c>
      <c r="L106" s="28">
        <f t="shared" si="9"/>
        <v>3067180</v>
      </c>
      <c r="M106" s="17">
        <f t="shared" si="10"/>
        <v>8.5906897402156887E-2</v>
      </c>
      <c r="N106" s="15"/>
      <c r="O106" s="15"/>
      <c r="P106" s="15"/>
    </row>
    <row r="107" spans="2:16">
      <c r="B107" s="16" t="s">
        <v>95</v>
      </c>
      <c r="C107" s="28">
        <v>0</v>
      </c>
      <c r="D107" s="28">
        <v>2000000</v>
      </c>
      <c r="E107" s="28">
        <v>0</v>
      </c>
      <c r="F107" s="28">
        <f t="shared" si="5"/>
        <v>2000000</v>
      </c>
      <c r="G107" s="17">
        <f t="shared" si="6"/>
        <v>100</v>
      </c>
      <c r="H107" s="28">
        <v>0</v>
      </c>
      <c r="I107" s="17">
        <f t="shared" si="7"/>
        <v>0</v>
      </c>
      <c r="J107" s="28">
        <v>0</v>
      </c>
      <c r="K107" s="17">
        <f t="shared" si="8"/>
        <v>0</v>
      </c>
      <c r="L107" s="28">
        <f t="shared" si="9"/>
        <v>2000000</v>
      </c>
      <c r="M107" s="17">
        <f t="shared" si="10"/>
        <v>5.6016860700811098E-2</v>
      </c>
      <c r="N107" s="15"/>
      <c r="O107" s="15"/>
      <c r="P107" s="15"/>
    </row>
    <row r="108" spans="2:16">
      <c r="B108" s="18" t="s">
        <v>164</v>
      </c>
      <c r="C108" s="19">
        <v>0</v>
      </c>
      <c r="D108" s="19">
        <v>0</v>
      </c>
      <c r="E108" s="19">
        <v>0</v>
      </c>
      <c r="F108" s="19">
        <f t="shared" si="5"/>
        <v>0</v>
      </c>
      <c r="G108" s="20">
        <f t="shared" si="6"/>
        <v>0</v>
      </c>
      <c r="H108" s="19">
        <v>3164656</v>
      </c>
      <c r="I108" s="20">
        <f t="shared" si="7"/>
        <v>100</v>
      </c>
      <c r="J108" s="19">
        <v>0</v>
      </c>
      <c r="K108" s="20">
        <f t="shared" si="8"/>
        <v>0</v>
      </c>
      <c r="L108" s="19">
        <f t="shared" si="9"/>
        <v>3164656</v>
      </c>
      <c r="M108" s="20">
        <f t="shared" si="10"/>
        <v>8.8637047158993024E-2</v>
      </c>
      <c r="N108" s="15"/>
      <c r="O108" s="15"/>
      <c r="P108" s="15"/>
    </row>
    <row r="109" spans="2:16">
      <c r="B109" s="16" t="s">
        <v>32</v>
      </c>
      <c r="C109" s="28">
        <v>5594635.9000000004</v>
      </c>
      <c r="D109" s="28">
        <v>455924.1</v>
      </c>
      <c r="E109" s="28">
        <v>0</v>
      </c>
      <c r="F109" s="28">
        <f t="shared" si="5"/>
        <v>6050560</v>
      </c>
      <c r="G109" s="17">
        <f t="shared" si="6"/>
        <v>3.1489226034714357</v>
      </c>
      <c r="H109" s="28">
        <v>4896430</v>
      </c>
      <c r="I109" s="17">
        <f t="shared" si="7"/>
        <v>2.5482730694870628</v>
      </c>
      <c r="J109" s="28">
        <v>181200000</v>
      </c>
      <c r="K109" s="17">
        <f t="shared" si="8"/>
        <v>94.3028043270415</v>
      </c>
      <c r="L109" s="28">
        <f t="shared" si="9"/>
        <v>192146990</v>
      </c>
      <c r="M109" s="17">
        <f t="shared" si="10"/>
        <v>5.3817355864550711</v>
      </c>
      <c r="N109" s="15"/>
      <c r="O109" s="15"/>
      <c r="P109" s="15"/>
    </row>
    <row r="110" spans="2:16">
      <c r="B110" s="16" t="s">
        <v>138</v>
      </c>
      <c r="C110" s="28">
        <v>1680740</v>
      </c>
      <c r="D110" s="28">
        <v>112860</v>
      </c>
      <c r="E110" s="28">
        <v>392000</v>
      </c>
      <c r="F110" s="28">
        <f t="shared" si="5"/>
        <v>2185600</v>
      </c>
      <c r="G110" s="17">
        <f t="shared" si="6"/>
        <v>100</v>
      </c>
      <c r="H110" s="28">
        <v>0</v>
      </c>
      <c r="I110" s="17">
        <f t="shared" si="7"/>
        <v>0</v>
      </c>
      <c r="J110" s="28">
        <v>0</v>
      </c>
      <c r="K110" s="17">
        <f t="shared" si="8"/>
        <v>0</v>
      </c>
      <c r="L110" s="28">
        <f t="shared" si="9"/>
        <v>2185600</v>
      </c>
      <c r="M110" s="17">
        <f t="shared" si="10"/>
        <v>6.1215225373846362E-2</v>
      </c>
      <c r="N110" s="15"/>
      <c r="O110" s="15"/>
      <c r="P110" s="15"/>
    </row>
    <row r="111" spans="2:16">
      <c r="B111" s="16" t="s">
        <v>88</v>
      </c>
      <c r="C111" s="28">
        <v>0</v>
      </c>
      <c r="D111" s="28">
        <v>533000</v>
      </c>
      <c r="E111" s="28">
        <v>0</v>
      </c>
      <c r="F111" s="28">
        <f t="shared" si="5"/>
        <v>533000</v>
      </c>
      <c r="G111" s="17">
        <f t="shared" si="6"/>
        <v>73.113854595336079</v>
      </c>
      <c r="H111" s="28">
        <v>196000</v>
      </c>
      <c r="I111" s="17">
        <f t="shared" si="7"/>
        <v>26.886145404663925</v>
      </c>
      <c r="J111" s="28">
        <v>0</v>
      </c>
      <c r="K111" s="17">
        <f t="shared" si="8"/>
        <v>0</v>
      </c>
      <c r="L111" s="28">
        <f t="shared" si="9"/>
        <v>729000</v>
      </c>
      <c r="M111" s="17">
        <f t="shared" si="10"/>
        <v>2.0418145725445643E-2</v>
      </c>
      <c r="N111" s="15"/>
      <c r="O111" s="15"/>
      <c r="P111" s="15"/>
    </row>
    <row r="112" spans="2:16">
      <c r="B112" s="16" t="s">
        <v>96</v>
      </c>
      <c r="C112" s="28">
        <v>245000</v>
      </c>
      <c r="D112" s="28">
        <v>220360</v>
      </c>
      <c r="E112" s="28">
        <v>0</v>
      </c>
      <c r="F112" s="28">
        <f t="shared" si="5"/>
        <v>465360</v>
      </c>
      <c r="G112" s="17">
        <f t="shared" si="6"/>
        <v>100</v>
      </c>
      <c r="H112" s="28">
        <v>0</v>
      </c>
      <c r="I112" s="17">
        <f t="shared" si="7"/>
        <v>0</v>
      </c>
      <c r="J112" s="28">
        <v>0</v>
      </c>
      <c r="K112" s="17">
        <f t="shared" si="8"/>
        <v>0</v>
      </c>
      <c r="L112" s="28">
        <f t="shared" si="9"/>
        <v>465360</v>
      </c>
      <c r="M112" s="17">
        <f t="shared" si="10"/>
        <v>1.3034003147864725E-2</v>
      </c>
      <c r="N112" s="15"/>
      <c r="O112" s="15"/>
      <c r="P112" s="15"/>
    </row>
    <row r="113" spans="2:16">
      <c r="B113" s="16" t="s">
        <v>89</v>
      </c>
      <c r="C113" s="28">
        <v>0</v>
      </c>
      <c r="D113" s="28">
        <v>0</v>
      </c>
      <c r="E113" s="28">
        <v>1425720</v>
      </c>
      <c r="F113" s="28">
        <f t="shared" si="5"/>
        <v>1425720</v>
      </c>
      <c r="G113" s="17">
        <f t="shared" si="6"/>
        <v>55.901687809705592</v>
      </c>
      <c r="H113" s="28">
        <v>1124686</v>
      </c>
      <c r="I113" s="17">
        <f t="shared" si="7"/>
        <v>44.098312190294408</v>
      </c>
      <c r="J113" s="28">
        <v>0</v>
      </c>
      <c r="K113" s="17">
        <f t="shared" si="8"/>
        <v>0</v>
      </c>
      <c r="L113" s="28">
        <f t="shared" si="9"/>
        <v>2550406</v>
      </c>
      <c r="M113" s="17">
        <f t="shared" si="10"/>
        <v>7.1432868816256406E-2</v>
      </c>
      <c r="N113" s="15"/>
      <c r="O113" s="15"/>
      <c r="P113" s="15"/>
    </row>
    <row r="114" spans="2:16">
      <c r="B114" s="41" t="s">
        <v>200</v>
      </c>
      <c r="C114" s="42">
        <v>0</v>
      </c>
      <c r="D114" s="42">
        <v>62500</v>
      </c>
      <c r="E114" s="42">
        <v>514720</v>
      </c>
      <c r="F114" s="42">
        <f t="shared" si="5"/>
        <v>577220</v>
      </c>
      <c r="G114" s="43">
        <f t="shared" si="6"/>
        <v>100</v>
      </c>
      <c r="H114" s="42">
        <v>0</v>
      </c>
      <c r="I114" s="43">
        <f t="shared" si="7"/>
        <v>0</v>
      </c>
      <c r="J114" s="42">
        <v>0</v>
      </c>
      <c r="K114" s="43">
        <f t="shared" si="8"/>
        <v>0</v>
      </c>
      <c r="L114" s="42">
        <f t="shared" si="9"/>
        <v>577220</v>
      </c>
      <c r="M114" s="43">
        <f t="shared" si="10"/>
        <v>1.6167026166861088E-2</v>
      </c>
      <c r="N114" s="15"/>
      <c r="O114" s="15"/>
      <c r="P114" s="15"/>
    </row>
    <row r="115" spans="2:16">
      <c r="B115" s="16" t="s">
        <v>139</v>
      </c>
      <c r="C115" s="28">
        <v>0</v>
      </c>
      <c r="D115" s="28">
        <v>500000</v>
      </c>
      <c r="E115" s="28">
        <v>0</v>
      </c>
      <c r="F115" s="28">
        <f t="shared" si="5"/>
        <v>500000</v>
      </c>
      <c r="G115" s="17">
        <f t="shared" si="6"/>
        <v>9.2441519183926264</v>
      </c>
      <c r="H115" s="28">
        <v>2100000</v>
      </c>
      <c r="I115" s="17">
        <f t="shared" si="7"/>
        <v>38.825438057249038</v>
      </c>
      <c r="J115" s="28">
        <v>2808825</v>
      </c>
      <c r="K115" s="17">
        <f t="shared" si="8"/>
        <v>51.930410024358345</v>
      </c>
      <c r="L115" s="28">
        <f t="shared" si="9"/>
        <v>5408825</v>
      </c>
      <c r="M115" s="17">
        <f t="shared" si="10"/>
        <v>0.15149269829003228</v>
      </c>
      <c r="N115" s="15"/>
      <c r="O115" s="15"/>
      <c r="P115" s="15"/>
    </row>
    <row r="116" spans="2:16">
      <c r="B116" s="16" t="s">
        <v>140</v>
      </c>
      <c r="C116" s="28">
        <v>0</v>
      </c>
      <c r="D116" s="28">
        <v>2250000</v>
      </c>
      <c r="E116" s="28">
        <v>0</v>
      </c>
      <c r="F116" s="28">
        <f t="shared" si="5"/>
        <v>2250000</v>
      </c>
      <c r="G116" s="17">
        <f t="shared" si="6"/>
        <v>100</v>
      </c>
      <c r="H116" s="28">
        <v>0</v>
      </c>
      <c r="I116" s="17">
        <f t="shared" si="7"/>
        <v>0</v>
      </c>
      <c r="J116" s="28">
        <v>0</v>
      </c>
      <c r="K116" s="17">
        <f t="shared" si="8"/>
        <v>0</v>
      </c>
      <c r="L116" s="28">
        <f t="shared" si="9"/>
        <v>2250000</v>
      </c>
      <c r="M116" s="17">
        <f t="shared" si="10"/>
        <v>6.3018968288412483E-2</v>
      </c>
      <c r="N116" s="15"/>
      <c r="O116" s="15"/>
      <c r="P116" s="15"/>
    </row>
    <row r="117" spans="2:16">
      <c r="B117" s="16" t="s">
        <v>165</v>
      </c>
      <c r="C117" s="28">
        <v>0</v>
      </c>
      <c r="D117" s="28">
        <v>221468</v>
      </c>
      <c r="E117" s="28">
        <v>0</v>
      </c>
      <c r="F117" s="28">
        <f t="shared" si="5"/>
        <v>221468</v>
      </c>
      <c r="G117" s="17">
        <f t="shared" si="6"/>
        <v>100</v>
      </c>
      <c r="H117" s="28">
        <v>0</v>
      </c>
      <c r="I117" s="17">
        <f t="shared" si="7"/>
        <v>0</v>
      </c>
      <c r="J117" s="28">
        <v>0</v>
      </c>
      <c r="K117" s="17">
        <f t="shared" si="8"/>
        <v>0</v>
      </c>
      <c r="L117" s="28">
        <f t="shared" si="9"/>
        <v>221468</v>
      </c>
      <c r="M117" s="17">
        <f t="shared" si="10"/>
        <v>6.2029710528436165E-3</v>
      </c>
      <c r="N117" s="15"/>
      <c r="O117" s="15"/>
      <c r="P117" s="15"/>
    </row>
    <row r="118" spans="2:16">
      <c r="B118" s="18" t="s">
        <v>166</v>
      </c>
      <c r="C118" s="19">
        <v>0</v>
      </c>
      <c r="D118" s="19">
        <v>0</v>
      </c>
      <c r="E118" s="19">
        <v>0</v>
      </c>
      <c r="F118" s="19">
        <f t="shared" ref="F118:F121" si="11">SUM(C118:E118)</f>
        <v>0</v>
      </c>
      <c r="G118" s="20">
        <f t="shared" ref="G118:G121" si="12">(F118/L118)*100</f>
        <v>0</v>
      </c>
      <c r="H118" s="19">
        <v>0</v>
      </c>
      <c r="I118" s="20">
        <f t="shared" ref="I118:I121" si="13">(H118/L118)*100</f>
        <v>0</v>
      </c>
      <c r="J118" s="19">
        <v>4000000</v>
      </c>
      <c r="K118" s="20">
        <f t="shared" ref="K118:K121" si="14">(J118/L118)*100</f>
        <v>100</v>
      </c>
      <c r="L118" s="19">
        <f t="shared" ref="L118:L121" si="15">J118+H118+F118</f>
        <v>4000000</v>
      </c>
      <c r="M118" s="20">
        <f>(L118/$L$258)*100</f>
        <v>0.1120337214016222</v>
      </c>
      <c r="N118" s="15"/>
      <c r="O118" s="15"/>
      <c r="P118" s="15"/>
    </row>
    <row r="119" spans="2:16">
      <c r="B119" s="16" t="s">
        <v>58</v>
      </c>
      <c r="C119" s="28">
        <v>0</v>
      </c>
      <c r="D119" s="28">
        <v>392000</v>
      </c>
      <c r="E119" s="28">
        <v>0</v>
      </c>
      <c r="F119" s="28">
        <f t="shared" si="11"/>
        <v>392000</v>
      </c>
      <c r="G119" s="17">
        <f t="shared" si="12"/>
        <v>100</v>
      </c>
      <c r="H119" s="28">
        <v>0</v>
      </c>
      <c r="I119" s="17">
        <f t="shared" si="13"/>
        <v>0</v>
      </c>
      <c r="J119" s="28">
        <v>0</v>
      </c>
      <c r="K119" s="17">
        <f t="shared" si="14"/>
        <v>0</v>
      </c>
      <c r="L119" s="28">
        <f t="shared" si="15"/>
        <v>392000</v>
      </c>
      <c r="M119" s="17">
        <f>(L119/$L$258)*100</f>
        <v>1.0979304697358975E-2</v>
      </c>
      <c r="N119" s="15"/>
      <c r="O119" s="15"/>
      <c r="P119" s="15"/>
    </row>
    <row r="120" spans="2:16">
      <c r="B120" s="16" t="s">
        <v>201</v>
      </c>
      <c r="C120" s="28">
        <v>196000</v>
      </c>
      <c r="D120" s="28">
        <v>0</v>
      </c>
      <c r="E120" s="28">
        <v>0</v>
      </c>
      <c r="F120" s="28">
        <f t="shared" si="11"/>
        <v>196000</v>
      </c>
      <c r="G120" s="17">
        <f t="shared" si="12"/>
        <v>100</v>
      </c>
      <c r="H120" s="28">
        <v>0</v>
      </c>
      <c r="I120" s="17">
        <f t="shared" si="13"/>
        <v>0</v>
      </c>
      <c r="J120" s="28">
        <v>0</v>
      </c>
      <c r="K120" s="17">
        <f t="shared" si="14"/>
        <v>0</v>
      </c>
      <c r="L120" s="28">
        <f t="shared" si="15"/>
        <v>196000</v>
      </c>
      <c r="M120" s="17">
        <f>(L120/$L$258)*100</f>
        <v>5.4896523486794874E-3</v>
      </c>
      <c r="N120" s="15"/>
      <c r="O120" s="15"/>
      <c r="P120" s="15"/>
    </row>
    <row r="121" spans="2:16">
      <c r="B121" s="16" t="s">
        <v>97</v>
      </c>
      <c r="C121" s="28">
        <v>0</v>
      </c>
      <c r="D121" s="28">
        <v>0</v>
      </c>
      <c r="E121" s="28">
        <v>164012</v>
      </c>
      <c r="F121" s="28">
        <f t="shared" si="11"/>
        <v>164012</v>
      </c>
      <c r="G121" s="17">
        <f t="shared" si="12"/>
        <v>100</v>
      </c>
      <c r="H121" s="28">
        <v>0</v>
      </c>
      <c r="I121" s="17">
        <f t="shared" si="13"/>
        <v>0</v>
      </c>
      <c r="J121" s="28">
        <v>0</v>
      </c>
      <c r="K121" s="17">
        <f t="shared" si="14"/>
        <v>0</v>
      </c>
      <c r="L121" s="28">
        <f t="shared" si="15"/>
        <v>164012</v>
      </c>
      <c r="M121" s="17">
        <f>(L121/$L$258)*100</f>
        <v>4.5937186786307151E-3</v>
      </c>
      <c r="N121" s="15"/>
      <c r="O121" s="15"/>
      <c r="P121" s="15"/>
    </row>
    <row r="122" spans="2:16" ht="12.95" customHeight="1">
      <c r="B122" s="16"/>
      <c r="C122" s="15"/>
      <c r="D122" s="15"/>
      <c r="E122" s="15"/>
      <c r="F122" s="15"/>
      <c r="G122" s="21"/>
      <c r="H122" s="15"/>
      <c r="I122" s="21"/>
      <c r="J122" s="15"/>
      <c r="K122" s="21"/>
      <c r="L122" s="15"/>
      <c r="M122" s="21"/>
      <c r="N122" s="15"/>
      <c r="O122" s="15"/>
      <c r="P122" s="15"/>
    </row>
    <row r="123" spans="2:16">
      <c r="B123" s="29" t="s">
        <v>33</v>
      </c>
      <c r="C123" s="30">
        <f>SUM(C54:C122)</f>
        <v>53436560.899999999</v>
      </c>
      <c r="D123" s="30">
        <f>SUM(D54:D122)</f>
        <v>68835155.099999994</v>
      </c>
      <c r="E123" s="30">
        <f>SUM(E54:E122)</f>
        <v>13987027</v>
      </c>
      <c r="F123" s="30">
        <f>SUM(F54:F122)</f>
        <v>136258743</v>
      </c>
      <c r="G123" s="31">
        <f>(F123/L123)*100</f>
        <v>29.216333766565</v>
      </c>
      <c r="H123" s="30">
        <f>SUM(H54:H122)</f>
        <v>91861370</v>
      </c>
      <c r="I123" s="31">
        <f>(H123/L123)*100</f>
        <v>19.696735688908575</v>
      </c>
      <c r="J123" s="30">
        <f>SUM(J54:J122)</f>
        <v>238258537</v>
      </c>
      <c r="K123" s="31">
        <f>(J123/L123)*100</f>
        <v>51.086930544526432</v>
      </c>
      <c r="L123" s="30">
        <f>SUM(L54:L122)</f>
        <v>466378650</v>
      </c>
      <c r="M123" s="31">
        <f>SUM(M54:M122)</f>
        <v>13.062533935441168</v>
      </c>
      <c r="N123" s="15"/>
      <c r="O123" s="15"/>
      <c r="P123" s="15"/>
    </row>
    <row r="124" spans="2:16">
      <c r="B124" s="16"/>
      <c r="C124" s="14"/>
      <c r="D124" s="14"/>
      <c r="E124" s="14"/>
      <c r="F124" s="14"/>
      <c r="G124" s="22"/>
      <c r="H124" s="14"/>
      <c r="I124" s="22"/>
      <c r="J124" s="14"/>
      <c r="K124" s="22"/>
      <c r="L124" s="14"/>
      <c r="M124" s="23"/>
      <c r="N124" s="15"/>
      <c r="O124" s="15"/>
      <c r="P124" s="15"/>
    </row>
    <row r="125" spans="2:16" ht="12.95" customHeight="1">
      <c r="B125" s="16"/>
      <c r="C125" s="14"/>
      <c r="D125" s="14"/>
      <c r="E125" s="14"/>
      <c r="F125" s="14"/>
      <c r="G125" s="22"/>
      <c r="H125" s="14"/>
      <c r="I125" s="22"/>
      <c r="J125" s="14"/>
      <c r="K125" s="22"/>
      <c r="L125" s="14"/>
      <c r="M125" s="23"/>
      <c r="N125" s="15"/>
      <c r="O125" s="15"/>
      <c r="P125" s="15"/>
    </row>
    <row r="126" spans="2:16" ht="15.75">
      <c r="B126" s="13" t="s">
        <v>34</v>
      </c>
      <c r="C126" s="15"/>
      <c r="D126" s="15"/>
      <c r="E126" s="15"/>
      <c r="F126" s="15"/>
      <c r="G126" s="21"/>
      <c r="H126" s="15"/>
      <c r="I126" s="21"/>
      <c r="J126" s="15"/>
      <c r="K126" s="21"/>
      <c r="L126" s="15"/>
      <c r="M126" s="21"/>
      <c r="N126" s="15"/>
      <c r="O126" s="15"/>
      <c r="P126" s="15"/>
    </row>
    <row r="127" spans="2:16" ht="12.95" customHeight="1">
      <c r="B127" s="7"/>
      <c r="C127" s="15"/>
      <c r="D127" s="15"/>
      <c r="E127" s="15"/>
      <c r="F127" s="15"/>
      <c r="G127" s="21"/>
      <c r="H127" s="15"/>
      <c r="I127" s="21"/>
      <c r="J127" s="15"/>
      <c r="K127" s="21"/>
      <c r="L127" s="15"/>
      <c r="M127" s="21"/>
      <c r="N127" s="15"/>
      <c r="O127" s="15"/>
      <c r="P127" s="15"/>
    </row>
    <row r="128" spans="2:16">
      <c r="B128" s="46" t="s">
        <v>141</v>
      </c>
      <c r="C128" s="65">
        <v>431200</v>
      </c>
      <c r="D128" s="65">
        <v>37000</v>
      </c>
      <c r="E128" s="65">
        <v>140232</v>
      </c>
      <c r="F128" s="65">
        <f t="shared" ref="F128:F191" si="16">SUM(C128:E128)</f>
        <v>608432</v>
      </c>
      <c r="G128" s="62">
        <f t="shared" ref="G128:G191" si="17">(F128/L128)*100</f>
        <v>100</v>
      </c>
      <c r="H128" s="65">
        <v>0</v>
      </c>
      <c r="I128" s="62">
        <f t="shared" ref="I128:I191" si="18">(H128/L128)*100</f>
        <v>0</v>
      </c>
      <c r="J128" s="65">
        <v>0</v>
      </c>
      <c r="K128" s="62">
        <f t="shared" ref="K128:K191" si="19">(J128/L128)*100</f>
        <v>0</v>
      </c>
      <c r="L128" s="65">
        <f t="shared" ref="L128:L191" si="20">J128+H128+F128</f>
        <v>608432</v>
      </c>
      <c r="M128" s="62">
        <f t="shared" ref="M128:M191" si="21">(L128/$L$258)*100</f>
        <v>1.7041225294957951E-2</v>
      </c>
      <c r="N128" s="15"/>
      <c r="O128" s="28"/>
      <c r="P128" s="15"/>
    </row>
    <row r="129" spans="2:16">
      <c r="B129" s="46" t="s">
        <v>202</v>
      </c>
      <c r="C129" s="61">
        <v>0</v>
      </c>
      <c r="D129" s="61">
        <v>320912</v>
      </c>
      <c r="E129" s="61">
        <v>36000</v>
      </c>
      <c r="F129" s="61">
        <f t="shared" si="16"/>
        <v>356912</v>
      </c>
      <c r="G129" s="62">
        <f t="shared" si="17"/>
        <v>100</v>
      </c>
      <c r="H129" s="61">
        <v>0</v>
      </c>
      <c r="I129" s="62">
        <f t="shared" si="18"/>
        <v>0</v>
      </c>
      <c r="J129" s="61">
        <v>0</v>
      </c>
      <c r="K129" s="62">
        <f t="shared" si="19"/>
        <v>0</v>
      </c>
      <c r="L129" s="61">
        <f t="shared" si="20"/>
        <v>356912</v>
      </c>
      <c r="M129" s="62">
        <f t="shared" si="21"/>
        <v>9.996544893223944E-3</v>
      </c>
      <c r="N129" s="15"/>
      <c r="O129" s="28"/>
      <c r="P129" s="15"/>
    </row>
    <row r="130" spans="2:16">
      <c r="B130" s="46" t="s">
        <v>203</v>
      </c>
      <c r="C130" s="61">
        <v>0</v>
      </c>
      <c r="D130" s="61">
        <v>0</v>
      </c>
      <c r="E130" s="61">
        <v>23481</v>
      </c>
      <c r="F130" s="61">
        <f t="shared" si="16"/>
        <v>23481</v>
      </c>
      <c r="G130" s="62">
        <f t="shared" si="17"/>
        <v>100</v>
      </c>
      <c r="H130" s="61">
        <v>0</v>
      </c>
      <c r="I130" s="62">
        <f t="shared" si="18"/>
        <v>0</v>
      </c>
      <c r="J130" s="61">
        <v>0</v>
      </c>
      <c r="K130" s="62">
        <f t="shared" si="19"/>
        <v>0</v>
      </c>
      <c r="L130" s="61">
        <f t="shared" si="20"/>
        <v>23481</v>
      </c>
      <c r="M130" s="62">
        <f t="shared" si="21"/>
        <v>6.5766595305787262E-4</v>
      </c>
      <c r="N130" s="28"/>
      <c r="O130" s="28"/>
      <c r="P130" s="15"/>
    </row>
    <row r="131" spans="2:16">
      <c r="B131" s="46" t="s">
        <v>142</v>
      </c>
      <c r="C131" s="61">
        <v>260000</v>
      </c>
      <c r="D131" s="61">
        <v>685320</v>
      </c>
      <c r="E131" s="61">
        <v>622680</v>
      </c>
      <c r="F131" s="61">
        <f t="shared" si="16"/>
        <v>1568000</v>
      </c>
      <c r="G131" s="62">
        <f t="shared" si="17"/>
        <v>100</v>
      </c>
      <c r="H131" s="61">
        <v>0</v>
      </c>
      <c r="I131" s="62">
        <f t="shared" si="18"/>
        <v>0</v>
      </c>
      <c r="J131" s="61">
        <v>0</v>
      </c>
      <c r="K131" s="62">
        <f t="shared" si="19"/>
        <v>0</v>
      </c>
      <c r="L131" s="61">
        <f t="shared" si="20"/>
        <v>1568000</v>
      </c>
      <c r="M131" s="62">
        <f t="shared" si="21"/>
        <v>4.39172187894359E-2</v>
      </c>
      <c r="N131" s="56"/>
      <c r="O131" s="28"/>
      <c r="P131" s="15"/>
    </row>
    <row r="132" spans="2:16">
      <c r="B132" s="63" t="s">
        <v>167</v>
      </c>
      <c r="C132" s="66">
        <v>318720</v>
      </c>
      <c r="D132" s="66">
        <v>350000</v>
      </c>
      <c r="E132" s="66">
        <v>434720</v>
      </c>
      <c r="F132" s="66">
        <f t="shared" si="16"/>
        <v>1103440</v>
      </c>
      <c r="G132" s="68">
        <f t="shared" si="17"/>
        <v>100</v>
      </c>
      <c r="H132" s="66">
        <v>0</v>
      </c>
      <c r="I132" s="68">
        <f t="shared" si="18"/>
        <v>0</v>
      </c>
      <c r="J132" s="66">
        <v>0</v>
      </c>
      <c r="K132" s="68">
        <f t="shared" si="19"/>
        <v>0</v>
      </c>
      <c r="L132" s="66">
        <f t="shared" si="20"/>
        <v>1103440</v>
      </c>
      <c r="M132" s="68">
        <f t="shared" si="21"/>
        <v>3.0905622385851501E-2</v>
      </c>
      <c r="N132" s="56"/>
      <c r="O132" s="28"/>
      <c r="P132" s="15"/>
    </row>
    <row r="133" spans="2:16">
      <c r="B133" s="46" t="s">
        <v>204</v>
      </c>
      <c r="C133" s="61">
        <v>0</v>
      </c>
      <c r="D133" s="61">
        <v>392000</v>
      </c>
      <c r="E133" s="61">
        <v>0</v>
      </c>
      <c r="F133" s="61">
        <f t="shared" si="16"/>
        <v>392000</v>
      </c>
      <c r="G133" s="62">
        <f t="shared" si="17"/>
        <v>100</v>
      </c>
      <c r="H133" s="61">
        <v>0</v>
      </c>
      <c r="I133" s="62">
        <f t="shared" si="18"/>
        <v>0</v>
      </c>
      <c r="J133" s="61">
        <v>0</v>
      </c>
      <c r="K133" s="62">
        <f t="shared" si="19"/>
        <v>0</v>
      </c>
      <c r="L133" s="61">
        <f t="shared" si="20"/>
        <v>392000</v>
      </c>
      <c r="M133" s="62">
        <f t="shared" si="21"/>
        <v>1.0979304697358975E-2</v>
      </c>
      <c r="N133" s="15"/>
      <c r="O133" s="28"/>
      <c r="P133" s="15"/>
    </row>
    <row r="134" spans="2:16">
      <c r="B134" s="46" t="s">
        <v>205</v>
      </c>
      <c r="C134" s="61">
        <v>0</v>
      </c>
      <c r="D134" s="61">
        <v>130755</v>
      </c>
      <c r="E134" s="61">
        <v>264840</v>
      </c>
      <c r="F134" s="61">
        <f t="shared" si="16"/>
        <v>395595</v>
      </c>
      <c r="G134" s="62">
        <f t="shared" si="17"/>
        <v>100</v>
      </c>
      <c r="H134" s="61">
        <v>0</v>
      </c>
      <c r="I134" s="62">
        <f t="shared" si="18"/>
        <v>0</v>
      </c>
      <c r="J134" s="61">
        <v>0</v>
      </c>
      <c r="K134" s="62">
        <f t="shared" si="19"/>
        <v>0</v>
      </c>
      <c r="L134" s="61">
        <f t="shared" si="20"/>
        <v>395595</v>
      </c>
      <c r="M134" s="62">
        <f t="shared" si="21"/>
        <v>1.1079995004468683E-2</v>
      </c>
      <c r="N134" s="15"/>
      <c r="O134" s="28"/>
      <c r="P134" s="15"/>
    </row>
    <row r="135" spans="2:16">
      <c r="B135" s="46" t="s">
        <v>206</v>
      </c>
      <c r="C135" s="61">
        <v>225720</v>
      </c>
      <c r="D135" s="61">
        <v>0</v>
      </c>
      <c r="E135" s="61">
        <v>0</v>
      </c>
      <c r="F135" s="61">
        <f t="shared" si="16"/>
        <v>225720</v>
      </c>
      <c r="G135" s="62">
        <f t="shared" si="17"/>
        <v>100</v>
      </c>
      <c r="H135" s="61">
        <v>0</v>
      </c>
      <c r="I135" s="62">
        <f t="shared" si="18"/>
        <v>0</v>
      </c>
      <c r="J135" s="61">
        <v>0</v>
      </c>
      <c r="K135" s="62">
        <f t="shared" si="19"/>
        <v>0</v>
      </c>
      <c r="L135" s="61">
        <f t="shared" si="20"/>
        <v>225720</v>
      </c>
      <c r="M135" s="62">
        <f t="shared" si="21"/>
        <v>6.3220628986935404E-3</v>
      </c>
      <c r="N135" s="15"/>
      <c r="O135" s="15"/>
      <c r="P135" s="15"/>
    </row>
    <row r="136" spans="2:16">
      <c r="B136" s="46" t="s">
        <v>207</v>
      </c>
      <c r="C136" s="61">
        <v>125000</v>
      </c>
      <c r="D136" s="61">
        <v>0</v>
      </c>
      <c r="E136" s="61">
        <v>0</v>
      </c>
      <c r="F136" s="61">
        <f t="shared" si="16"/>
        <v>125000</v>
      </c>
      <c r="G136" s="62">
        <f t="shared" si="17"/>
        <v>100</v>
      </c>
      <c r="H136" s="61">
        <v>0</v>
      </c>
      <c r="I136" s="62">
        <f t="shared" si="18"/>
        <v>0</v>
      </c>
      <c r="J136" s="61">
        <v>0</v>
      </c>
      <c r="K136" s="62">
        <f t="shared" si="19"/>
        <v>0</v>
      </c>
      <c r="L136" s="61">
        <f t="shared" si="20"/>
        <v>125000</v>
      </c>
      <c r="M136" s="62">
        <f t="shared" si="21"/>
        <v>3.5010537938006936E-3</v>
      </c>
      <c r="N136" s="15"/>
      <c r="O136" s="15"/>
      <c r="P136" s="15"/>
    </row>
    <row r="137" spans="2:16">
      <c r="B137" s="63" t="s">
        <v>168</v>
      </c>
      <c r="C137" s="66">
        <v>0</v>
      </c>
      <c r="D137" s="66">
        <v>2467540</v>
      </c>
      <c r="E137" s="66">
        <v>0</v>
      </c>
      <c r="F137" s="66">
        <f t="shared" si="16"/>
        <v>2467540</v>
      </c>
      <c r="G137" s="68">
        <f t="shared" si="17"/>
        <v>100</v>
      </c>
      <c r="H137" s="66">
        <v>0</v>
      </c>
      <c r="I137" s="68">
        <f t="shared" si="18"/>
        <v>0</v>
      </c>
      <c r="J137" s="66">
        <v>0</v>
      </c>
      <c r="K137" s="68">
        <f t="shared" si="19"/>
        <v>0</v>
      </c>
      <c r="L137" s="66">
        <f t="shared" si="20"/>
        <v>2467540</v>
      </c>
      <c r="M137" s="68">
        <f t="shared" si="21"/>
        <v>6.9111922226839706E-2</v>
      </c>
      <c r="N137" s="15"/>
      <c r="O137" s="15"/>
      <c r="P137" s="15"/>
    </row>
    <row r="138" spans="2:16">
      <c r="B138" s="46" t="s">
        <v>208</v>
      </c>
      <c r="C138" s="61">
        <v>76950</v>
      </c>
      <c r="D138" s="61">
        <v>0</v>
      </c>
      <c r="E138" s="61">
        <v>0</v>
      </c>
      <c r="F138" s="61">
        <f t="shared" si="16"/>
        <v>76950</v>
      </c>
      <c r="G138" s="62">
        <f t="shared" si="17"/>
        <v>100</v>
      </c>
      <c r="H138" s="61">
        <v>0</v>
      </c>
      <c r="I138" s="62">
        <f t="shared" si="18"/>
        <v>0</v>
      </c>
      <c r="J138" s="61">
        <v>0</v>
      </c>
      <c r="K138" s="62">
        <f t="shared" si="19"/>
        <v>0</v>
      </c>
      <c r="L138" s="61">
        <f t="shared" si="20"/>
        <v>76950</v>
      </c>
      <c r="M138" s="62">
        <f t="shared" si="21"/>
        <v>2.1552487154637067E-3</v>
      </c>
      <c r="N138" s="15"/>
      <c r="O138" s="15"/>
      <c r="P138" s="15"/>
    </row>
    <row r="139" spans="2:16">
      <c r="B139" s="46" t="s">
        <v>209</v>
      </c>
      <c r="C139" s="61">
        <v>0</v>
      </c>
      <c r="D139" s="61">
        <v>1898800</v>
      </c>
      <c r="E139" s="61">
        <v>0</v>
      </c>
      <c r="F139" s="61">
        <f t="shared" si="16"/>
        <v>1898800</v>
      </c>
      <c r="G139" s="62">
        <f t="shared" si="17"/>
        <v>100</v>
      </c>
      <c r="H139" s="61">
        <v>0</v>
      </c>
      <c r="I139" s="62">
        <f t="shared" si="18"/>
        <v>0</v>
      </c>
      <c r="J139" s="61">
        <v>0</v>
      </c>
      <c r="K139" s="62">
        <f t="shared" si="19"/>
        <v>0</v>
      </c>
      <c r="L139" s="61">
        <f t="shared" si="20"/>
        <v>1898800</v>
      </c>
      <c r="M139" s="62">
        <f t="shared" si="21"/>
        <v>5.3182407549350053E-2</v>
      </c>
      <c r="N139" s="15"/>
      <c r="O139" s="15"/>
      <c r="P139" s="15"/>
    </row>
    <row r="140" spans="2:16">
      <c r="B140" s="46" t="s">
        <v>210</v>
      </c>
      <c r="C140" s="61">
        <v>16000</v>
      </c>
      <c r="D140" s="61">
        <v>668000</v>
      </c>
      <c r="E140" s="61">
        <v>116000</v>
      </c>
      <c r="F140" s="61">
        <f t="shared" si="16"/>
        <v>800000</v>
      </c>
      <c r="G140" s="62">
        <f t="shared" si="17"/>
        <v>100</v>
      </c>
      <c r="H140" s="61">
        <v>0</v>
      </c>
      <c r="I140" s="62">
        <f t="shared" si="18"/>
        <v>0</v>
      </c>
      <c r="J140" s="61">
        <v>0</v>
      </c>
      <c r="K140" s="62">
        <f t="shared" si="19"/>
        <v>0</v>
      </c>
      <c r="L140" s="61">
        <f t="shared" si="20"/>
        <v>800000</v>
      </c>
      <c r="M140" s="62">
        <f t="shared" si="21"/>
        <v>2.2406744280324437E-2</v>
      </c>
      <c r="N140" s="15"/>
      <c r="O140" s="15"/>
      <c r="P140" s="15"/>
    </row>
    <row r="141" spans="2:16">
      <c r="B141" s="46" t="s">
        <v>169</v>
      </c>
      <c r="C141" s="61">
        <v>885648</v>
      </c>
      <c r="D141" s="61">
        <v>0</v>
      </c>
      <c r="E141" s="61">
        <v>0</v>
      </c>
      <c r="F141" s="61">
        <f t="shared" si="16"/>
        <v>885648</v>
      </c>
      <c r="G141" s="62">
        <f t="shared" si="17"/>
        <v>100</v>
      </c>
      <c r="H141" s="61">
        <v>0</v>
      </c>
      <c r="I141" s="62">
        <f t="shared" si="18"/>
        <v>0</v>
      </c>
      <c r="J141" s="61">
        <v>0</v>
      </c>
      <c r="K141" s="62">
        <f t="shared" si="19"/>
        <v>0</v>
      </c>
      <c r="L141" s="61">
        <f t="shared" si="20"/>
        <v>885648</v>
      </c>
      <c r="M141" s="62">
        <f t="shared" si="21"/>
        <v>2.4805610322975971E-2</v>
      </c>
      <c r="N141" s="15"/>
      <c r="O141" s="15"/>
      <c r="P141" s="15"/>
    </row>
    <row r="142" spans="2:16">
      <c r="B142" s="63" t="s">
        <v>143</v>
      </c>
      <c r="C142" s="66">
        <v>121362</v>
      </c>
      <c r="D142" s="66">
        <v>0</v>
      </c>
      <c r="E142" s="66">
        <v>0</v>
      </c>
      <c r="F142" s="66">
        <f t="shared" si="16"/>
        <v>121362</v>
      </c>
      <c r="G142" s="68">
        <f t="shared" si="17"/>
        <v>100</v>
      </c>
      <c r="H142" s="66">
        <v>0</v>
      </c>
      <c r="I142" s="68">
        <f t="shared" si="18"/>
        <v>0</v>
      </c>
      <c r="J142" s="66">
        <v>0</v>
      </c>
      <c r="K142" s="68">
        <f t="shared" si="19"/>
        <v>0</v>
      </c>
      <c r="L142" s="66">
        <f t="shared" si="20"/>
        <v>121362</v>
      </c>
      <c r="M142" s="68">
        <f t="shared" si="21"/>
        <v>3.3991591241859182E-3</v>
      </c>
      <c r="N142" s="15"/>
      <c r="O142" s="15"/>
      <c r="P142" s="15"/>
    </row>
    <row r="143" spans="2:16">
      <c r="B143" s="46" t="s">
        <v>211</v>
      </c>
      <c r="C143" s="61">
        <v>0</v>
      </c>
      <c r="D143" s="61">
        <v>2679240</v>
      </c>
      <c r="E143" s="61">
        <v>0</v>
      </c>
      <c r="F143" s="61">
        <f t="shared" si="16"/>
        <v>2679240</v>
      </c>
      <c r="G143" s="62">
        <f t="shared" si="17"/>
        <v>100</v>
      </c>
      <c r="H143" s="61">
        <v>0</v>
      </c>
      <c r="I143" s="62">
        <f t="shared" si="18"/>
        <v>0</v>
      </c>
      <c r="J143" s="61">
        <v>0</v>
      </c>
      <c r="K143" s="62">
        <f t="shared" si="19"/>
        <v>0</v>
      </c>
      <c r="L143" s="61">
        <f t="shared" si="20"/>
        <v>2679240</v>
      </c>
      <c r="M143" s="62">
        <f t="shared" si="21"/>
        <v>7.504130693202056E-2</v>
      </c>
      <c r="N143" s="15"/>
      <c r="O143" s="15"/>
      <c r="P143" s="15"/>
    </row>
    <row r="144" spans="2:16">
      <c r="B144" s="46" t="s">
        <v>212</v>
      </c>
      <c r="C144" s="61">
        <v>988585</v>
      </c>
      <c r="D144" s="61">
        <v>11415</v>
      </c>
      <c r="E144" s="61">
        <v>0</v>
      </c>
      <c r="F144" s="61">
        <f t="shared" si="16"/>
        <v>1000000</v>
      </c>
      <c r="G144" s="62">
        <f t="shared" si="17"/>
        <v>100</v>
      </c>
      <c r="H144" s="61">
        <v>0</v>
      </c>
      <c r="I144" s="62">
        <f t="shared" si="18"/>
        <v>0</v>
      </c>
      <c r="J144" s="61">
        <v>0</v>
      </c>
      <c r="K144" s="62">
        <f t="shared" si="19"/>
        <v>0</v>
      </c>
      <c r="L144" s="61">
        <f t="shared" si="20"/>
        <v>1000000</v>
      </c>
      <c r="M144" s="62">
        <f t="shared" si="21"/>
        <v>2.8008430350405549E-2</v>
      </c>
      <c r="N144" s="15"/>
      <c r="O144" s="15"/>
      <c r="P144" s="15"/>
    </row>
    <row r="145" spans="2:16">
      <c r="B145" s="46" t="s">
        <v>213</v>
      </c>
      <c r="C145" s="61">
        <v>376364</v>
      </c>
      <c r="D145" s="61">
        <v>0</v>
      </c>
      <c r="E145" s="61">
        <v>0</v>
      </c>
      <c r="F145" s="61">
        <f t="shared" si="16"/>
        <v>376364</v>
      </c>
      <c r="G145" s="62">
        <f t="shared" si="17"/>
        <v>100</v>
      </c>
      <c r="H145" s="61">
        <v>0</v>
      </c>
      <c r="I145" s="62">
        <f t="shared" si="18"/>
        <v>0</v>
      </c>
      <c r="J145" s="61">
        <v>0</v>
      </c>
      <c r="K145" s="62">
        <f t="shared" si="19"/>
        <v>0</v>
      </c>
      <c r="L145" s="61">
        <f t="shared" si="20"/>
        <v>376364</v>
      </c>
      <c r="M145" s="62">
        <f t="shared" si="21"/>
        <v>1.0541364880400033E-2</v>
      </c>
      <c r="N145" s="15"/>
      <c r="O145" s="15"/>
      <c r="P145" s="15"/>
    </row>
    <row r="146" spans="2:16">
      <c r="B146" s="46" t="s">
        <v>170</v>
      </c>
      <c r="C146" s="61">
        <v>100000</v>
      </c>
      <c r="D146" s="61">
        <v>42211</v>
      </c>
      <c r="E146" s="61">
        <v>170789</v>
      </c>
      <c r="F146" s="61">
        <f t="shared" si="16"/>
        <v>313000</v>
      </c>
      <c r="G146" s="62">
        <f t="shared" si="17"/>
        <v>100</v>
      </c>
      <c r="H146" s="61">
        <v>0</v>
      </c>
      <c r="I146" s="62">
        <f t="shared" si="18"/>
        <v>0</v>
      </c>
      <c r="J146" s="61">
        <v>0</v>
      </c>
      <c r="K146" s="62">
        <f t="shared" si="19"/>
        <v>0</v>
      </c>
      <c r="L146" s="61">
        <f t="shared" si="20"/>
        <v>313000</v>
      </c>
      <c r="M146" s="62">
        <f t="shared" si="21"/>
        <v>8.7666386996769364E-3</v>
      </c>
      <c r="N146" s="15"/>
      <c r="O146" s="15"/>
      <c r="P146" s="15"/>
    </row>
    <row r="147" spans="2:16">
      <c r="B147" s="63" t="s">
        <v>171</v>
      </c>
      <c r="C147" s="66">
        <v>700000</v>
      </c>
      <c r="D147" s="66">
        <v>434720</v>
      </c>
      <c r="E147" s="66">
        <v>0</v>
      </c>
      <c r="F147" s="66">
        <f t="shared" si="16"/>
        <v>1134720</v>
      </c>
      <c r="G147" s="68">
        <f t="shared" si="17"/>
        <v>100</v>
      </c>
      <c r="H147" s="66">
        <v>0</v>
      </c>
      <c r="I147" s="68">
        <f t="shared" si="18"/>
        <v>0</v>
      </c>
      <c r="J147" s="66">
        <v>0</v>
      </c>
      <c r="K147" s="68">
        <f t="shared" si="19"/>
        <v>0</v>
      </c>
      <c r="L147" s="66">
        <f t="shared" si="20"/>
        <v>1134720</v>
      </c>
      <c r="M147" s="68">
        <f t="shared" si="21"/>
        <v>3.1781726087212185E-2</v>
      </c>
      <c r="N147" s="15"/>
      <c r="O147" s="15"/>
      <c r="P147" s="15"/>
    </row>
    <row r="148" spans="2:16">
      <c r="B148" s="46" t="s">
        <v>98</v>
      </c>
      <c r="C148" s="61">
        <v>-80000</v>
      </c>
      <c r="D148" s="61">
        <v>58200</v>
      </c>
      <c r="E148" s="61">
        <v>280800</v>
      </c>
      <c r="F148" s="61">
        <f t="shared" si="16"/>
        <v>259000</v>
      </c>
      <c r="G148" s="62">
        <f t="shared" si="17"/>
        <v>100</v>
      </c>
      <c r="H148" s="61">
        <v>0</v>
      </c>
      <c r="I148" s="62">
        <f t="shared" si="18"/>
        <v>0</v>
      </c>
      <c r="J148" s="61">
        <v>0</v>
      </c>
      <c r="K148" s="62">
        <f t="shared" si="19"/>
        <v>0</v>
      </c>
      <c r="L148" s="61">
        <f t="shared" si="20"/>
        <v>259000</v>
      </c>
      <c r="M148" s="62">
        <f t="shared" si="21"/>
        <v>7.2541834607550374E-3</v>
      </c>
      <c r="N148" s="15"/>
      <c r="O148" s="15"/>
      <c r="P148" s="15"/>
    </row>
    <row r="149" spans="2:16">
      <c r="B149" s="46" t="s">
        <v>214</v>
      </c>
      <c r="C149" s="61">
        <v>0</v>
      </c>
      <c r="D149" s="61">
        <v>475000</v>
      </c>
      <c r="E149" s="61">
        <v>0</v>
      </c>
      <c r="F149" s="61">
        <f t="shared" si="16"/>
        <v>475000</v>
      </c>
      <c r="G149" s="62">
        <f t="shared" si="17"/>
        <v>70.789865871833086</v>
      </c>
      <c r="H149" s="61">
        <v>196000</v>
      </c>
      <c r="I149" s="62">
        <f t="shared" si="18"/>
        <v>29.210134128166914</v>
      </c>
      <c r="J149" s="61">
        <v>0</v>
      </c>
      <c r="K149" s="62">
        <f t="shared" si="19"/>
        <v>0</v>
      </c>
      <c r="L149" s="61">
        <f t="shared" si="20"/>
        <v>671000</v>
      </c>
      <c r="M149" s="62">
        <f t="shared" si="21"/>
        <v>1.8793656765122124E-2</v>
      </c>
      <c r="N149" s="15"/>
      <c r="O149" s="15"/>
      <c r="P149" s="15"/>
    </row>
    <row r="150" spans="2:16">
      <c r="B150" s="46" t="s">
        <v>99</v>
      </c>
      <c r="C150" s="61">
        <v>925450</v>
      </c>
      <c r="D150" s="61">
        <v>174550</v>
      </c>
      <c r="E150" s="61">
        <v>0</v>
      </c>
      <c r="F150" s="61">
        <f t="shared" si="16"/>
        <v>1100000</v>
      </c>
      <c r="G150" s="62">
        <f t="shared" si="17"/>
        <v>100</v>
      </c>
      <c r="H150" s="61">
        <v>0</v>
      </c>
      <c r="I150" s="62">
        <f t="shared" si="18"/>
        <v>0</v>
      </c>
      <c r="J150" s="61">
        <v>0</v>
      </c>
      <c r="K150" s="62">
        <f t="shared" si="19"/>
        <v>0</v>
      </c>
      <c r="L150" s="61">
        <f t="shared" si="20"/>
        <v>1100000</v>
      </c>
      <c r="M150" s="62">
        <f t="shared" si="21"/>
        <v>3.0809273385446104E-2</v>
      </c>
      <c r="N150" s="15"/>
      <c r="O150" s="15"/>
      <c r="P150" s="15"/>
    </row>
    <row r="151" spans="2:16">
      <c r="B151" s="46" t="s">
        <v>172</v>
      </c>
      <c r="C151" s="61">
        <v>107200</v>
      </c>
      <c r="D151" s="61">
        <v>0</v>
      </c>
      <c r="E151" s="61">
        <v>0</v>
      </c>
      <c r="F151" s="61">
        <f t="shared" si="16"/>
        <v>107200</v>
      </c>
      <c r="G151" s="62">
        <f t="shared" si="17"/>
        <v>100</v>
      </c>
      <c r="H151" s="61">
        <v>0</v>
      </c>
      <c r="I151" s="62">
        <f t="shared" si="18"/>
        <v>0</v>
      </c>
      <c r="J151" s="61">
        <v>0</v>
      </c>
      <c r="K151" s="62">
        <f t="shared" si="19"/>
        <v>0</v>
      </c>
      <c r="L151" s="61">
        <f t="shared" si="20"/>
        <v>107200</v>
      </c>
      <c r="M151" s="62">
        <f t="shared" si="21"/>
        <v>3.0025037335634748E-3</v>
      </c>
      <c r="N151" s="15"/>
      <c r="O151" s="15"/>
      <c r="P151" s="15"/>
    </row>
    <row r="152" spans="2:16">
      <c r="B152" s="46" t="s">
        <v>81</v>
      </c>
      <c r="C152" s="61">
        <v>2127880</v>
      </c>
      <c r="D152" s="61">
        <v>0</v>
      </c>
      <c r="E152" s="61">
        <v>0</v>
      </c>
      <c r="F152" s="61">
        <f t="shared" si="16"/>
        <v>2127880</v>
      </c>
      <c r="G152" s="62">
        <f t="shared" si="17"/>
        <v>100</v>
      </c>
      <c r="H152" s="61">
        <v>0</v>
      </c>
      <c r="I152" s="62">
        <f t="shared" si="18"/>
        <v>0</v>
      </c>
      <c r="J152" s="66">
        <v>0</v>
      </c>
      <c r="K152" s="62">
        <f t="shared" si="19"/>
        <v>0</v>
      </c>
      <c r="L152" s="61">
        <f t="shared" si="20"/>
        <v>2127880</v>
      </c>
      <c r="M152" s="62">
        <f t="shared" si="21"/>
        <v>5.9598578774020958E-2</v>
      </c>
      <c r="N152" s="15"/>
      <c r="O152" s="15"/>
      <c r="P152" s="15"/>
    </row>
    <row r="153" spans="2:16">
      <c r="B153" s="64" t="s">
        <v>215</v>
      </c>
      <c r="C153" s="67">
        <v>500000</v>
      </c>
      <c r="D153" s="67">
        <v>0</v>
      </c>
      <c r="E153" s="67">
        <v>237500</v>
      </c>
      <c r="F153" s="67">
        <f t="shared" si="16"/>
        <v>737500</v>
      </c>
      <c r="G153" s="69">
        <f t="shared" si="17"/>
        <v>100</v>
      </c>
      <c r="H153" s="67">
        <v>0</v>
      </c>
      <c r="I153" s="69">
        <f t="shared" si="18"/>
        <v>0</v>
      </c>
      <c r="J153" s="61">
        <v>0</v>
      </c>
      <c r="K153" s="69">
        <f t="shared" si="19"/>
        <v>0</v>
      </c>
      <c r="L153" s="67">
        <f t="shared" si="20"/>
        <v>737500</v>
      </c>
      <c r="M153" s="69">
        <f t="shared" si="21"/>
        <v>2.0656217383424092E-2</v>
      </c>
      <c r="N153" s="15"/>
      <c r="O153" s="15"/>
      <c r="P153" s="15"/>
    </row>
    <row r="154" spans="2:16">
      <c r="B154" s="46" t="s">
        <v>62</v>
      </c>
      <c r="C154" s="61">
        <v>504856</v>
      </c>
      <c r="D154" s="61">
        <v>536822</v>
      </c>
      <c r="E154" s="61">
        <v>394358</v>
      </c>
      <c r="F154" s="61">
        <f t="shared" si="16"/>
        <v>1436036</v>
      </c>
      <c r="G154" s="62">
        <f t="shared" si="17"/>
        <v>100</v>
      </c>
      <c r="H154" s="61">
        <v>0</v>
      </c>
      <c r="I154" s="62">
        <f t="shared" si="18"/>
        <v>0</v>
      </c>
      <c r="J154" s="61">
        <v>0</v>
      </c>
      <c r="K154" s="62">
        <f t="shared" si="19"/>
        <v>0</v>
      </c>
      <c r="L154" s="61">
        <f t="shared" si="20"/>
        <v>1436036</v>
      </c>
      <c r="M154" s="62">
        <f t="shared" si="21"/>
        <v>4.0221114286674985E-2</v>
      </c>
      <c r="N154" s="15"/>
      <c r="O154" s="15"/>
      <c r="P154" s="15"/>
    </row>
    <row r="155" spans="2:16">
      <c r="B155" s="46" t="s">
        <v>216</v>
      </c>
      <c r="C155" s="61">
        <v>0</v>
      </c>
      <c r="D155" s="61">
        <v>78659</v>
      </c>
      <c r="E155" s="61">
        <v>0</v>
      </c>
      <c r="F155" s="61">
        <f t="shared" si="16"/>
        <v>78659</v>
      </c>
      <c r="G155" s="62">
        <f t="shared" si="17"/>
        <v>100</v>
      </c>
      <c r="H155" s="61">
        <v>0</v>
      </c>
      <c r="I155" s="62">
        <f t="shared" si="18"/>
        <v>0</v>
      </c>
      <c r="J155" s="61">
        <v>0</v>
      </c>
      <c r="K155" s="62">
        <f t="shared" si="19"/>
        <v>0</v>
      </c>
      <c r="L155" s="61">
        <f t="shared" si="20"/>
        <v>78659</v>
      </c>
      <c r="M155" s="62">
        <f t="shared" si="21"/>
        <v>2.2031151229325498E-3</v>
      </c>
      <c r="N155" s="15"/>
      <c r="O155" s="15"/>
      <c r="P155" s="15"/>
    </row>
    <row r="156" spans="2:16">
      <c r="B156" s="46" t="s">
        <v>100</v>
      </c>
      <c r="C156" s="61">
        <v>0</v>
      </c>
      <c r="D156" s="61">
        <v>774671</v>
      </c>
      <c r="E156" s="61">
        <v>0</v>
      </c>
      <c r="F156" s="61">
        <f t="shared" si="16"/>
        <v>774671</v>
      </c>
      <c r="G156" s="62">
        <f t="shared" si="17"/>
        <v>100</v>
      </c>
      <c r="H156" s="61">
        <v>0</v>
      </c>
      <c r="I156" s="62">
        <f t="shared" si="18"/>
        <v>0</v>
      </c>
      <c r="J156" s="61">
        <v>0</v>
      </c>
      <c r="K156" s="62">
        <f t="shared" si="19"/>
        <v>0</v>
      </c>
      <c r="L156" s="61">
        <f t="shared" si="20"/>
        <v>774671</v>
      </c>
      <c r="M156" s="62">
        <f t="shared" si="21"/>
        <v>2.1697318747979016E-2</v>
      </c>
      <c r="N156" s="15"/>
      <c r="O156" s="15"/>
      <c r="P156" s="15"/>
    </row>
    <row r="157" spans="2:16">
      <c r="B157" s="63" t="s">
        <v>217</v>
      </c>
      <c r="C157" s="66">
        <v>0</v>
      </c>
      <c r="D157" s="66">
        <v>384000</v>
      </c>
      <c r="E157" s="66">
        <v>0</v>
      </c>
      <c r="F157" s="66">
        <f t="shared" si="16"/>
        <v>384000</v>
      </c>
      <c r="G157" s="68">
        <f t="shared" si="17"/>
        <v>100</v>
      </c>
      <c r="H157" s="66">
        <v>0</v>
      </c>
      <c r="I157" s="68">
        <f t="shared" si="18"/>
        <v>0</v>
      </c>
      <c r="J157" s="66">
        <v>0</v>
      </c>
      <c r="K157" s="68">
        <f t="shared" si="19"/>
        <v>0</v>
      </c>
      <c r="L157" s="66">
        <f t="shared" si="20"/>
        <v>384000</v>
      </c>
      <c r="M157" s="68">
        <f t="shared" si="21"/>
        <v>1.075523725455573E-2</v>
      </c>
      <c r="N157" s="15"/>
      <c r="O157" s="15"/>
      <c r="P157" s="15"/>
    </row>
    <row r="158" spans="2:16">
      <c r="B158" s="46" t="s">
        <v>144</v>
      </c>
      <c r="C158" s="61">
        <v>1238360</v>
      </c>
      <c r="D158" s="61">
        <v>656600</v>
      </c>
      <c r="E158" s="61">
        <v>23920</v>
      </c>
      <c r="F158" s="61">
        <f t="shared" si="16"/>
        <v>1918880</v>
      </c>
      <c r="G158" s="62">
        <f t="shared" si="17"/>
        <v>100</v>
      </c>
      <c r="H158" s="61">
        <v>0</v>
      </c>
      <c r="I158" s="62">
        <f t="shared" si="18"/>
        <v>0</v>
      </c>
      <c r="J158" s="61">
        <v>0</v>
      </c>
      <c r="K158" s="62">
        <f t="shared" si="19"/>
        <v>0</v>
      </c>
      <c r="L158" s="61">
        <f t="shared" si="20"/>
        <v>1918880</v>
      </c>
      <c r="M158" s="62">
        <f t="shared" si="21"/>
        <v>5.3744816830786198E-2</v>
      </c>
      <c r="N158" s="15"/>
      <c r="O158" s="15"/>
      <c r="P158" s="15"/>
    </row>
    <row r="159" spans="2:16">
      <c r="B159" s="46" t="s">
        <v>218</v>
      </c>
      <c r="C159" s="61">
        <v>0</v>
      </c>
      <c r="D159" s="61">
        <v>0</v>
      </c>
      <c r="E159" s="61">
        <v>1160395</v>
      </c>
      <c r="F159" s="61">
        <f t="shared" si="16"/>
        <v>1160395</v>
      </c>
      <c r="G159" s="62">
        <f t="shared" si="17"/>
        <v>100</v>
      </c>
      <c r="H159" s="61">
        <v>0</v>
      </c>
      <c r="I159" s="62">
        <f t="shared" si="18"/>
        <v>0</v>
      </c>
      <c r="J159" s="61">
        <v>0</v>
      </c>
      <c r="K159" s="62">
        <f t="shared" si="19"/>
        <v>0</v>
      </c>
      <c r="L159" s="61">
        <f t="shared" si="20"/>
        <v>1160395</v>
      </c>
      <c r="M159" s="62">
        <f t="shared" si="21"/>
        <v>3.2500842536458845E-2</v>
      </c>
      <c r="N159" s="15"/>
      <c r="O159" s="15"/>
      <c r="P159" s="15"/>
    </row>
    <row r="160" spans="2:16">
      <c r="B160" s="46" t="s">
        <v>219</v>
      </c>
      <c r="C160" s="61">
        <v>1599000</v>
      </c>
      <c r="D160" s="61">
        <v>0</v>
      </c>
      <c r="E160" s="61">
        <v>0</v>
      </c>
      <c r="F160" s="61">
        <f t="shared" si="16"/>
        <v>1599000</v>
      </c>
      <c r="G160" s="62">
        <f t="shared" si="17"/>
        <v>100</v>
      </c>
      <c r="H160" s="61">
        <v>0</v>
      </c>
      <c r="I160" s="62">
        <f t="shared" si="18"/>
        <v>0</v>
      </c>
      <c r="J160" s="61">
        <v>0</v>
      </c>
      <c r="K160" s="62">
        <f t="shared" si="19"/>
        <v>0</v>
      </c>
      <c r="L160" s="61">
        <f t="shared" si="20"/>
        <v>1599000</v>
      </c>
      <c r="M160" s="62">
        <f t="shared" si="21"/>
        <v>4.4785480130298469E-2</v>
      </c>
      <c r="N160" s="15"/>
      <c r="O160" s="15"/>
      <c r="P160" s="15"/>
    </row>
    <row r="161" spans="2:16">
      <c r="B161" s="46" t="s">
        <v>220</v>
      </c>
      <c r="C161" s="61">
        <v>0</v>
      </c>
      <c r="D161" s="61">
        <v>0</v>
      </c>
      <c r="E161" s="61">
        <v>1757500</v>
      </c>
      <c r="F161" s="61">
        <f t="shared" si="16"/>
        <v>1757500</v>
      </c>
      <c r="G161" s="62">
        <f t="shared" si="17"/>
        <v>100</v>
      </c>
      <c r="H161" s="61">
        <v>0</v>
      </c>
      <c r="I161" s="62">
        <f t="shared" si="18"/>
        <v>0</v>
      </c>
      <c r="J161" s="61">
        <v>0</v>
      </c>
      <c r="K161" s="62">
        <f t="shared" si="19"/>
        <v>0</v>
      </c>
      <c r="L161" s="61">
        <f t="shared" si="20"/>
        <v>1757500</v>
      </c>
      <c r="M161" s="62">
        <f t="shared" si="21"/>
        <v>4.9224816340837745E-2</v>
      </c>
      <c r="N161" s="15"/>
      <c r="O161" s="15"/>
      <c r="P161" s="15"/>
    </row>
    <row r="162" spans="2:16">
      <c r="B162" s="46" t="s">
        <v>221</v>
      </c>
      <c r="C162" s="61">
        <v>446890</v>
      </c>
      <c r="D162" s="61">
        <v>184602</v>
      </c>
      <c r="E162" s="61">
        <v>307589</v>
      </c>
      <c r="F162" s="61">
        <f t="shared" si="16"/>
        <v>939081</v>
      </c>
      <c r="G162" s="62">
        <f t="shared" si="17"/>
        <v>100</v>
      </c>
      <c r="H162" s="61">
        <v>0</v>
      </c>
      <c r="I162" s="62">
        <f t="shared" si="18"/>
        <v>0</v>
      </c>
      <c r="J162" s="66">
        <v>0</v>
      </c>
      <c r="K162" s="62">
        <f t="shared" si="19"/>
        <v>0</v>
      </c>
      <c r="L162" s="61">
        <f t="shared" si="20"/>
        <v>939081</v>
      </c>
      <c r="M162" s="62">
        <f t="shared" si="21"/>
        <v>2.6302184781889192E-2</v>
      </c>
      <c r="N162" s="15"/>
      <c r="O162" s="15"/>
      <c r="P162" s="15"/>
    </row>
    <row r="163" spans="2:16">
      <c r="B163" s="64" t="s">
        <v>173</v>
      </c>
      <c r="C163" s="67">
        <v>0</v>
      </c>
      <c r="D163" s="67">
        <v>2376800</v>
      </c>
      <c r="E163" s="67">
        <v>0</v>
      </c>
      <c r="F163" s="67">
        <f t="shared" si="16"/>
        <v>2376800</v>
      </c>
      <c r="G163" s="69">
        <f t="shared" si="17"/>
        <v>100</v>
      </c>
      <c r="H163" s="67">
        <v>0</v>
      </c>
      <c r="I163" s="69">
        <f t="shared" si="18"/>
        <v>0</v>
      </c>
      <c r="J163" s="61">
        <v>0</v>
      </c>
      <c r="K163" s="69">
        <f t="shared" si="19"/>
        <v>0</v>
      </c>
      <c r="L163" s="67">
        <f t="shared" si="20"/>
        <v>2376800</v>
      </c>
      <c r="M163" s="69">
        <f t="shared" si="21"/>
        <v>6.6570437256843903E-2</v>
      </c>
      <c r="N163" s="15"/>
      <c r="O163" s="15"/>
      <c r="P163" s="15"/>
    </row>
    <row r="164" spans="2:16">
      <c r="B164" s="46" t="s">
        <v>101</v>
      </c>
      <c r="C164" s="61">
        <v>2945000</v>
      </c>
      <c r="D164" s="61">
        <v>0</v>
      </c>
      <c r="E164" s="61">
        <v>0</v>
      </c>
      <c r="F164" s="61">
        <f t="shared" si="16"/>
        <v>2945000</v>
      </c>
      <c r="G164" s="62">
        <f t="shared" si="17"/>
        <v>100</v>
      </c>
      <c r="H164" s="61">
        <v>0</v>
      </c>
      <c r="I164" s="62">
        <f t="shared" si="18"/>
        <v>0</v>
      </c>
      <c r="J164" s="61">
        <v>0</v>
      </c>
      <c r="K164" s="62">
        <f t="shared" si="19"/>
        <v>0</v>
      </c>
      <c r="L164" s="61">
        <f t="shared" si="20"/>
        <v>2945000</v>
      </c>
      <c r="M164" s="62">
        <f t="shared" si="21"/>
        <v>8.2484827381944334E-2</v>
      </c>
      <c r="N164" s="15"/>
      <c r="O164" s="15"/>
      <c r="P164" s="15"/>
    </row>
    <row r="165" spans="2:16">
      <c r="B165" s="46" t="s">
        <v>222</v>
      </c>
      <c r="C165" s="61">
        <v>16437</v>
      </c>
      <c r="D165" s="61">
        <v>0</v>
      </c>
      <c r="E165" s="61">
        <v>0</v>
      </c>
      <c r="F165" s="61">
        <f t="shared" si="16"/>
        <v>16437</v>
      </c>
      <c r="G165" s="62">
        <f t="shared" si="17"/>
        <v>100</v>
      </c>
      <c r="H165" s="61">
        <v>0</v>
      </c>
      <c r="I165" s="62">
        <f t="shared" si="18"/>
        <v>0</v>
      </c>
      <c r="J165" s="61">
        <v>0</v>
      </c>
      <c r="K165" s="62">
        <f t="shared" si="19"/>
        <v>0</v>
      </c>
      <c r="L165" s="61">
        <f t="shared" si="20"/>
        <v>16437</v>
      </c>
      <c r="M165" s="62">
        <f t="shared" si="21"/>
        <v>4.6037456966961594E-4</v>
      </c>
      <c r="N165" s="15"/>
      <c r="O165" s="15"/>
      <c r="P165" s="15"/>
    </row>
    <row r="166" spans="2:16">
      <c r="B166" s="46" t="s">
        <v>145</v>
      </c>
      <c r="C166" s="61">
        <v>0</v>
      </c>
      <c r="D166" s="61">
        <v>40000</v>
      </c>
      <c r="E166" s="61">
        <v>771000</v>
      </c>
      <c r="F166" s="61">
        <f t="shared" si="16"/>
        <v>811000</v>
      </c>
      <c r="G166" s="62">
        <f t="shared" si="17"/>
        <v>100</v>
      </c>
      <c r="H166" s="61">
        <v>0</v>
      </c>
      <c r="I166" s="62">
        <f t="shared" si="18"/>
        <v>0</v>
      </c>
      <c r="J166" s="61">
        <v>0</v>
      </c>
      <c r="K166" s="62">
        <f t="shared" si="19"/>
        <v>0</v>
      </c>
      <c r="L166" s="61">
        <f t="shared" si="20"/>
        <v>811000</v>
      </c>
      <c r="M166" s="62">
        <f t="shared" si="21"/>
        <v>2.2714837014178899E-2</v>
      </c>
      <c r="N166" s="15"/>
      <c r="O166" s="15"/>
      <c r="P166" s="15"/>
    </row>
    <row r="167" spans="2:16">
      <c r="B167" s="46" t="s">
        <v>102</v>
      </c>
      <c r="C167" s="61">
        <v>0</v>
      </c>
      <c r="D167" s="61">
        <v>0</v>
      </c>
      <c r="E167" s="61">
        <v>776000</v>
      </c>
      <c r="F167" s="61">
        <f t="shared" si="16"/>
        <v>776000</v>
      </c>
      <c r="G167" s="62">
        <f t="shared" si="17"/>
        <v>100</v>
      </c>
      <c r="H167" s="61">
        <v>0</v>
      </c>
      <c r="I167" s="62">
        <f t="shared" si="18"/>
        <v>0</v>
      </c>
      <c r="J167" s="66">
        <v>0</v>
      </c>
      <c r="K167" s="62">
        <f t="shared" si="19"/>
        <v>0</v>
      </c>
      <c r="L167" s="61">
        <f t="shared" si="20"/>
        <v>776000</v>
      </c>
      <c r="M167" s="62">
        <f t="shared" si="21"/>
        <v>2.1734541951914703E-2</v>
      </c>
      <c r="N167" s="15"/>
      <c r="O167" s="15"/>
      <c r="P167" s="15"/>
    </row>
    <row r="168" spans="2:16">
      <c r="B168" s="64" t="s">
        <v>146</v>
      </c>
      <c r="C168" s="67">
        <v>146700</v>
      </c>
      <c r="D168" s="67">
        <v>650000</v>
      </c>
      <c r="E168" s="67">
        <v>0</v>
      </c>
      <c r="F168" s="67">
        <f t="shared" si="16"/>
        <v>796700</v>
      </c>
      <c r="G168" s="69">
        <f t="shared" si="17"/>
        <v>100</v>
      </c>
      <c r="H168" s="67">
        <v>0</v>
      </c>
      <c r="I168" s="69">
        <f t="shared" si="18"/>
        <v>0</v>
      </c>
      <c r="J168" s="61">
        <v>0</v>
      </c>
      <c r="K168" s="69">
        <f t="shared" si="19"/>
        <v>0</v>
      </c>
      <c r="L168" s="67">
        <f t="shared" si="20"/>
        <v>796700</v>
      </c>
      <c r="M168" s="69">
        <f t="shared" si="21"/>
        <v>2.2314316460168099E-2</v>
      </c>
      <c r="N168" s="15"/>
      <c r="O168" s="15"/>
      <c r="P168" s="15"/>
    </row>
    <row r="169" spans="2:16">
      <c r="B169" s="46" t="s">
        <v>223</v>
      </c>
      <c r="C169" s="61">
        <v>950000</v>
      </c>
      <c r="D169" s="61">
        <v>0</v>
      </c>
      <c r="E169" s="61">
        <v>0</v>
      </c>
      <c r="F169" s="61">
        <f t="shared" si="16"/>
        <v>950000</v>
      </c>
      <c r="G169" s="62">
        <f t="shared" si="17"/>
        <v>100</v>
      </c>
      <c r="H169" s="61">
        <v>0</v>
      </c>
      <c r="I169" s="62">
        <f t="shared" si="18"/>
        <v>0</v>
      </c>
      <c r="J169" s="61">
        <v>0</v>
      </c>
      <c r="K169" s="62">
        <f t="shared" si="19"/>
        <v>0</v>
      </c>
      <c r="L169" s="61">
        <f t="shared" si="20"/>
        <v>950000</v>
      </c>
      <c r="M169" s="62">
        <f t="shared" si="21"/>
        <v>2.6608008832885274E-2</v>
      </c>
      <c r="N169" s="15"/>
      <c r="O169" s="15"/>
      <c r="P169" s="15"/>
    </row>
    <row r="170" spans="2:16">
      <c r="B170" s="46" t="s">
        <v>224</v>
      </c>
      <c r="C170" s="61">
        <v>585882</v>
      </c>
      <c r="D170" s="61">
        <v>0</v>
      </c>
      <c r="E170" s="61">
        <v>44800</v>
      </c>
      <c r="F170" s="61">
        <f t="shared" si="16"/>
        <v>630682</v>
      </c>
      <c r="G170" s="62">
        <f t="shared" si="17"/>
        <v>100</v>
      </c>
      <c r="H170" s="61">
        <v>0</v>
      </c>
      <c r="I170" s="62">
        <f t="shared" si="18"/>
        <v>0</v>
      </c>
      <c r="J170" s="61">
        <v>0</v>
      </c>
      <c r="K170" s="62">
        <f t="shared" si="19"/>
        <v>0</v>
      </c>
      <c r="L170" s="61">
        <f t="shared" si="20"/>
        <v>630682</v>
      </c>
      <c r="M170" s="62">
        <f t="shared" si="21"/>
        <v>1.766441287025447E-2</v>
      </c>
      <c r="N170" s="15"/>
      <c r="O170" s="15"/>
      <c r="P170" s="15"/>
    </row>
    <row r="171" spans="2:16">
      <c r="B171" s="46" t="s">
        <v>174</v>
      </c>
      <c r="C171" s="61">
        <v>0</v>
      </c>
      <c r="D171" s="61">
        <v>5135000</v>
      </c>
      <c r="E171" s="61">
        <v>0</v>
      </c>
      <c r="F171" s="61">
        <f t="shared" si="16"/>
        <v>5135000</v>
      </c>
      <c r="G171" s="62">
        <f t="shared" si="17"/>
        <v>100</v>
      </c>
      <c r="H171" s="61">
        <v>0</v>
      </c>
      <c r="I171" s="62">
        <f t="shared" si="18"/>
        <v>0</v>
      </c>
      <c r="J171" s="61">
        <v>0</v>
      </c>
      <c r="K171" s="62">
        <f t="shared" si="19"/>
        <v>0</v>
      </c>
      <c r="L171" s="61">
        <f t="shared" si="20"/>
        <v>5135000</v>
      </c>
      <c r="M171" s="62">
        <f t="shared" si="21"/>
        <v>0.14382328984933249</v>
      </c>
      <c r="N171" s="15"/>
      <c r="O171" s="15"/>
      <c r="P171" s="15"/>
    </row>
    <row r="172" spans="2:16">
      <c r="B172" s="46" t="s">
        <v>225</v>
      </c>
      <c r="C172" s="61">
        <v>0</v>
      </c>
      <c r="D172" s="61">
        <v>2390840</v>
      </c>
      <c r="E172" s="61">
        <v>884160</v>
      </c>
      <c r="F172" s="61">
        <f t="shared" si="16"/>
        <v>3275000</v>
      </c>
      <c r="G172" s="62">
        <f t="shared" si="17"/>
        <v>100</v>
      </c>
      <c r="H172" s="61">
        <v>0</v>
      </c>
      <c r="I172" s="62">
        <f t="shared" si="18"/>
        <v>0</v>
      </c>
      <c r="J172" s="61">
        <v>0</v>
      </c>
      <c r="K172" s="62">
        <f t="shared" si="19"/>
        <v>0</v>
      </c>
      <c r="L172" s="61">
        <f t="shared" si="20"/>
        <v>3275000</v>
      </c>
      <c r="M172" s="62">
        <f t="shared" si="21"/>
        <v>9.1727609397578166E-2</v>
      </c>
      <c r="N172" s="15"/>
      <c r="O172" s="15"/>
      <c r="P172" s="15"/>
    </row>
    <row r="173" spans="2:16">
      <c r="B173" s="64" t="s">
        <v>103</v>
      </c>
      <c r="C173" s="67">
        <v>1743430</v>
      </c>
      <c r="D173" s="67">
        <v>1000000</v>
      </c>
      <c r="E173" s="67">
        <v>0</v>
      </c>
      <c r="F173" s="67">
        <f t="shared" si="16"/>
        <v>2743430</v>
      </c>
      <c r="G173" s="69">
        <f t="shared" si="17"/>
        <v>100</v>
      </c>
      <c r="H173" s="67">
        <v>0</v>
      </c>
      <c r="I173" s="69">
        <f t="shared" si="18"/>
        <v>0</v>
      </c>
      <c r="J173" s="67">
        <v>0</v>
      </c>
      <c r="K173" s="69">
        <f t="shared" si="19"/>
        <v>0</v>
      </c>
      <c r="L173" s="67">
        <f t="shared" si="20"/>
        <v>2743430</v>
      </c>
      <c r="M173" s="69">
        <f t="shared" si="21"/>
        <v>7.6839168076213091E-2</v>
      </c>
      <c r="N173" s="15"/>
      <c r="O173" s="15"/>
      <c r="P173" s="15"/>
    </row>
    <row r="174" spans="2:16">
      <c r="B174" s="46" t="s">
        <v>82</v>
      </c>
      <c r="C174" s="61">
        <v>564300</v>
      </c>
      <c r="D174" s="61">
        <v>0</v>
      </c>
      <c r="E174" s="61">
        <v>0</v>
      </c>
      <c r="F174" s="61">
        <f t="shared" si="16"/>
        <v>564300</v>
      </c>
      <c r="G174" s="62">
        <f t="shared" si="17"/>
        <v>100</v>
      </c>
      <c r="H174" s="61">
        <v>0</v>
      </c>
      <c r="I174" s="62">
        <f t="shared" si="18"/>
        <v>0</v>
      </c>
      <c r="J174" s="61">
        <v>0</v>
      </c>
      <c r="K174" s="62">
        <f t="shared" si="19"/>
        <v>0</v>
      </c>
      <c r="L174" s="61">
        <f t="shared" si="20"/>
        <v>564300</v>
      </c>
      <c r="M174" s="62">
        <f t="shared" si="21"/>
        <v>1.5805157246733852E-2</v>
      </c>
      <c r="N174" s="15"/>
      <c r="O174" s="15"/>
      <c r="P174" s="15"/>
    </row>
    <row r="175" spans="2:16">
      <c r="B175" s="46" t="s">
        <v>226</v>
      </c>
      <c r="C175" s="61">
        <v>0</v>
      </c>
      <c r="D175" s="61">
        <v>0</v>
      </c>
      <c r="E175" s="61">
        <v>119544</v>
      </c>
      <c r="F175" s="61">
        <f t="shared" si="16"/>
        <v>119544</v>
      </c>
      <c r="G175" s="62">
        <f t="shared" si="17"/>
        <v>100</v>
      </c>
      <c r="H175" s="61">
        <v>0</v>
      </c>
      <c r="I175" s="62">
        <f t="shared" si="18"/>
        <v>0</v>
      </c>
      <c r="J175" s="61">
        <v>0</v>
      </c>
      <c r="K175" s="62">
        <f t="shared" si="19"/>
        <v>0</v>
      </c>
      <c r="L175" s="61">
        <f t="shared" si="20"/>
        <v>119544</v>
      </c>
      <c r="M175" s="62">
        <f t="shared" si="21"/>
        <v>3.3482397978088808E-3</v>
      </c>
      <c r="N175" s="15"/>
      <c r="O175" s="15"/>
      <c r="P175" s="15"/>
    </row>
    <row r="176" spans="2:16">
      <c r="B176" s="46" t="s">
        <v>227</v>
      </c>
      <c r="C176" s="61">
        <v>760000</v>
      </c>
      <c r="D176" s="61">
        <v>0</v>
      </c>
      <c r="E176" s="61">
        <v>0</v>
      </c>
      <c r="F176" s="61">
        <f t="shared" si="16"/>
        <v>760000</v>
      </c>
      <c r="G176" s="62">
        <f t="shared" si="17"/>
        <v>100</v>
      </c>
      <c r="H176" s="61">
        <v>0</v>
      </c>
      <c r="I176" s="62">
        <f t="shared" si="18"/>
        <v>0</v>
      </c>
      <c r="J176" s="61">
        <v>0</v>
      </c>
      <c r="K176" s="62">
        <f t="shared" si="19"/>
        <v>0</v>
      </c>
      <c r="L176" s="61">
        <f t="shared" si="20"/>
        <v>760000</v>
      </c>
      <c r="M176" s="62">
        <f t="shared" si="21"/>
        <v>2.1286407066308216E-2</v>
      </c>
      <c r="N176" s="15"/>
      <c r="O176" s="15"/>
      <c r="P176" s="15"/>
    </row>
    <row r="177" spans="2:16">
      <c r="B177" s="46" t="s">
        <v>147</v>
      </c>
      <c r="C177" s="61">
        <v>0</v>
      </c>
      <c r="D177" s="61">
        <v>0</v>
      </c>
      <c r="E177" s="61">
        <v>0</v>
      </c>
      <c r="F177" s="61">
        <f t="shared" si="16"/>
        <v>0</v>
      </c>
      <c r="G177" s="62">
        <f t="shared" si="17"/>
        <v>0</v>
      </c>
      <c r="H177" s="61">
        <v>4945817</v>
      </c>
      <c r="I177" s="62">
        <f t="shared" si="18"/>
        <v>100</v>
      </c>
      <c r="J177" s="66">
        <v>0</v>
      </c>
      <c r="K177" s="62">
        <f t="shared" si="19"/>
        <v>0</v>
      </c>
      <c r="L177" s="61">
        <f t="shared" si="20"/>
        <v>4945817</v>
      </c>
      <c r="M177" s="62">
        <f t="shared" si="21"/>
        <v>0.1385245709703517</v>
      </c>
      <c r="N177" s="15"/>
      <c r="O177" s="15"/>
      <c r="P177" s="15"/>
    </row>
    <row r="178" spans="2:16">
      <c r="B178" s="64" t="s">
        <v>228</v>
      </c>
      <c r="C178" s="67">
        <v>570000</v>
      </c>
      <c r="D178" s="67">
        <v>0</v>
      </c>
      <c r="E178" s="67">
        <v>0</v>
      </c>
      <c r="F178" s="67">
        <f t="shared" si="16"/>
        <v>570000</v>
      </c>
      <c r="G178" s="69">
        <f t="shared" si="17"/>
        <v>100</v>
      </c>
      <c r="H178" s="67">
        <v>0</v>
      </c>
      <c r="I178" s="69">
        <f t="shared" si="18"/>
        <v>0</v>
      </c>
      <c r="J178" s="61">
        <v>0</v>
      </c>
      <c r="K178" s="69">
        <f t="shared" si="19"/>
        <v>0</v>
      </c>
      <c r="L178" s="67">
        <f t="shared" si="20"/>
        <v>570000</v>
      </c>
      <c r="M178" s="69">
        <f t="shared" si="21"/>
        <v>1.5964805299731162E-2</v>
      </c>
      <c r="N178" s="15"/>
      <c r="O178" s="15"/>
      <c r="P178" s="15"/>
    </row>
    <row r="179" spans="2:16">
      <c r="B179" s="46" t="s">
        <v>229</v>
      </c>
      <c r="C179" s="61">
        <v>0</v>
      </c>
      <c r="D179" s="61">
        <v>30000</v>
      </c>
      <c r="E179" s="61">
        <v>252240</v>
      </c>
      <c r="F179" s="61">
        <f t="shared" si="16"/>
        <v>282240</v>
      </c>
      <c r="G179" s="62">
        <f t="shared" si="17"/>
        <v>100</v>
      </c>
      <c r="H179" s="61">
        <v>0</v>
      </c>
      <c r="I179" s="62">
        <f t="shared" si="18"/>
        <v>0</v>
      </c>
      <c r="J179" s="61">
        <v>0</v>
      </c>
      <c r="K179" s="62">
        <f t="shared" si="19"/>
        <v>0</v>
      </c>
      <c r="L179" s="61">
        <f t="shared" si="20"/>
        <v>282240</v>
      </c>
      <c r="M179" s="62">
        <f t="shared" si="21"/>
        <v>7.905099382098461E-3</v>
      </c>
      <c r="N179" s="15"/>
      <c r="O179" s="15"/>
      <c r="P179" s="15"/>
    </row>
    <row r="180" spans="2:16">
      <c r="B180" s="46" t="s">
        <v>230</v>
      </c>
      <c r="C180" s="61">
        <v>203148</v>
      </c>
      <c r="D180" s="61">
        <v>343000</v>
      </c>
      <c r="E180" s="61">
        <v>0</v>
      </c>
      <c r="F180" s="61">
        <f t="shared" si="16"/>
        <v>546148</v>
      </c>
      <c r="G180" s="62">
        <f t="shared" si="17"/>
        <v>100</v>
      </c>
      <c r="H180" s="61">
        <v>0</v>
      </c>
      <c r="I180" s="62">
        <f t="shared" si="18"/>
        <v>0</v>
      </c>
      <c r="J180" s="61">
        <v>0</v>
      </c>
      <c r="K180" s="62">
        <f t="shared" si="19"/>
        <v>0</v>
      </c>
      <c r="L180" s="61">
        <f t="shared" si="20"/>
        <v>546148</v>
      </c>
      <c r="M180" s="62">
        <f t="shared" si="21"/>
        <v>1.5296748219013291E-2</v>
      </c>
      <c r="N180" s="15"/>
      <c r="O180" s="15"/>
      <c r="P180" s="15"/>
    </row>
    <row r="181" spans="2:16">
      <c r="B181" s="46" t="s">
        <v>231</v>
      </c>
      <c r="C181" s="61">
        <v>0</v>
      </c>
      <c r="D181" s="61">
        <v>52000</v>
      </c>
      <c r="E181" s="61">
        <v>217800</v>
      </c>
      <c r="F181" s="61">
        <f t="shared" si="16"/>
        <v>269800</v>
      </c>
      <c r="G181" s="62">
        <f t="shared" si="17"/>
        <v>100</v>
      </c>
      <c r="H181" s="61">
        <v>0</v>
      </c>
      <c r="I181" s="62">
        <f t="shared" si="18"/>
        <v>0</v>
      </c>
      <c r="J181" s="61">
        <v>0</v>
      </c>
      <c r="K181" s="62">
        <f t="shared" si="19"/>
        <v>0</v>
      </c>
      <c r="L181" s="61">
        <f t="shared" si="20"/>
        <v>269800</v>
      </c>
      <c r="M181" s="62">
        <f t="shared" si="21"/>
        <v>7.5566745085394165E-3</v>
      </c>
      <c r="N181" s="15"/>
      <c r="O181" s="15"/>
      <c r="P181" s="15"/>
    </row>
    <row r="182" spans="2:16">
      <c r="B182" s="46" t="s">
        <v>175</v>
      </c>
      <c r="C182" s="61">
        <v>0</v>
      </c>
      <c r="D182" s="61">
        <v>0</v>
      </c>
      <c r="E182" s="61">
        <v>423893</v>
      </c>
      <c r="F182" s="61">
        <f t="shared" si="16"/>
        <v>423893</v>
      </c>
      <c r="G182" s="62">
        <f t="shared" si="17"/>
        <v>100</v>
      </c>
      <c r="H182" s="61">
        <v>0</v>
      </c>
      <c r="I182" s="62">
        <f t="shared" si="18"/>
        <v>0</v>
      </c>
      <c r="J182" s="66">
        <v>0</v>
      </c>
      <c r="K182" s="62">
        <f t="shared" si="19"/>
        <v>0</v>
      </c>
      <c r="L182" s="61">
        <f t="shared" si="20"/>
        <v>423893</v>
      </c>
      <c r="M182" s="62">
        <f t="shared" si="21"/>
        <v>1.1872577566524458E-2</v>
      </c>
      <c r="N182" s="15"/>
      <c r="O182" s="15"/>
      <c r="P182" s="15"/>
    </row>
    <row r="183" spans="2:16">
      <c r="B183" s="64" t="s">
        <v>232</v>
      </c>
      <c r="C183" s="67">
        <v>0</v>
      </c>
      <c r="D183" s="67">
        <v>840000</v>
      </c>
      <c r="E183" s="67">
        <v>1379915</v>
      </c>
      <c r="F183" s="67">
        <f t="shared" si="16"/>
        <v>2219915</v>
      </c>
      <c r="G183" s="69">
        <f t="shared" si="17"/>
        <v>100</v>
      </c>
      <c r="H183" s="67">
        <v>0</v>
      </c>
      <c r="I183" s="69">
        <f t="shared" si="18"/>
        <v>0</v>
      </c>
      <c r="J183" s="61">
        <v>0</v>
      </c>
      <c r="K183" s="69">
        <f t="shared" si="19"/>
        <v>0</v>
      </c>
      <c r="L183" s="67">
        <f t="shared" si="20"/>
        <v>2219915</v>
      </c>
      <c r="M183" s="69">
        <f t="shared" si="21"/>
        <v>6.2176334661320526E-2</v>
      </c>
      <c r="N183" s="15"/>
      <c r="O183" s="15"/>
      <c r="P183" s="15"/>
    </row>
    <row r="184" spans="2:16">
      <c r="B184" s="46" t="s">
        <v>233</v>
      </c>
      <c r="C184" s="61">
        <v>475000</v>
      </c>
      <c r="D184" s="61">
        <v>0</v>
      </c>
      <c r="E184" s="61">
        <v>0</v>
      </c>
      <c r="F184" s="61">
        <f t="shared" si="16"/>
        <v>475000</v>
      </c>
      <c r="G184" s="62">
        <f t="shared" si="17"/>
        <v>100</v>
      </c>
      <c r="H184" s="61">
        <v>0</v>
      </c>
      <c r="I184" s="62">
        <f t="shared" si="18"/>
        <v>0</v>
      </c>
      <c r="J184" s="61">
        <v>0</v>
      </c>
      <c r="K184" s="62">
        <f t="shared" si="19"/>
        <v>0</v>
      </c>
      <c r="L184" s="61">
        <f t="shared" si="20"/>
        <v>475000</v>
      </c>
      <c r="M184" s="62">
        <f t="shared" si="21"/>
        <v>1.3304004416442637E-2</v>
      </c>
      <c r="N184" s="15"/>
      <c r="O184" s="15"/>
      <c r="P184" s="15"/>
    </row>
    <row r="185" spans="2:16">
      <c r="B185" s="46" t="s">
        <v>234</v>
      </c>
      <c r="C185" s="61">
        <v>190000</v>
      </c>
      <c r="D185" s="61">
        <v>0</v>
      </c>
      <c r="E185" s="61">
        <v>0</v>
      </c>
      <c r="F185" s="61">
        <f t="shared" si="16"/>
        <v>190000</v>
      </c>
      <c r="G185" s="62">
        <f t="shared" si="17"/>
        <v>100</v>
      </c>
      <c r="H185" s="61">
        <v>0</v>
      </c>
      <c r="I185" s="62">
        <f t="shared" si="18"/>
        <v>0</v>
      </c>
      <c r="J185" s="61">
        <v>0</v>
      </c>
      <c r="K185" s="62">
        <f t="shared" si="19"/>
        <v>0</v>
      </c>
      <c r="L185" s="61">
        <f t="shared" si="20"/>
        <v>190000</v>
      </c>
      <c r="M185" s="62">
        <f t="shared" si="21"/>
        <v>5.321601766577054E-3</v>
      </c>
      <c r="N185" s="15"/>
      <c r="O185" s="15"/>
      <c r="P185" s="15"/>
    </row>
    <row r="186" spans="2:16">
      <c r="B186" s="46" t="s">
        <v>235</v>
      </c>
      <c r="C186" s="61">
        <v>227576</v>
      </c>
      <c r="D186" s="61">
        <v>0</v>
      </c>
      <c r="E186" s="61">
        <v>158076</v>
      </c>
      <c r="F186" s="61">
        <f t="shared" si="16"/>
        <v>385652</v>
      </c>
      <c r="G186" s="62">
        <f t="shared" si="17"/>
        <v>100</v>
      </c>
      <c r="H186" s="61">
        <v>0</v>
      </c>
      <c r="I186" s="62">
        <f t="shared" si="18"/>
        <v>0</v>
      </c>
      <c r="J186" s="61">
        <v>0</v>
      </c>
      <c r="K186" s="62">
        <f t="shared" si="19"/>
        <v>0</v>
      </c>
      <c r="L186" s="61">
        <f t="shared" si="20"/>
        <v>385652</v>
      </c>
      <c r="M186" s="62">
        <f t="shared" si="21"/>
        <v>1.0801507181494601E-2</v>
      </c>
      <c r="N186" s="15"/>
      <c r="O186" s="15"/>
      <c r="P186" s="15"/>
    </row>
    <row r="187" spans="2:16">
      <c r="B187" s="63" t="s">
        <v>176</v>
      </c>
      <c r="C187" s="66">
        <v>590000</v>
      </c>
      <c r="D187" s="66">
        <v>0</v>
      </c>
      <c r="E187" s="66">
        <v>17000</v>
      </c>
      <c r="F187" s="66">
        <f t="shared" si="16"/>
        <v>607000</v>
      </c>
      <c r="G187" s="68">
        <f t="shared" si="17"/>
        <v>100</v>
      </c>
      <c r="H187" s="66">
        <v>0</v>
      </c>
      <c r="I187" s="68">
        <f t="shared" si="18"/>
        <v>0</v>
      </c>
      <c r="J187" s="66">
        <v>0</v>
      </c>
      <c r="K187" s="68">
        <f t="shared" si="19"/>
        <v>0</v>
      </c>
      <c r="L187" s="66">
        <f t="shared" si="20"/>
        <v>607000</v>
      </c>
      <c r="M187" s="68">
        <f t="shared" si="21"/>
        <v>1.7001117222696167E-2</v>
      </c>
      <c r="N187" s="15"/>
      <c r="O187" s="15"/>
      <c r="P187" s="15"/>
    </row>
    <row r="188" spans="2:16">
      <c r="B188" s="46" t="s">
        <v>104</v>
      </c>
      <c r="C188" s="61">
        <v>640000</v>
      </c>
      <c r="D188" s="61">
        <v>419466</v>
      </c>
      <c r="E188" s="61">
        <v>88000</v>
      </c>
      <c r="F188" s="61">
        <f t="shared" si="16"/>
        <v>1147466</v>
      </c>
      <c r="G188" s="62">
        <f t="shared" si="17"/>
        <v>100</v>
      </c>
      <c r="H188" s="61">
        <v>0</v>
      </c>
      <c r="I188" s="62">
        <f t="shared" si="18"/>
        <v>0</v>
      </c>
      <c r="J188" s="61">
        <v>0</v>
      </c>
      <c r="K188" s="62">
        <f t="shared" si="19"/>
        <v>0</v>
      </c>
      <c r="L188" s="61">
        <f t="shared" si="20"/>
        <v>1147466</v>
      </c>
      <c r="M188" s="62">
        <f t="shared" si="21"/>
        <v>3.2138721540458451E-2</v>
      </c>
      <c r="N188" s="15"/>
      <c r="O188" s="15"/>
      <c r="P188" s="15"/>
    </row>
    <row r="189" spans="2:16">
      <c r="B189" s="46" t="s">
        <v>148</v>
      </c>
      <c r="C189" s="61">
        <v>392000</v>
      </c>
      <c r="D189" s="61">
        <v>0</v>
      </c>
      <c r="E189" s="61">
        <v>108000</v>
      </c>
      <c r="F189" s="61">
        <f t="shared" si="16"/>
        <v>500000</v>
      </c>
      <c r="G189" s="62">
        <f t="shared" si="17"/>
        <v>100</v>
      </c>
      <c r="H189" s="61">
        <v>0</v>
      </c>
      <c r="I189" s="62">
        <f t="shared" si="18"/>
        <v>0</v>
      </c>
      <c r="J189" s="61">
        <v>0</v>
      </c>
      <c r="K189" s="62">
        <f t="shared" si="19"/>
        <v>0</v>
      </c>
      <c r="L189" s="61">
        <f t="shared" si="20"/>
        <v>500000</v>
      </c>
      <c r="M189" s="62">
        <f t="shared" si="21"/>
        <v>1.4004215175202775E-2</v>
      </c>
      <c r="N189" s="15"/>
      <c r="O189" s="15"/>
      <c r="P189" s="15"/>
    </row>
    <row r="190" spans="2:16">
      <c r="B190" s="46" t="s">
        <v>149</v>
      </c>
      <c r="C190" s="61">
        <v>274000</v>
      </c>
      <c r="D190" s="61">
        <v>0</v>
      </c>
      <c r="E190" s="61">
        <v>0</v>
      </c>
      <c r="F190" s="61">
        <f t="shared" si="16"/>
        <v>274000</v>
      </c>
      <c r="G190" s="62">
        <f t="shared" si="17"/>
        <v>100</v>
      </c>
      <c r="H190" s="61">
        <v>0</v>
      </c>
      <c r="I190" s="62">
        <f t="shared" si="18"/>
        <v>0</v>
      </c>
      <c r="J190" s="61">
        <v>0</v>
      </c>
      <c r="K190" s="62">
        <f t="shared" si="19"/>
        <v>0</v>
      </c>
      <c r="L190" s="61">
        <f t="shared" si="20"/>
        <v>274000</v>
      </c>
      <c r="M190" s="62">
        <f t="shared" si="21"/>
        <v>7.6743099160111201E-3</v>
      </c>
      <c r="N190" s="15"/>
      <c r="O190" s="15"/>
      <c r="P190" s="15"/>
    </row>
    <row r="191" spans="2:16">
      <c r="B191" s="46" t="s">
        <v>177</v>
      </c>
      <c r="C191" s="61">
        <v>0</v>
      </c>
      <c r="D191" s="61">
        <v>67716</v>
      </c>
      <c r="E191" s="61">
        <v>0</v>
      </c>
      <c r="F191" s="61">
        <f t="shared" si="16"/>
        <v>67716</v>
      </c>
      <c r="G191" s="62">
        <f t="shared" si="17"/>
        <v>100</v>
      </c>
      <c r="H191" s="61">
        <v>0</v>
      </c>
      <c r="I191" s="62">
        <f t="shared" si="18"/>
        <v>0</v>
      </c>
      <c r="J191" s="61">
        <v>0</v>
      </c>
      <c r="K191" s="62">
        <f t="shared" si="19"/>
        <v>0</v>
      </c>
      <c r="L191" s="61">
        <f t="shared" si="20"/>
        <v>67716</v>
      </c>
      <c r="M191" s="62">
        <f t="shared" si="21"/>
        <v>1.8966188696080619E-3</v>
      </c>
      <c r="N191" s="15"/>
      <c r="O191" s="15"/>
      <c r="P191" s="15"/>
    </row>
    <row r="192" spans="2:16">
      <c r="B192" s="46" t="s">
        <v>236</v>
      </c>
      <c r="C192" s="61">
        <v>0</v>
      </c>
      <c r="D192" s="61">
        <v>0</v>
      </c>
      <c r="E192" s="61">
        <v>475000</v>
      </c>
      <c r="F192" s="61">
        <f t="shared" ref="F192:F207" si="22">SUM(C192:E192)</f>
        <v>475000</v>
      </c>
      <c r="G192" s="62">
        <f t="shared" ref="G192:G207" si="23">(F192/L192)*100</f>
        <v>100</v>
      </c>
      <c r="H192" s="61">
        <v>0</v>
      </c>
      <c r="I192" s="62">
        <f t="shared" ref="I192:I207" si="24">(H192/L192)*100</f>
        <v>0</v>
      </c>
      <c r="J192" s="61">
        <v>0</v>
      </c>
      <c r="K192" s="62">
        <f t="shared" ref="K192:K207" si="25">(J192/L192)*100</f>
        <v>0</v>
      </c>
      <c r="L192" s="61">
        <f t="shared" ref="L192:L207" si="26">J192+H192+F192</f>
        <v>475000</v>
      </c>
      <c r="M192" s="62">
        <f>(L192/$L$258)*100</f>
        <v>1.3304004416442637E-2</v>
      </c>
      <c r="N192" s="15"/>
      <c r="O192" s="15"/>
      <c r="P192" s="15"/>
    </row>
    <row r="193" spans="2:16">
      <c r="B193" s="64" t="s">
        <v>237</v>
      </c>
      <c r="C193" s="67">
        <v>0</v>
      </c>
      <c r="D193" s="67">
        <v>0</v>
      </c>
      <c r="E193" s="67">
        <v>475000</v>
      </c>
      <c r="F193" s="67">
        <f t="shared" si="22"/>
        <v>475000</v>
      </c>
      <c r="G193" s="69">
        <f t="shared" si="23"/>
        <v>100</v>
      </c>
      <c r="H193" s="67">
        <v>0</v>
      </c>
      <c r="I193" s="69">
        <f t="shared" si="24"/>
        <v>0</v>
      </c>
      <c r="J193" s="67">
        <v>0</v>
      </c>
      <c r="K193" s="69">
        <f t="shared" si="25"/>
        <v>0</v>
      </c>
      <c r="L193" s="67">
        <f t="shared" si="26"/>
        <v>475000</v>
      </c>
      <c r="M193" s="69">
        <f>(L193/$L$258)*100</f>
        <v>1.3304004416442637E-2</v>
      </c>
      <c r="N193" s="15"/>
      <c r="O193" s="15"/>
      <c r="P193" s="15"/>
    </row>
    <row r="194" spans="2:16">
      <c r="B194" s="46" t="s">
        <v>238</v>
      </c>
      <c r="C194" s="61">
        <v>0</v>
      </c>
      <c r="D194" s="61">
        <v>110770</v>
      </c>
      <c r="E194" s="61">
        <v>0</v>
      </c>
      <c r="F194" s="61">
        <f t="shared" si="22"/>
        <v>110770</v>
      </c>
      <c r="G194" s="62">
        <f t="shared" si="23"/>
        <v>100</v>
      </c>
      <c r="H194" s="61">
        <v>0</v>
      </c>
      <c r="I194" s="62">
        <f t="shared" si="24"/>
        <v>0</v>
      </c>
      <c r="J194" s="61">
        <v>0</v>
      </c>
      <c r="K194" s="62">
        <f t="shared" si="25"/>
        <v>0</v>
      </c>
      <c r="L194" s="61">
        <f t="shared" si="26"/>
        <v>110770</v>
      </c>
      <c r="M194" s="62">
        <f>(L194/$L$258)*100</f>
        <v>3.1024938299144228E-3</v>
      </c>
      <c r="N194" s="15"/>
      <c r="O194" s="15"/>
      <c r="P194" s="15"/>
    </row>
    <row r="195" spans="2:16">
      <c r="B195" s="46" t="s">
        <v>178</v>
      </c>
      <c r="C195" s="61">
        <v>483841</v>
      </c>
      <c r="D195" s="61">
        <v>466159</v>
      </c>
      <c r="E195" s="61">
        <v>0</v>
      </c>
      <c r="F195" s="61">
        <f t="shared" si="22"/>
        <v>950000</v>
      </c>
      <c r="G195" s="62">
        <f t="shared" si="23"/>
        <v>100</v>
      </c>
      <c r="H195" s="61">
        <v>0</v>
      </c>
      <c r="I195" s="62">
        <f t="shared" si="24"/>
        <v>0</v>
      </c>
      <c r="J195" s="61">
        <v>0</v>
      </c>
      <c r="K195" s="62">
        <f t="shared" si="25"/>
        <v>0</v>
      </c>
      <c r="L195" s="61">
        <f t="shared" si="26"/>
        <v>950000</v>
      </c>
      <c r="M195" s="62">
        <f>(L195/$L$258)*100</f>
        <v>2.6608008832885274E-2</v>
      </c>
      <c r="N195" s="15"/>
      <c r="O195" s="15"/>
      <c r="P195" s="15"/>
    </row>
    <row r="196" spans="2:16">
      <c r="B196" s="46" t="s">
        <v>239</v>
      </c>
      <c r="C196" s="61">
        <v>0</v>
      </c>
      <c r="D196" s="61">
        <v>1294000</v>
      </c>
      <c r="E196" s="61">
        <v>0</v>
      </c>
      <c r="F196" s="61">
        <f t="shared" si="22"/>
        <v>1294000</v>
      </c>
      <c r="G196" s="62">
        <f t="shared" si="23"/>
        <v>100</v>
      </c>
      <c r="H196" s="61">
        <v>0</v>
      </c>
      <c r="I196" s="62">
        <f t="shared" si="24"/>
        <v>0</v>
      </c>
      <c r="J196" s="61">
        <v>0</v>
      </c>
      <c r="K196" s="62">
        <f t="shared" si="25"/>
        <v>0</v>
      </c>
      <c r="L196" s="61">
        <f t="shared" si="26"/>
        <v>1294000</v>
      </c>
      <c r="M196" s="62">
        <f>(L196/$L$258)*100</f>
        <v>3.6242908873424781E-2</v>
      </c>
      <c r="N196" s="15"/>
      <c r="O196" s="15"/>
      <c r="P196" s="15"/>
    </row>
    <row r="197" spans="2:16">
      <c r="B197" s="46" t="s">
        <v>240</v>
      </c>
      <c r="C197" s="61">
        <v>769000</v>
      </c>
      <c r="D197" s="61">
        <v>0</v>
      </c>
      <c r="E197" s="61">
        <v>0</v>
      </c>
      <c r="F197" s="61">
        <f t="shared" si="22"/>
        <v>769000</v>
      </c>
      <c r="G197" s="62">
        <f t="shared" si="23"/>
        <v>100</v>
      </c>
      <c r="H197" s="61">
        <v>0</v>
      </c>
      <c r="I197" s="62">
        <f t="shared" si="24"/>
        <v>0</v>
      </c>
      <c r="J197" s="61">
        <v>0</v>
      </c>
      <c r="K197" s="62">
        <f t="shared" si="25"/>
        <v>0</v>
      </c>
      <c r="L197" s="61">
        <f t="shared" si="26"/>
        <v>769000</v>
      </c>
      <c r="M197" s="62">
        <f>(L197/$L$258)*100</f>
        <v>2.1538482939461867E-2</v>
      </c>
      <c r="N197" s="15"/>
      <c r="O197" s="15"/>
      <c r="P197" s="15"/>
    </row>
    <row r="198" spans="2:16">
      <c r="B198" s="64" t="s">
        <v>105</v>
      </c>
      <c r="C198" s="67">
        <v>0</v>
      </c>
      <c r="D198" s="67">
        <v>2468000</v>
      </c>
      <c r="E198" s="67">
        <v>0</v>
      </c>
      <c r="F198" s="67">
        <f t="shared" si="22"/>
        <v>2468000</v>
      </c>
      <c r="G198" s="69">
        <f t="shared" si="23"/>
        <v>100</v>
      </c>
      <c r="H198" s="67">
        <v>0</v>
      </c>
      <c r="I198" s="69">
        <f t="shared" si="24"/>
        <v>0</v>
      </c>
      <c r="J198" s="67">
        <v>0</v>
      </c>
      <c r="K198" s="69">
        <f t="shared" si="25"/>
        <v>0</v>
      </c>
      <c r="L198" s="67">
        <f t="shared" si="26"/>
        <v>2468000</v>
      </c>
      <c r="M198" s="69">
        <f>(L198/$L$258)*100</f>
        <v>6.9124806104800887E-2</v>
      </c>
      <c r="N198" s="15"/>
      <c r="O198" s="15"/>
      <c r="P198" s="15"/>
    </row>
    <row r="199" spans="2:16">
      <c r="B199" s="46" t="s">
        <v>90</v>
      </c>
      <c r="C199" s="61">
        <v>0</v>
      </c>
      <c r="D199" s="61">
        <v>1300000</v>
      </c>
      <c r="E199" s="61">
        <v>0</v>
      </c>
      <c r="F199" s="61">
        <f t="shared" si="22"/>
        <v>1300000</v>
      </c>
      <c r="G199" s="62">
        <f t="shared" si="23"/>
        <v>100</v>
      </c>
      <c r="H199" s="61">
        <v>0</v>
      </c>
      <c r="I199" s="62">
        <f t="shared" si="24"/>
        <v>0</v>
      </c>
      <c r="J199" s="61">
        <v>0</v>
      </c>
      <c r="K199" s="62">
        <f t="shared" si="25"/>
        <v>0</v>
      </c>
      <c r="L199" s="61">
        <f t="shared" si="26"/>
        <v>1300000</v>
      </c>
      <c r="M199" s="62">
        <f>(L199/$L$258)*100</f>
        <v>3.6410959455527213E-2</v>
      </c>
      <c r="N199" s="15"/>
      <c r="O199" s="15"/>
      <c r="P199" s="15"/>
    </row>
    <row r="200" spans="2:16">
      <c r="B200" s="46" t="s">
        <v>241</v>
      </c>
      <c r="C200" s="61">
        <v>760000</v>
      </c>
      <c r="D200" s="61">
        <v>0</v>
      </c>
      <c r="E200" s="61">
        <v>0</v>
      </c>
      <c r="F200" s="61">
        <f t="shared" si="22"/>
        <v>760000</v>
      </c>
      <c r="G200" s="62">
        <f t="shared" si="23"/>
        <v>100</v>
      </c>
      <c r="H200" s="61">
        <v>0</v>
      </c>
      <c r="I200" s="62">
        <f t="shared" si="24"/>
        <v>0</v>
      </c>
      <c r="J200" s="61">
        <v>0</v>
      </c>
      <c r="K200" s="62">
        <f t="shared" si="25"/>
        <v>0</v>
      </c>
      <c r="L200" s="61">
        <f t="shared" si="26"/>
        <v>760000</v>
      </c>
      <c r="M200" s="62">
        <f>(L200/$L$258)*100</f>
        <v>2.1286407066308216E-2</v>
      </c>
      <c r="N200" s="15"/>
      <c r="O200" s="15"/>
      <c r="P200" s="15"/>
    </row>
    <row r="201" spans="2:16">
      <c r="B201" s="46" t="s">
        <v>242</v>
      </c>
      <c r="C201" s="61">
        <v>237500</v>
      </c>
      <c r="D201" s="61">
        <v>0</v>
      </c>
      <c r="E201" s="61">
        <v>0</v>
      </c>
      <c r="F201" s="61">
        <f t="shared" si="22"/>
        <v>237500</v>
      </c>
      <c r="G201" s="62">
        <f t="shared" si="23"/>
        <v>100</v>
      </c>
      <c r="H201" s="61">
        <v>0</v>
      </c>
      <c r="I201" s="62">
        <f t="shared" si="24"/>
        <v>0</v>
      </c>
      <c r="J201" s="61">
        <v>0</v>
      </c>
      <c r="K201" s="62">
        <f t="shared" si="25"/>
        <v>0</v>
      </c>
      <c r="L201" s="61">
        <f t="shared" si="26"/>
        <v>237500</v>
      </c>
      <c r="M201" s="62">
        <f>(L201/$L$258)*100</f>
        <v>6.6520022082213184E-3</v>
      </c>
      <c r="N201" s="15"/>
      <c r="O201" s="15"/>
      <c r="P201" s="15"/>
    </row>
    <row r="202" spans="2:16">
      <c r="B202" s="46" t="s">
        <v>243</v>
      </c>
      <c r="C202" s="61">
        <v>0</v>
      </c>
      <c r="D202" s="61">
        <v>0</v>
      </c>
      <c r="E202" s="61">
        <v>2800000</v>
      </c>
      <c r="F202" s="61">
        <f t="shared" si="22"/>
        <v>2800000</v>
      </c>
      <c r="G202" s="62">
        <f t="shared" si="23"/>
        <v>100</v>
      </c>
      <c r="H202" s="61">
        <v>0</v>
      </c>
      <c r="I202" s="62">
        <f t="shared" si="24"/>
        <v>0</v>
      </c>
      <c r="J202" s="61">
        <v>0</v>
      </c>
      <c r="K202" s="62">
        <f t="shared" si="25"/>
        <v>0</v>
      </c>
      <c r="L202" s="61">
        <f t="shared" si="26"/>
        <v>2800000</v>
      </c>
      <c r="M202" s="62">
        <f>(L202/$L$258)*100</f>
        <v>7.8423604981135542E-2</v>
      </c>
      <c r="N202" s="15"/>
      <c r="O202" s="15"/>
      <c r="P202" s="15"/>
    </row>
    <row r="203" spans="2:16">
      <c r="B203" s="64" t="s">
        <v>150</v>
      </c>
      <c r="C203" s="67">
        <v>0</v>
      </c>
      <c r="D203" s="67">
        <v>0</v>
      </c>
      <c r="E203" s="67">
        <v>1263845</v>
      </c>
      <c r="F203" s="67">
        <f t="shared" si="22"/>
        <v>1263845</v>
      </c>
      <c r="G203" s="69">
        <f t="shared" si="23"/>
        <v>100</v>
      </c>
      <c r="H203" s="67">
        <v>0</v>
      </c>
      <c r="I203" s="69">
        <f t="shared" si="24"/>
        <v>0</v>
      </c>
      <c r="J203" s="67">
        <v>0</v>
      </c>
      <c r="K203" s="69">
        <f t="shared" si="25"/>
        <v>0</v>
      </c>
      <c r="L203" s="67">
        <f t="shared" si="26"/>
        <v>1263845</v>
      </c>
      <c r="M203" s="69">
        <f>(L203/$L$258)*100</f>
        <v>3.5398314656208296E-2</v>
      </c>
      <c r="N203" s="15"/>
      <c r="O203" s="15"/>
      <c r="P203" s="15"/>
    </row>
    <row r="204" spans="2:16">
      <c r="B204" s="46" t="s">
        <v>244</v>
      </c>
      <c r="C204" s="61">
        <v>284644</v>
      </c>
      <c r="D204" s="61">
        <v>0</v>
      </c>
      <c r="E204" s="61">
        <v>0</v>
      </c>
      <c r="F204" s="61">
        <f t="shared" si="22"/>
        <v>284644</v>
      </c>
      <c r="G204" s="62">
        <f t="shared" si="23"/>
        <v>100</v>
      </c>
      <c r="H204" s="61">
        <v>0</v>
      </c>
      <c r="I204" s="62">
        <f t="shared" si="24"/>
        <v>0</v>
      </c>
      <c r="J204" s="61">
        <v>0</v>
      </c>
      <c r="K204" s="62">
        <f t="shared" si="25"/>
        <v>0</v>
      </c>
      <c r="L204" s="61">
        <f t="shared" si="26"/>
        <v>284644</v>
      </c>
      <c r="M204" s="62">
        <f>(L204/$L$258)*100</f>
        <v>7.9724316486608354E-3</v>
      </c>
      <c r="N204" s="15"/>
      <c r="O204" s="15"/>
      <c r="P204" s="15"/>
    </row>
    <row r="205" spans="2:16">
      <c r="B205" s="46" t="s">
        <v>179</v>
      </c>
      <c r="C205" s="61">
        <v>2496700</v>
      </c>
      <c r="D205" s="61">
        <v>0</v>
      </c>
      <c r="E205" s="61">
        <v>0</v>
      </c>
      <c r="F205" s="61">
        <f t="shared" si="22"/>
        <v>2496700</v>
      </c>
      <c r="G205" s="62">
        <f t="shared" si="23"/>
        <v>100</v>
      </c>
      <c r="H205" s="61">
        <v>0</v>
      </c>
      <c r="I205" s="62">
        <f t="shared" si="24"/>
        <v>0</v>
      </c>
      <c r="J205" s="61">
        <v>0</v>
      </c>
      <c r="K205" s="62">
        <f t="shared" si="25"/>
        <v>0</v>
      </c>
      <c r="L205" s="61">
        <f t="shared" si="26"/>
        <v>2496700</v>
      </c>
      <c r="M205" s="62">
        <f>(L205/$L$258)*100</f>
        <v>6.9928648055857523E-2</v>
      </c>
      <c r="N205" s="15"/>
      <c r="O205" s="15"/>
      <c r="P205" s="15"/>
    </row>
    <row r="206" spans="2:16">
      <c r="B206" s="46" t="s">
        <v>151</v>
      </c>
      <c r="C206" s="61">
        <v>0</v>
      </c>
      <c r="D206" s="61">
        <v>3951000</v>
      </c>
      <c r="E206" s="61">
        <v>1425000</v>
      </c>
      <c r="F206" s="61">
        <f t="shared" si="22"/>
        <v>5376000</v>
      </c>
      <c r="G206" s="62">
        <f t="shared" si="23"/>
        <v>100</v>
      </c>
      <c r="H206" s="61">
        <v>0</v>
      </c>
      <c r="I206" s="62">
        <f t="shared" si="24"/>
        <v>0</v>
      </c>
      <c r="J206" s="61">
        <v>0</v>
      </c>
      <c r="K206" s="62">
        <f t="shared" si="25"/>
        <v>0</v>
      </c>
      <c r="L206" s="61">
        <f t="shared" si="26"/>
        <v>5376000</v>
      </c>
      <c r="M206" s="62">
        <f>(L206/$L$258)*100</f>
        <v>0.15057332156378023</v>
      </c>
      <c r="N206" s="15"/>
      <c r="O206" s="15"/>
      <c r="P206" s="15"/>
    </row>
    <row r="207" spans="2:16">
      <c r="B207" s="46" t="s">
        <v>152</v>
      </c>
      <c r="C207" s="61">
        <v>0</v>
      </c>
      <c r="D207" s="61">
        <v>625357</v>
      </c>
      <c r="E207" s="61">
        <v>0</v>
      </c>
      <c r="F207" s="61">
        <f t="shared" si="22"/>
        <v>625357</v>
      </c>
      <c r="G207" s="62">
        <f t="shared" si="23"/>
        <v>100</v>
      </c>
      <c r="H207" s="61">
        <v>0</v>
      </c>
      <c r="I207" s="62">
        <f t="shared" si="24"/>
        <v>0</v>
      </c>
      <c r="J207" s="61">
        <v>0</v>
      </c>
      <c r="K207" s="62">
        <f t="shared" si="25"/>
        <v>0</v>
      </c>
      <c r="L207" s="61">
        <f t="shared" si="26"/>
        <v>625357</v>
      </c>
      <c r="M207" s="62">
        <f>(L207/$L$258)*100</f>
        <v>1.751526797863856E-2</v>
      </c>
      <c r="N207" s="15"/>
      <c r="O207" s="15"/>
      <c r="P207" s="15"/>
    </row>
    <row r="208" spans="2:16" ht="12.95" customHeight="1">
      <c r="B208" s="16" t="s">
        <v>0</v>
      </c>
      <c r="C208" s="15"/>
      <c r="D208" s="15"/>
      <c r="E208" s="15"/>
      <c r="F208" s="15"/>
      <c r="G208" s="21"/>
      <c r="H208" s="15"/>
      <c r="I208" s="21"/>
      <c r="J208" s="15"/>
      <c r="K208" s="21"/>
      <c r="L208" s="15"/>
      <c r="M208" s="70"/>
      <c r="N208" s="15"/>
      <c r="O208" s="15"/>
      <c r="P208" s="15"/>
    </row>
    <row r="209" spans="2:16">
      <c r="B209" s="32" t="s">
        <v>36</v>
      </c>
      <c r="C209" s="30">
        <f>SUM(C128:C208)</f>
        <v>28300343</v>
      </c>
      <c r="D209" s="30">
        <f>SUM(D128:D208)</f>
        <v>37001125</v>
      </c>
      <c r="E209" s="30">
        <f>SUM(E128:E208)</f>
        <v>17650077</v>
      </c>
      <c r="F209" s="30">
        <f>SUM(F128:F208)</f>
        <v>82951545</v>
      </c>
      <c r="G209" s="31">
        <f>(F209/L209)*100</f>
        <v>94.163218563505396</v>
      </c>
      <c r="H209" s="30">
        <f>SUM(H128:H208)</f>
        <v>5141817</v>
      </c>
      <c r="I209" s="31">
        <f>(H209/L209)*100</f>
        <v>5.8367814364946131</v>
      </c>
      <c r="J209" s="30">
        <f>SUM(J128:J208)</f>
        <v>0</v>
      </c>
      <c r="K209" s="31">
        <f>(J209/L209)*100</f>
        <v>0</v>
      </c>
      <c r="L209" s="30">
        <f>SUM(L128:L208)</f>
        <v>88093362</v>
      </c>
      <c r="M209" s="71">
        <f>SUM(M128:M208)</f>
        <v>2.4673567939100627</v>
      </c>
      <c r="N209" s="15" t="s">
        <v>0</v>
      </c>
      <c r="O209" s="15"/>
      <c r="P209" s="15"/>
    </row>
    <row r="210" spans="2:16" ht="12.95" customHeight="1">
      <c r="B210" s="16"/>
      <c r="C210" s="28"/>
      <c r="D210" s="28"/>
      <c r="E210" s="28"/>
      <c r="F210" s="28"/>
      <c r="G210" s="17"/>
      <c r="H210" s="28"/>
      <c r="I210" s="17"/>
      <c r="J210" s="28"/>
      <c r="K210" s="17"/>
      <c r="L210" s="28"/>
      <c r="M210" s="62"/>
      <c r="N210" s="15"/>
      <c r="O210" s="15"/>
      <c r="P210" s="15"/>
    </row>
    <row r="211" spans="2:16" ht="12.95" customHeight="1">
      <c r="B211" s="16"/>
      <c r="C211" s="28"/>
      <c r="D211" s="28"/>
      <c r="E211" s="28"/>
      <c r="F211" s="28"/>
      <c r="G211" s="17"/>
      <c r="H211" s="28"/>
      <c r="I211" s="17"/>
      <c r="J211" s="28"/>
      <c r="K211" s="17"/>
      <c r="L211" s="28"/>
      <c r="M211" s="62"/>
      <c r="N211" s="15"/>
      <c r="O211" s="15"/>
      <c r="P211" s="15"/>
    </row>
    <row r="212" spans="2:16" ht="15.75">
      <c r="B212" s="47" t="s">
        <v>35</v>
      </c>
      <c r="C212" s="15"/>
      <c r="D212" s="15"/>
      <c r="E212" s="15"/>
      <c r="F212" s="15"/>
      <c r="G212" s="21"/>
      <c r="H212" s="15"/>
      <c r="I212" s="21"/>
      <c r="J212" s="15"/>
      <c r="K212" s="21"/>
      <c r="L212" s="15"/>
      <c r="M212" s="70"/>
      <c r="N212" s="15"/>
      <c r="O212" s="15"/>
      <c r="P212" s="15"/>
    </row>
    <row r="213" spans="2:16" ht="15.75">
      <c r="B213" s="47" t="s">
        <v>43</v>
      </c>
      <c r="C213" s="15"/>
      <c r="D213" s="15"/>
      <c r="E213" s="15"/>
      <c r="F213" s="15"/>
      <c r="G213" s="21"/>
      <c r="H213" s="15"/>
      <c r="I213" s="21"/>
      <c r="J213" s="15"/>
      <c r="K213" s="21"/>
      <c r="L213" s="15"/>
      <c r="M213" s="70"/>
      <c r="N213" s="15"/>
      <c r="O213" s="15"/>
      <c r="P213" s="15"/>
    </row>
    <row r="214" spans="2:16" ht="15.75">
      <c r="B214" s="47"/>
      <c r="C214" s="15"/>
      <c r="D214" s="15"/>
      <c r="E214" s="15"/>
      <c r="F214" s="15"/>
      <c r="G214" s="21"/>
      <c r="H214" s="15"/>
      <c r="I214" s="21"/>
      <c r="J214" s="15"/>
      <c r="K214" s="21"/>
      <c r="L214" s="15"/>
      <c r="M214" s="70"/>
      <c r="N214" s="15"/>
      <c r="O214" s="15"/>
      <c r="P214" s="15"/>
    </row>
    <row r="215" spans="2:16">
      <c r="B215" s="16" t="s">
        <v>106</v>
      </c>
      <c r="C215" s="28">
        <v>686000</v>
      </c>
      <c r="D215" s="28">
        <v>177232</v>
      </c>
      <c r="E215" s="28">
        <v>0</v>
      </c>
      <c r="F215" s="28">
        <f>SUM(C215:E215)</f>
        <v>863232</v>
      </c>
      <c r="G215" s="17">
        <f t="shared" ref="G215:G253" si="27">(F215/L215)*100</f>
        <v>100</v>
      </c>
      <c r="H215" s="28">
        <v>0</v>
      </c>
      <c r="I215" s="17">
        <f t="shared" ref="I215:I253" si="28">(H215/L215)*100</f>
        <v>0</v>
      </c>
      <c r="J215" s="28">
        <v>0</v>
      </c>
      <c r="K215" s="17">
        <f t="shared" ref="K215:K253" si="29">(J215/L215)*100</f>
        <v>0</v>
      </c>
      <c r="L215" s="28">
        <f t="shared" ref="L215:L253" si="30">J215+H215+F215</f>
        <v>863232</v>
      </c>
      <c r="M215" s="62">
        <f t="shared" ref="M215:M253" si="31">(L215/$L$258)*100</f>
        <v>2.4177773348241283E-2</v>
      </c>
      <c r="N215" s="15"/>
      <c r="O215" s="15"/>
      <c r="P215" s="15"/>
    </row>
    <row r="216" spans="2:16">
      <c r="B216" s="16" t="s">
        <v>107</v>
      </c>
      <c r="C216" s="28">
        <v>475200</v>
      </c>
      <c r="D216" s="28">
        <v>1353004</v>
      </c>
      <c r="E216" s="28">
        <v>6418751</v>
      </c>
      <c r="F216" s="28">
        <f t="shared" ref="F216:F253" si="32">SUM(C216:E216)</f>
        <v>8246955</v>
      </c>
      <c r="G216" s="17">
        <f t="shared" si="27"/>
        <v>37.223975404147744</v>
      </c>
      <c r="H216" s="28">
        <v>0</v>
      </c>
      <c r="I216" s="17">
        <f t="shared" si="28"/>
        <v>0</v>
      </c>
      <c r="J216" s="28">
        <v>13908000</v>
      </c>
      <c r="K216" s="17">
        <f t="shared" si="29"/>
        <v>62.776024595852263</v>
      </c>
      <c r="L216" s="28">
        <f t="shared" si="30"/>
        <v>22154955</v>
      </c>
      <c r="M216" s="62">
        <f t="shared" si="31"/>
        <v>0.62052551403386913</v>
      </c>
      <c r="N216" s="15"/>
      <c r="O216" s="15"/>
      <c r="P216" s="15"/>
    </row>
    <row r="217" spans="2:16">
      <c r="B217" s="16" t="s">
        <v>108</v>
      </c>
      <c r="C217" s="28">
        <v>682280</v>
      </c>
      <c r="D217" s="28">
        <v>0</v>
      </c>
      <c r="E217" s="28">
        <v>267720</v>
      </c>
      <c r="F217" s="28">
        <f t="shared" si="32"/>
        <v>950000</v>
      </c>
      <c r="G217" s="17">
        <f t="shared" si="27"/>
        <v>100</v>
      </c>
      <c r="H217" s="28">
        <v>0</v>
      </c>
      <c r="I217" s="17">
        <f t="shared" si="28"/>
        <v>0</v>
      </c>
      <c r="J217" s="28">
        <v>0</v>
      </c>
      <c r="K217" s="17">
        <f t="shared" si="29"/>
        <v>0</v>
      </c>
      <c r="L217" s="28">
        <f t="shared" si="30"/>
        <v>950000</v>
      </c>
      <c r="M217" s="62">
        <f t="shared" si="31"/>
        <v>2.6608008832885274E-2</v>
      </c>
      <c r="N217" s="15"/>
      <c r="O217" s="15"/>
      <c r="P217" s="15"/>
    </row>
    <row r="218" spans="2:16">
      <c r="B218" s="16" t="s">
        <v>109</v>
      </c>
      <c r="C218" s="28">
        <v>0</v>
      </c>
      <c r="D218" s="28">
        <v>637926</v>
      </c>
      <c r="E218" s="28">
        <v>112860</v>
      </c>
      <c r="F218" s="28">
        <f t="shared" si="32"/>
        <v>750786</v>
      </c>
      <c r="G218" s="17">
        <f t="shared" si="27"/>
        <v>13.690920788121574</v>
      </c>
      <c r="H218" s="28">
        <v>0</v>
      </c>
      <c r="I218" s="17">
        <f t="shared" si="28"/>
        <v>0</v>
      </c>
      <c r="J218" s="28">
        <v>4733038</v>
      </c>
      <c r="K218" s="17">
        <f t="shared" si="29"/>
        <v>86.309079211878426</v>
      </c>
      <c r="L218" s="28">
        <f t="shared" si="30"/>
        <v>5483824</v>
      </c>
      <c r="M218" s="62">
        <f t="shared" si="31"/>
        <v>0.15359330255788234</v>
      </c>
      <c r="N218" s="15"/>
      <c r="O218" s="15"/>
      <c r="P218" s="15"/>
    </row>
    <row r="219" spans="2:16">
      <c r="B219" s="16" t="s">
        <v>110</v>
      </c>
      <c r="C219" s="28">
        <v>1289727</v>
      </c>
      <c r="D219" s="28">
        <v>5519466</v>
      </c>
      <c r="E219" s="28">
        <v>253874</v>
      </c>
      <c r="F219" s="28">
        <f t="shared" si="32"/>
        <v>7063067</v>
      </c>
      <c r="G219" s="17">
        <f t="shared" si="27"/>
        <v>98.177826811397082</v>
      </c>
      <c r="H219" s="28">
        <v>131090</v>
      </c>
      <c r="I219" s="17">
        <f t="shared" si="28"/>
        <v>1.8221731886029175</v>
      </c>
      <c r="J219" s="28">
        <v>0</v>
      </c>
      <c r="K219" s="17">
        <f t="shared" si="29"/>
        <v>0</v>
      </c>
      <c r="L219" s="28">
        <f t="shared" si="30"/>
        <v>7194157</v>
      </c>
      <c r="M219" s="62">
        <f t="shared" si="31"/>
        <v>0.20149704526438253</v>
      </c>
      <c r="N219" s="15"/>
      <c r="O219" s="15"/>
      <c r="P219" s="15"/>
    </row>
    <row r="220" spans="2:16">
      <c r="B220" s="41" t="s">
        <v>153</v>
      </c>
      <c r="C220" s="42">
        <v>0</v>
      </c>
      <c r="D220" s="42">
        <v>0</v>
      </c>
      <c r="E220" s="42">
        <v>0</v>
      </c>
      <c r="F220" s="42">
        <f t="shared" si="32"/>
        <v>0</v>
      </c>
      <c r="G220" s="43">
        <f t="shared" si="27"/>
        <v>0</v>
      </c>
      <c r="H220" s="42">
        <v>58400000</v>
      </c>
      <c r="I220" s="43">
        <f t="shared" si="28"/>
        <v>100</v>
      </c>
      <c r="J220" s="42">
        <v>0</v>
      </c>
      <c r="K220" s="43">
        <f t="shared" si="29"/>
        <v>0</v>
      </c>
      <c r="L220" s="42">
        <f t="shared" si="30"/>
        <v>58400000</v>
      </c>
      <c r="M220" s="69">
        <f t="shared" si="31"/>
        <v>1.6356923324636841</v>
      </c>
      <c r="N220" s="15"/>
      <c r="O220" s="15"/>
      <c r="P220" s="15"/>
    </row>
    <row r="221" spans="2:16">
      <c r="B221" s="16" t="s">
        <v>245</v>
      </c>
      <c r="C221" s="28">
        <v>656600</v>
      </c>
      <c r="D221" s="28">
        <v>0</v>
      </c>
      <c r="E221" s="28">
        <v>0</v>
      </c>
      <c r="F221" s="28">
        <f t="shared" si="32"/>
        <v>656600</v>
      </c>
      <c r="G221" s="17">
        <f t="shared" si="27"/>
        <v>100</v>
      </c>
      <c r="H221" s="28">
        <v>0</v>
      </c>
      <c r="I221" s="17">
        <f t="shared" si="28"/>
        <v>0</v>
      </c>
      <c r="J221" s="28">
        <v>0</v>
      </c>
      <c r="K221" s="17">
        <f t="shared" si="29"/>
        <v>0</v>
      </c>
      <c r="L221" s="28">
        <f t="shared" si="30"/>
        <v>656600</v>
      </c>
      <c r="M221" s="62">
        <f t="shared" si="31"/>
        <v>1.8390335368076282E-2</v>
      </c>
      <c r="N221" s="15"/>
      <c r="O221" s="15"/>
      <c r="P221" s="15"/>
    </row>
    <row r="222" spans="2:16">
      <c r="B222" s="16" t="s">
        <v>111</v>
      </c>
      <c r="C222" s="28">
        <v>490000</v>
      </c>
      <c r="D222" s="28">
        <v>0</v>
      </c>
      <c r="E222" s="28">
        <v>294000</v>
      </c>
      <c r="F222" s="28">
        <f t="shared" si="32"/>
        <v>784000</v>
      </c>
      <c r="G222" s="17">
        <f t="shared" si="27"/>
        <v>87.416096157705766</v>
      </c>
      <c r="H222" s="28">
        <v>0</v>
      </c>
      <c r="I222" s="17">
        <f t="shared" si="28"/>
        <v>0</v>
      </c>
      <c r="J222" s="28">
        <v>112860</v>
      </c>
      <c r="K222" s="17">
        <f t="shared" si="29"/>
        <v>12.583903842294228</v>
      </c>
      <c r="L222" s="28">
        <f t="shared" si="30"/>
        <v>896860</v>
      </c>
      <c r="M222" s="62">
        <f t="shared" si="31"/>
        <v>2.5119640844064723E-2</v>
      </c>
      <c r="N222" s="15"/>
      <c r="O222" s="15"/>
      <c r="P222" s="15"/>
    </row>
    <row r="223" spans="2:16">
      <c r="B223" s="16" t="s">
        <v>112</v>
      </c>
      <c r="C223" s="28">
        <v>0</v>
      </c>
      <c r="D223" s="28">
        <v>0</v>
      </c>
      <c r="E223" s="28">
        <v>0</v>
      </c>
      <c r="F223" s="28">
        <f t="shared" si="32"/>
        <v>0</v>
      </c>
      <c r="G223" s="17">
        <f t="shared" si="27"/>
        <v>0</v>
      </c>
      <c r="H223" s="28">
        <v>434720</v>
      </c>
      <c r="I223" s="17">
        <f t="shared" si="28"/>
        <v>100</v>
      </c>
      <c r="J223" s="28">
        <v>0</v>
      </c>
      <c r="K223" s="17">
        <f t="shared" si="29"/>
        <v>0</v>
      </c>
      <c r="L223" s="28">
        <f t="shared" si="30"/>
        <v>434720</v>
      </c>
      <c r="M223" s="62">
        <f t="shared" si="31"/>
        <v>1.21758248419283E-2</v>
      </c>
      <c r="N223" s="15"/>
      <c r="O223" s="15"/>
      <c r="P223" s="15"/>
    </row>
    <row r="224" spans="2:16">
      <c r="B224" s="16" t="s">
        <v>246</v>
      </c>
      <c r="C224" s="28">
        <v>475000</v>
      </c>
      <c r="D224" s="28">
        <v>0</v>
      </c>
      <c r="E224" s="28">
        <v>0</v>
      </c>
      <c r="F224" s="28">
        <f t="shared" si="32"/>
        <v>475000</v>
      </c>
      <c r="G224" s="17">
        <f t="shared" si="27"/>
        <v>100</v>
      </c>
      <c r="H224" s="28">
        <v>0</v>
      </c>
      <c r="I224" s="17">
        <f t="shared" si="28"/>
        <v>0</v>
      </c>
      <c r="J224" s="28">
        <v>0</v>
      </c>
      <c r="K224" s="17">
        <f t="shared" si="29"/>
        <v>0</v>
      </c>
      <c r="L224" s="28">
        <f t="shared" si="30"/>
        <v>475000</v>
      </c>
      <c r="M224" s="62">
        <f t="shared" si="31"/>
        <v>1.3304004416442637E-2</v>
      </c>
      <c r="N224" s="15"/>
      <c r="O224" s="15"/>
      <c r="P224" s="15"/>
    </row>
    <row r="225" spans="2:16">
      <c r="B225" s="41" t="s">
        <v>180</v>
      </c>
      <c r="C225" s="42">
        <v>4785400</v>
      </c>
      <c r="D225" s="42">
        <v>478000</v>
      </c>
      <c r="E225" s="42">
        <v>436000</v>
      </c>
      <c r="F225" s="42">
        <f t="shared" si="32"/>
        <v>5699400</v>
      </c>
      <c r="G225" s="43">
        <f t="shared" si="27"/>
        <v>76.916962367046168</v>
      </c>
      <c r="H225" s="42">
        <v>0</v>
      </c>
      <c r="I225" s="43">
        <f t="shared" si="28"/>
        <v>0</v>
      </c>
      <c r="J225" s="42">
        <v>1710409</v>
      </c>
      <c r="K225" s="43">
        <f t="shared" si="29"/>
        <v>23.083037632953832</v>
      </c>
      <c r="L225" s="42">
        <f t="shared" si="30"/>
        <v>7409809</v>
      </c>
      <c r="M225" s="69">
        <f t="shared" si="31"/>
        <v>0.20753711928630816</v>
      </c>
      <c r="N225" s="15"/>
      <c r="O225" s="15"/>
      <c r="P225" s="15"/>
    </row>
    <row r="226" spans="2:16">
      <c r="B226" s="16" t="s">
        <v>113</v>
      </c>
      <c r="C226" s="28">
        <v>801773</v>
      </c>
      <c r="D226" s="28">
        <v>0</v>
      </c>
      <c r="E226" s="28">
        <v>1712738</v>
      </c>
      <c r="F226" s="28">
        <f t="shared" si="32"/>
        <v>2514511</v>
      </c>
      <c r="G226" s="17">
        <f t="shared" si="27"/>
        <v>100</v>
      </c>
      <c r="H226" s="28">
        <v>0</v>
      </c>
      <c r="I226" s="17">
        <f t="shared" si="28"/>
        <v>0</v>
      </c>
      <c r="J226" s="28">
        <v>0</v>
      </c>
      <c r="K226" s="17">
        <f t="shared" si="29"/>
        <v>0</v>
      </c>
      <c r="L226" s="28">
        <f t="shared" si="30"/>
        <v>2514511</v>
      </c>
      <c r="M226" s="62">
        <f t="shared" si="31"/>
        <v>7.0427506208828594E-2</v>
      </c>
      <c r="N226" s="15"/>
      <c r="O226" s="15"/>
      <c r="P226" s="15"/>
    </row>
    <row r="227" spans="2:16">
      <c r="B227" s="16" t="s">
        <v>114</v>
      </c>
      <c r="C227" s="28">
        <v>104500</v>
      </c>
      <c r="D227" s="28">
        <v>0</v>
      </c>
      <c r="E227" s="28">
        <v>3256152</v>
      </c>
      <c r="F227" s="28">
        <f t="shared" si="32"/>
        <v>3360652</v>
      </c>
      <c r="G227" s="17">
        <f t="shared" si="27"/>
        <v>100</v>
      </c>
      <c r="H227" s="28">
        <v>0</v>
      </c>
      <c r="I227" s="17">
        <f t="shared" si="28"/>
        <v>0</v>
      </c>
      <c r="J227" s="28">
        <v>0</v>
      </c>
      <c r="K227" s="17">
        <f t="shared" si="29"/>
        <v>0</v>
      </c>
      <c r="L227" s="28">
        <f t="shared" si="30"/>
        <v>3360652</v>
      </c>
      <c r="M227" s="62">
        <f t="shared" si="31"/>
        <v>9.4126587473951098E-2</v>
      </c>
      <c r="N227" s="15"/>
      <c r="O227" s="15"/>
      <c r="P227" s="15"/>
    </row>
    <row r="228" spans="2:16">
      <c r="B228" s="16" t="s">
        <v>115</v>
      </c>
      <c r="C228" s="28">
        <v>1645152</v>
      </c>
      <c r="D228" s="28">
        <v>0</v>
      </c>
      <c r="E228" s="28">
        <v>0</v>
      </c>
      <c r="F228" s="28">
        <f t="shared" si="32"/>
        <v>1645152</v>
      </c>
      <c r="G228" s="17">
        <f t="shared" si="27"/>
        <v>100</v>
      </c>
      <c r="H228" s="28">
        <v>0</v>
      </c>
      <c r="I228" s="17">
        <f t="shared" si="28"/>
        <v>0</v>
      </c>
      <c r="J228" s="28">
        <v>0</v>
      </c>
      <c r="K228" s="17">
        <f t="shared" si="29"/>
        <v>0</v>
      </c>
      <c r="L228" s="28">
        <f t="shared" si="30"/>
        <v>1645152</v>
      </c>
      <c r="M228" s="62">
        <f t="shared" si="31"/>
        <v>4.6078125207830389E-2</v>
      </c>
      <c r="N228" s="15"/>
      <c r="O228" s="15"/>
      <c r="P228" s="15"/>
    </row>
    <row r="229" spans="2:16">
      <c r="B229" s="18" t="s">
        <v>116</v>
      </c>
      <c r="C229" s="19">
        <v>889128</v>
      </c>
      <c r="D229" s="19">
        <v>139798</v>
      </c>
      <c r="E229" s="19">
        <v>2182624</v>
      </c>
      <c r="F229" s="19">
        <f t="shared" si="32"/>
        <v>3211550</v>
      </c>
      <c r="G229" s="20">
        <f t="shared" si="27"/>
        <v>100</v>
      </c>
      <c r="H229" s="19">
        <v>0</v>
      </c>
      <c r="I229" s="20">
        <f t="shared" si="28"/>
        <v>0</v>
      </c>
      <c r="J229" s="19">
        <v>0</v>
      </c>
      <c r="K229" s="20">
        <f t="shared" si="29"/>
        <v>0</v>
      </c>
      <c r="L229" s="19">
        <f t="shared" si="30"/>
        <v>3211550</v>
      </c>
      <c r="M229" s="68">
        <f t="shared" si="31"/>
        <v>8.9950474491844942E-2</v>
      </c>
      <c r="N229" s="15"/>
      <c r="O229" s="15"/>
      <c r="P229" s="15"/>
    </row>
    <row r="230" spans="2:16">
      <c r="B230" s="16" t="s">
        <v>117</v>
      </c>
      <c r="C230" s="28">
        <v>0</v>
      </c>
      <c r="D230" s="28">
        <v>823000</v>
      </c>
      <c r="E230" s="28">
        <v>0</v>
      </c>
      <c r="F230" s="28">
        <f t="shared" si="32"/>
        <v>823000</v>
      </c>
      <c r="G230" s="17">
        <f t="shared" si="27"/>
        <v>100</v>
      </c>
      <c r="H230" s="28">
        <v>0</v>
      </c>
      <c r="I230" s="17">
        <f t="shared" si="28"/>
        <v>0</v>
      </c>
      <c r="J230" s="28">
        <v>0</v>
      </c>
      <c r="K230" s="17">
        <f t="shared" si="29"/>
        <v>0</v>
      </c>
      <c r="L230" s="28">
        <f t="shared" si="30"/>
        <v>823000</v>
      </c>
      <c r="M230" s="62">
        <f t="shared" si="31"/>
        <v>2.3050938178383766E-2</v>
      </c>
      <c r="N230" s="15"/>
      <c r="O230" s="15"/>
      <c r="P230" s="15"/>
    </row>
    <row r="231" spans="2:16">
      <c r="B231" s="16" t="s">
        <v>118</v>
      </c>
      <c r="C231" s="28">
        <v>0</v>
      </c>
      <c r="D231" s="28">
        <v>9974000</v>
      </c>
      <c r="E231" s="28">
        <v>0</v>
      </c>
      <c r="F231" s="28">
        <f t="shared" si="32"/>
        <v>9974000</v>
      </c>
      <c r="G231" s="17">
        <f t="shared" si="27"/>
        <v>100</v>
      </c>
      <c r="H231" s="28">
        <v>0</v>
      </c>
      <c r="I231" s="17">
        <f t="shared" si="28"/>
        <v>0</v>
      </c>
      <c r="J231" s="28">
        <v>0</v>
      </c>
      <c r="K231" s="17">
        <f t="shared" si="29"/>
        <v>0</v>
      </c>
      <c r="L231" s="28">
        <f t="shared" si="30"/>
        <v>9974000</v>
      </c>
      <c r="M231" s="62">
        <f t="shared" si="31"/>
        <v>0.27935608431494491</v>
      </c>
      <c r="N231" s="15"/>
      <c r="O231" s="15"/>
      <c r="P231" s="15"/>
    </row>
    <row r="232" spans="2:16">
      <c r="B232" s="16" t="s">
        <v>119</v>
      </c>
      <c r="C232" s="28">
        <v>3690249</v>
      </c>
      <c r="D232" s="28">
        <v>701881</v>
      </c>
      <c r="E232" s="28">
        <v>1816690</v>
      </c>
      <c r="F232" s="28">
        <f t="shared" si="32"/>
        <v>6208820</v>
      </c>
      <c r="G232" s="17">
        <f t="shared" si="27"/>
        <v>100</v>
      </c>
      <c r="H232" s="28">
        <v>0</v>
      </c>
      <c r="I232" s="17">
        <f t="shared" si="28"/>
        <v>0</v>
      </c>
      <c r="J232" s="28">
        <v>0</v>
      </c>
      <c r="K232" s="17">
        <f t="shared" si="29"/>
        <v>0</v>
      </c>
      <c r="L232" s="28">
        <f t="shared" si="30"/>
        <v>6208820</v>
      </c>
      <c r="M232" s="62">
        <f t="shared" si="31"/>
        <v>0.17389930252820499</v>
      </c>
      <c r="N232" s="15"/>
      <c r="O232" s="15"/>
      <c r="P232" s="15"/>
    </row>
    <row r="233" spans="2:16">
      <c r="B233" s="16" t="s">
        <v>120</v>
      </c>
      <c r="C233" s="28">
        <v>196520</v>
      </c>
      <c r="D233" s="28">
        <v>34528</v>
      </c>
      <c r="E233" s="28">
        <v>500952</v>
      </c>
      <c r="F233" s="28">
        <f t="shared" si="32"/>
        <v>732000</v>
      </c>
      <c r="G233" s="17">
        <f t="shared" si="27"/>
        <v>100</v>
      </c>
      <c r="H233" s="28">
        <v>0</v>
      </c>
      <c r="I233" s="17">
        <f t="shared" si="28"/>
        <v>0</v>
      </c>
      <c r="J233" s="28">
        <v>0</v>
      </c>
      <c r="K233" s="17">
        <f t="shared" si="29"/>
        <v>0</v>
      </c>
      <c r="L233" s="28">
        <f t="shared" si="30"/>
        <v>732000</v>
      </c>
      <c r="M233" s="62">
        <f t="shared" si="31"/>
        <v>2.0502171016496859E-2</v>
      </c>
      <c r="N233" s="15"/>
      <c r="O233" s="15"/>
      <c r="P233" s="15"/>
    </row>
    <row r="234" spans="2:16">
      <c r="B234" s="16" t="s">
        <v>247</v>
      </c>
      <c r="C234" s="28">
        <v>0</v>
      </c>
      <c r="D234" s="28">
        <v>0</v>
      </c>
      <c r="E234" s="28">
        <v>857500</v>
      </c>
      <c r="F234" s="28">
        <f t="shared" si="32"/>
        <v>857500</v>
      </c>
      <c r="G234" s="17">
        <f t="shared" si="27"/>
        <v>100</v>
      </c>
      <c r="H234" s="28">
        <v>0</v>
      </c>
      <c r="I234" s="17">
        <f t="shared" si="28"/>
        <v>0</v>
      </c>
      <c r="J234" s="28">
        <v>0</v>
      </c>
      <c r="K234" s="17">
        <f t="shared" si="29"/>
        <v>0</v>
      </c>
      <c r="L234" s="28">
        <f t="shared" si="30"/>
        <v>857500</v>
      </c>
      <c r="M234" s="62">
        <f t="shared" si="31"/>
        <v>2.4017229025472757E-2</v>
      </c>
      <c r="N234" s="15"/>
      <c r="O234" s="15"/>
      <c r="P234" s="15"/>
    </row>
    <row r="235" spans="2:16">
      <c r="B235" s="41" t="s">
        <v>248</v>
      </c>
      <c r="C235" s="42">
        <v>6460535</v>
      </c>
      <c r="D235" s="42">
        <v>0</v>
      </c>
      <c r="E235" s="42">
        <v>4704640</v>
      </c>
      <c r="F235" s="42">
        <f t="shared" si="32"/>
        <v>11165175</v>
      </c>
      <c r="G235" s="43">
        <f t="shared" si="27"/>
        <v>100</v>
      </c>
      <c r="H235" s="42">
        <v>0</v>
      </c>
      <c r="I235" s="43">
        <f t="shared" si="28"/>
        <v>0</v>
      </c>
      <c r="J235" s="42">
        <v>0</v>
      </c>
      <c r="K235" s="43">
        <f t="shared" si="29"/>
        <v>0</v>
      </c>
      <c r="L235" s="42">
        <f t="shared" si="30"/>
        <v>11165175</v>
      </c>
      <c r="M235" s="69">
        <f t="shared" si="31"/>
        <v>0.31271902633758925</v>
      </c>
      <c r="N235" s="15"/>
      <c r="O235" s="15"/>
      <c r="P235" s="15"/>
    </row>
    <row r="236" spans="2:16">
      <c r="B236" s="16" t="s">
        <v>121</v>
      </c>
      <c r="C236" s="28">
        <v>0</v>
      </c>
      <c r="D236" s="28">
        <v>0</v>
      </c>
      <c r="E236" s="28">
        <v>229810</v>
      </c>
      <c r="F236" s="28">
        <f t="shared" si="32"/>
        <v>229810</v>
      </c>
      <c r="G236" s="17">
        <f t="shared" si="27"/>
        <v>100</v>
      </c>
      <c r="H236" s="28">
        <v>0</v>
      </c>
      <c r="I236" s="17">
        <f t="shared" si="28"/>
        <v>0</v>
      </c>
      <c r="J236" s="28">
        <v>0</v>
      </c>
      <c r="K236" s="17">
        <f t="shared" si="29"/>
        <v>0</v>
      </c>
      <c r="L236" s="28">
        <f t="shared" si="30"/>
        <v>229810</v>
      </c>
      <c r="M236" s="62">
        <f t="shared" si="31"/>
        <v>6.4366173788266996E-3</v>
      </c>
      <c r="N236" s="15"/>
      <c r="O236" s="15"/>
      <c r="P236" s="15"/>
    </row>
    <row r="237" spans="2:16">
      <c r="B237" s="16" t="s">
        <v>249</v>
      </c>
      <c r="C237" s="28">
        <v>1374440</v>
      </c>
      <c r="D237" s="28">
        <v>215560</v>
      </c>
      <c r="E237" s="28">
        <v>570000</v>
      </c>
      <c r="F237" s="28">
        <f t="shared" si="32"/>
        <v>2160000</v>
      </c>
      <c r="G237" s="17">
        <f t="shared" si="27"/>
        <v>100</v>
      </c>
      <c r="H237" s="28">
        <v>0</v>
      </c>
      <c r="I237" s="17">
        <f t="shared" si="28"/>
        <v>0</v>
      </c>
      <c r="J237" s="28">
        <v>0</v>
      </c>
      <c r="K237" s="17">
        <f t="shared" si="29"/>
        <v>0</v>
      </c>
      <c r="L237" s="28">
        <f t="shared" si="30"/>
        <v>2160000</v>
      </c>
      <c r="M237" s="62">
        <f t="shared" si="31"/>
        <v>6.049820955687598E-2</v>
      </c>
      <c r="N237" s="15"/>
      <c r="O237" s="15"/>
      <c r="P237" s="15"/>
    </row>
    <row r="238" spans="2:16">
      <c r="B238" s="16" t="s">
        <v>154</v>
      </c>
      <c r="C238" s="28">
        <v>0</v>
      </c>
      <c r="D238" s="28">
        <v>804232</v>
      </c>
      <c r="E238" s="28">
        <v>0</v>
      </c>
      <c r="F238" s="28">
        <f t="shared" si="32"/>
        <v>804232</v>
      </c>
      <c r="G238" s="17">
        <f t="shared" si="27"/>
        <v>100</v>
      </c>
      <c r="H238" s="28">
        <v>0</v>
      </c>
      <c r="I238" s="17">
        <f t="shared" si="28"/>
        <v>0</v>
      </c>
      <c r="J238" s="28">
        <v>0</v>
      </c>
      <c r="K238" s="17">
        <f t="shared" si="29"/>
        <v>0</v>
      </c>
      <c r="L238" s="28">
        <f t="shared" si="30"/>
        <v>804232</v>
      </c>
      <c r="M238" s="62">
        <f t="shared" si="31"/>
        <v>2.2525275957567356E-2</v>
      </c>
      <c r="N238" s="15"/>
      <c r="O238" s="15"/>
      <c r="P238" s="15"/>
    </row>
    <row r="239" spans="2:16">
      <c r="B239" s="18" t="s">
        <v>181</v>
      </c>
      <c r="C239" s="19">
        <v>380000</v>
      </c>
      <c r="D239" s="19">
        <v>0</v>
      </c>
      <c r="E239" s="19">
        <v>604900</v>
      </c>
      <c r="F239" s="19">
        <f t="shared" si="32"/>
        <v>984900</v>
      </c>
      <c r="G239" s="20">
        <f t="shared" si="27"/>
        <v>100</v>
      </c>
      <c r="H239" s="19">
        <v>0</v>
      </c>
      <c r="I239" s="20">
        <f t="shared" si="28"/>
        <v>0</v>
      </c>
      <c r="J239" s="19">
        <v>0</v>
      </c>
      <c r="K239" s="20">
        <f t="shared" si="29"/>
        <v>0</v>
      </c>
      <c r="L239" s="19">
        <f t="shared" si="30"/>
        <v>984900</v>
      </c>
      <c r="M239" s="68">
        <f t="shared" si="31"/>
        <v>2.7585503052114425E-2</v>
      </c>
      <c r="N239" s="15"/>
      <c r="O239" s="15"/>
      <c r="P239" s="15"/>
    </row>
    <row r="240" spans="2:16">
      <c r="B240" s="16" t="s">
        <v>122</v>
      </c>
      <c r="C240" s="28">
        <v>0</v>
      </c>
      <c r="D240" s="28">
        <v>3415400</v>
      </c>
      <c r="E240" s="28">
        <v>0</v>
      </c>
      <c r="F240" s="28">
        <f t="shared" si="32"/>
        <v>3415400</v>
      </c>
      <c r="G240" s="17">
        <f t="shared" si="27"/>
        <v>100</v>
      </c>
      <c r="H240" s="28">
        <v>0</v>
      </c>
      <c r="I240" s="17">
        <f t="shared" si="28"/>
        <v>0</v>
      </c>
      <c r="J240" s="28">
        <v>0</v>
      </c>
      <c r="K240" s="17">
        <f t="shared" si="29"/>
        <v>0</v>
      </c>
      <c r="L240" s="28">
        <f t="shared" si="30"/>
        <v>3415400</v>
      </c>
      <c r="M240" s="62">
        <f t="shared" si="31"/>
        <v>9.5659993018775105E-2</v>
      </c>
      <c r="N240" s="15"/>
      <c r="O240" s="15"/>
      <c r="P240" s="15"/>
    </row>
    <row r="241" spans="2:16">
      <c r="B241" s="16" t="s">
        <v>250</v>
      </c>
      <c r="C241" s="28">
        <v>643095</v>
      </c>
      <c r="D241" s="28">
        <v>0</v>
      </c>
      <c r="E241" s="28">
        <v>593735</v>
      </c>
      <c r="F241" s="28">
        <f t="shared" si="32"/>
        <v>1236830</v>
      </c>
      <c r="G241" s="17">
        <f t="shared" si="27"/>
        <v>100</v>
      </c>
      <c r="H241" s="28">
        <v>0</v>
      </c>
      <c r="I241" s="17">
        <f t="shared" si="28"/>
        <v>0</v>
      </c>
      <c r="J241" s="28">
        <v>0</v>
      </c>
      <c r="K241" s="17">
        <f t="shared" si="29"/>
        <v>0</v>
      </c>
      <c r="L241" s="28">
        <f t="shared" si="30"/>
        <v>1236830</v>
      </c>
      <c r="M241" s="62">
        <f t="shared" si="31"/>
        <v>3.4641666910292093E-2</v>
      </c>
      <c r="N241" s="15"/>
      <c r="O241" s="15"/>
      <c r="P241" s="15"/>
    </row>
    <row r="242" spans="2:16">
      <c r="B242" s="16" t="s">
        <v>123</v>
      </c>
      <c r="C242" s="28">
        <v>49872</v>
      </c>
      <c r="D242" s="28">
        <v>6558</v>
      </c>
      <c r="E242" s="28">
        <v>22572</v>
      </c>
      <c r="F242" s="28">
        <f t="shared" si="32"/>
        <v>79002</v>
      </c>
      <c r="G242" s="17">
        <f t="shared" si="27"/>
        <v>100</v>
      </c>
      <c r="H242" s="28">
        <v>0</v>
      </c>
      <c r="I242" s="17">
        <f t="shared" si="28"/>
        <v>0</v>
      </c>
      <c r="J242" s="28">
        <v>0</v>
      </c>
      <c r="K242" s="17">
        <f t="shared" si="29"/>
        <v>0</v>
      </c>
      <c r="L242" s="28">
        <f t="shared" si="30"/>
        <v>79002</v>
      </c>
      <c r="M242" s="62">
        <f t="shared" si="31"/>
        <v>2.2127220145427388E-3</v>
      </c>
      <c r="N242" s="15"/>
      <c r="O242" s="15"/>
      <c r="P242" s="15"/>
    </row>
    <row r="243" spans="2:16">
      <c r="B243" s="16" t="s">
        <v>124</v>
      </c>
      <c r="C243" s="28">
        <v>1008182</v>
      </c>
      <c r="D243" s="28">
        <v>4790170</v>
      </c>
      <c r="E243" s="28">
        <v>203000</v>
      </c>
      <c r="F243" s="28">
        <f t="shared" si="32"/>
        <v>6001352</v>
      </c>
      <c r="G243" s="17">
        <f t="shared" si="27"/>
        <v>100</v>
      </c>
      <c r="H243" s="28">
        <v>0</v>
      </c>
      <c r="I243" s="17">
        <f t="shared" si="28"/>
        <v>0</v>
      </c>
      <c r="J243" s="28">
        <v>0</v>
      </c>
      <c r="K243" s="17">
        <f t="shared" si="29"/>
        <v>0</v>
      </c>
      <c r="L243" s="28">
        <f t="shared" si="30"/>
        <v>6001352</v>
      </c>
      <c r="M243" s="62">
        <f t="shared" si="31"/>
        <v>0.16808844950026702</v>
      </c>
      <c r="N243" s="15"/>
      <c r="O243" s="15"/>
      <c r="P243" s="15"/>
    </row>
    <row r="244" spans="2:16">
      <c r="B244" s="16" t="s">
        <v>125</v>
      </c>
      <c r="C244" s="28">
        <v>1304160</v>
      </c>
      <c r="D244" s="28">
        <v>0</v>
      </c>
      <c r="E244" s="28">
        <v>1341522</v>
      </c>
      <c r="F244" s="28">
        <f t="shared" si="32"/>
        <v>2645682</v>
      </c>
      <c r="G244" s="17">
        <f t="shared" si="27"/>
        <v>16.28394989997031</v>
      </c>
      <c r="H244" s="28">
        <v>0</v>
      </c>
      <c r="I244" s="17">
        <f t="shared" si="28"/>
        <v>0</v>
      </c>
      <c r="J244" s="28">
        <v>13601494</v>
      </c>
      <c r="K244" s="17">
        <f t="shared" si="29"/>
        <v>83.71605010002969</v>
      </c>
      <c r="L244" s="28">
        <f t="shared" si="30"/>
        <v>16247176</v>
      </c>
      <c r="M244" s="62">
        <f t="shared" si="31"/>
        <v>0.45505789738678065</v>
      </c>
      <c r="N244" s="15"/>
      <c r="O244" s="15"/>
      <c r="P244" s="15"/>
    </row>
    <row r="245" spans="2:16">
      <c r="B245" s="41" t="s">
        <v>251</v>
      </c>
      <c r="C245" s="42">
        <v>1985000</v>
      </c>
      <c r="D245" s="42">
        <v>0</v>
      </c>
      <c r="E245" s="42">
        <v>601000</v>
      </c>
      <c r="F245" s="42">
        <f t="shared" si="32"/>
        <v>2586000</v>
      </c>
      <c r="G245" s="43">
        <f t="shared" si="27"/>
        <v>100</v>
      </c>
      <c r="H245" s="42">
        <v>0</v>
      </c>
      <c r="I245" s="43">
        <f t="shared" si="28"/>
        <v>0</v>
      </c>
      <c r="J245" s="42">
        <v>0</v>
      </c>
      <c r="K245" s="43">
        <f t="shared" si="29"/>
        <v>0</v>
      </c>
      <c r="L245" s="42">
        <f t="shared" si="30"/>
        <v>2586000</v>
      </c>
      <c r="M245" s="69">
        <f t="shared" si="31"/>
        <v>7.242980088614874E-2</v>
      </c>
      <c r="N245" s="15"/>
      <c r="O245" s="15"/>
      <c r="P245" s="15"/>
    </row>
    <row r="246" spans="2:16">
      <c r="B246" s="16" t="s">
        <v>126</v>
      </c>
      <c r="C246" s="28">
        <v>760000</v>
      </c>
      <c r="D246" s="28">
        <v>93485</v>
      </c>
      <c r="E246" s="28">
        <v>240000</v>
      </c>
      <c r="F246" s="28">
        <f t="shared" si="32"/>
        <v>1093485</v>
      </c>
      <c r="G246" s="17">
        <f t="shared" si="27"/>
        <v>100</v>
      </c>
      <c r="H246" s="28">
        <v>0</v>
      </c>
      <c r="I246" s="17">
        <f t="shared" si="28"/>
        <v>0</v>
      </c>
      <c r="J246" s="28">
        <v>0</v>
      </c>
      <c r="K246" s="17">
        <f t="shared" si="29"/>
        <v>0</v>
      </c>
      <c r="L246" s="28">
        <f t="shared" si="30"/>
        <v>1093485</v>
      </c>
      <c r="M246" s="62">
        <f t="shared" si="31"/>
        <v>3.0626798461713213E-2</v>
      </c>
      <c r="N246" s="15"/>
      <c r="O246" s="15"/>
      <c r="P246" s="15"/>
    </row>
    <row r="247" spans="2:16">
      <c r="B247" s="16" t="s">
        <v>127</v>
      </c>
      <c r="C247" s="28">
        <v>1425000</v>
      </c>
      <c r="D247" s="28">
        <v>2305585</v>
      </c>
      <c r="E247" s="28">
        <v>0</v>
      </c>
      <c r="F247" s="28">
        <f t="shared" si="32"/>
        <v>3730585</v>
      </c>
      <c r="G247" s="17">
        <f t="shared" si="27"/>
        <v>100</v>
      </c>
      <c r="H247" s="28">
        <v>0</v>
      </c>
      <c r="I247" s="17">
        <f t="shared" si="28"/>
        <v>0</v>
      </c>
      <c r="J247" s="28">
        <v>0</v>
      </c>
      <c r="K247" s="17">
        <f t="shared" si="29"/>
        <v>0</v>
      </c>
      <c r="L247" s="28">
        <f t="shared" si="30"/>
        <v>3730585</v>
      </c>
      <c r="M247" s="62">
        <f t="shared" si="31"/>
        <v>0.10448783013876767</v>
      </c>
      <c r="N247" s="15"/>
      <c r="O247" s="15"/>
      <c r="P247" s="15"/>
    </row>
    <row r="248" spans="2:16">
      <c r="B248" s="16" t="s">
        <v>128</v>
      </c>
      <c r="C248" s="28">
        <v>0</v>
      </c>
      <c r="D248" s="28">
        <v>0</v>
      </c>
      <c r="E248" s="28">
        <v>0</v>
      </c>
      <c r="F248" s="28">
        <f t="shared" si="32"/>
        <v>0</v>
      </c>
      <c r="G248" s="17">
        <f t="shared" si="27"/>
        <v>0</v>
      </c>
      <c r="H248" s="28">
        <v>1960000</v>
      </c>
      <c r="I248" s="17">
        <f t="shared" si="28"/>
        <v>100</v>
      </c>
      <c r="J248" s="28">
        <v>0</v>
      </c>
      <c r="K248" s="17">
        <f t="shared" si="29"/>
        <v>0</v>
      </c>
      <c r="L248" s="28">
        <f t="shared" si="30"/>
        <v>1960000</v>
      </c>
      <c r="M248" s="62">
        <f t="shared" si="31"/>
        <v>5.4896523486794878E-2</v>
      </c>
      <c r="N248" s="15"/>
      <c r="O248" s="15"/>
      <c r="P248" s="15"/>
    </row>
    <row r="249" spans="2:16">
      <c r="B249" s="18" t="s">
        <v>155</v>
      </c>
      <c r="C249" s="19">
        <v>0</v>
      </c>
      <c r="D249" s="19">
        <v>-810655</v>
      </c>
      <c r="E249" s="19">
        <v>2913367</v>
      </c>
      <c r="F249" s="19">
        <f t="shared" si="32"/>
        <v>2102712</v>
      </c>
      <c r="G249" s="20">
        <f t="shared" si="27"/>
        <v>100</v>
      </c>
      <c r="H249" s="19">
        <v>0</v>
      </c>
      <c r="I249" s="20">
        <f t="shared" si="28"/>
        <v>0</v>
      </c>
      <c r="J249" s="19">
        <v>0</v>
      </c>
      <c r="K249" s="20">
        <f t="shared" si="29"/>
        <v>0</v>
      </c>
      <c r="L249" s="19">
        <f t="shared" si="30"/>
        <v>2102712</v>
      </c>
      <c r="M249" s="68">
        <f t="shared" si="31"/>
        <v>5.8893662598961949E-2</v>
      </c>
      <c r="N249" s="15"/>
      <c r="O249" s="15"/>
      <c r="P249" s="15"/>
    </row>
    <row r="250" spans="2:16">
      <c r="B250" s="16" t="s">
        <v>129</v>
      </c>
      <c r="C250" s="28">
        <v>46891</v>
      </c>
      <c r="D250" s="28">
        <v>77360</v>
      </c>
      <c r="E250" s="28">
        <v>250940</v>
      </c>
      <c r="F250" s="28">
        <f t="shared" si="32"/>
        <v>375191</v>
      </c>
      <c r="G250" s="17">
        <f t="shared" si="27"/>
        <v>100</v>
      </c>
      <c r="H250" s="28">
        <v>0</v>
      </c>
      <c r="I250" s="17">
        <f t="shared" si="28"/>
        <v>0</v>
      </c>
      <c r="J250" s="28">
        <v>0</v>
      </c>
      <c r="K250" s="17">
        <f t="shared" si="29"/>
        <v>0</v>
      </c>
      <c r="L250" s="28">
        <f t="shared" si="30"/>
        <v>375191</v>
      </c>
      <c r="M250" s="62">
        <f t="shared" si="31"/>
        <v>1.0508510991599008E-2</v>
      </c>
      <c r="N250" s="15"/>
      <c r="O250" s="15"/>
      <c r="P250" s="15"/>
    </row>
    <row r="251" spans="2:16">
      <c r="B251" s="16" t="s">
        <v>156</v>
      </c>
      <c r="C251" s="28">
        <v>1179866</v>
      </c>
      <c r="D251" s="28">
        <v>200000</v>
      </c>
      <c r="E251" s="28">
        <v>1240010</v>
      </c>
      <c r="F251" s="28">
        <f t="shared" si="32"/>
        <v>2619876</v>
      </c>
      <c r="G251" s="17">
        <f t="shared" si="27"/>
        <v>100</v>
      </c>
      <c r="H251" s="28">
        <v>0</v>
      </c>
      <c r="I251" s="17">
        <f t="shared" si="28"/>
        <v>0</v>
      </c>
      <c r="J251" s="28">
        <v>0</v>
      </c>
      <c r="K251" s="17">
        <f t="shared" si="29"/>
        <v>0</v>
      </c>
      <c r="L251" s="28">
        <f t="shared" si="30"/>
        <v>2619876</v>
      </c>
      <c r="M251" s="62">
        <f t="shared" si="31"/>
        <v>7.3378614472699083E-2</v>
      </c>
      <c r="N251" s="15"/>
      <c r="O251" s="15"/>
      <c r="P251" s="15"/>
    </row>
    <row r="252" spans="2:16">
      <c r="B252" s="16" t="s">
        <v>130</v>
      </c>
      <c r="C252" s="28">
        <v>3677372</v>
      </c>
      <c r="D252" s="28">
        <v>203148</v>
      </c>
      <c r="E252" s="28">
        <v>1259000</v>
      </c>
      <c r="F252" s="28">
        <f t="shared" si="32"/>
        <v>5139520</v>
      </c>
      <c r="G252" s="17">
        <f t="shared" si="27"/>
        <v>63.142789746815545</v>
      </c>
      <c r="H252" s="28">
        <v>3000000</v>
      </c>
      <c r="I252" s="17">
        <f t="shared" si="28"/>
        <v>36.857210253184462</v>
      </c>
      <c r="J252" s="28">
        <v>0</v>
      </c>
      <c r="K252" s="17">
        <f t="shared" si="29"/>
        <v>0</v>
      </c>
      <c r="L252" s="28">
        <f t="shared" si="30"/>
        <v>8139520</v>
      </c>
      <c r="M252" s="62">
        <f t="shared" si="31"/>
        <v>0.22797517900573294</v>
      </c>
      <c r="N252" s="15"/>
      <c r="O252" s="15"/>
      <c r="P252" s="15"/>
    </row>
    <row r="253" spans="2:16">
      <c r="B253" s="16" t="s">
        <v>131</v>
      </c>
      <c r="C253" s="28">
        <v>82426</v>
      </c>
      <c r="D253" s="28">
        <v>693574</v>
      </c>
      <c r="E253" s="28">
        <v>0</v>
      </c>
      <c r="F253" s="28">
        <f t="shared" si="32"/>
        <v>776000</v>
      </c>
      <c r="G253" s="17">
        <f t="shared" si="27"/>
        <v>100</v>
      </c>
      <c r="H253" s="28">
        <v>0</v>
      </c>
      <c r="I253" s="17">
        <f t="shared" si="28"/>
        <v>0</v>
      </c>
      <c r="J253" s="28">
        <v>0</v>
      </c>
      <c r="K253" s="17">
        <f t="shared" si="29"/>
        <v>0</v>
      </c>
      <c r="L253" s="28">
        <f t="shared" si="30"/>
        <v>776000</v>
      </c>
      <c r="M253" s="62">
        <f t="shared" si="31"/>
        <v>2.1734541951914703E-2</v>
      </c>
      <c r="N253" s="15"/>
      <c r="O253" s="15"/>
      <c r="P253" s="15"/>
    </row>
    <row r="254" spans="2:16">
      <c r="B254" s="16"/>
      <c r="C254" s="28"/>
      <c r="D254" s="28"/>
      <c r="E254" s="28"/>
      <c r="F254" s="28"/>
      <c r="G254" s="17"/>
      <c r="H254" s="28"/>
      <c r="I254" s="17"/>
      <c r="J254" s="28"/>
      <c r="K254" s="17"/>
      <c r="L254" s="28"/>
      <c r="M254" s="62"/>
      <c r="N254" s="15"/>
      <c r="O254" s="15"/>
      <c r="P254" s="15"/>
    </row>
    <row r="255" spans="2:16">
      <c r="B255" s="32" t="s">
        <v>36</v>
      </c>
      <c r="C255" s="30">
        <f>SUM(C215:C254)</f>
        <v>37244368</v>
      </c>
      <c r="D255" s="30">
        <f>SUM(D215:D254)</f>
        <v>31833252</v>
      </c>
      <c r="E255" s="30">
        <f>SUM(E215:E254)</f>
        <v>32884357</v>
      </c>
      <c r="F255" s="30">
        <f>SUM(F215:F254)</f>
        <v>101961977</v>
      </c>
      <c r="G255" s="31">
        <f>(F255/L255)*100</f>
        <v>50.992821894248777</v>
      </c>
      <c r="H255" s="30">
        <f>SUM(H215:H254)</f>
        <v>63925810</v>
      </c>
      <c r="I255" s="31">
        <f>(H255/L255)*100</f>
        <v>31.970324033395194</v>
      </c>
      <c r="J255" s="30">
        <f>SUM(J215:J254)</f>
        <v>34065801</v>
      </c>
      <c r="K255" s="31">
        <f>(J255/L255)*100</f>
        <v>17.036854072356032</v>
      </c>
      <c r="L255" s="30">
        <f>SUM(L215:L254)</f>
        <v>199953588</v>
      </c>
      <c r="M255" s="71">
        <f>SUM(M215:M254)</f>
        <v>5.6003861428116863</v>
      </c>
      <c r="N255" s="15" t="s">
        <v>0</v>
      </c>
      <c r="O255" s="15"/>
      <c r="P255" s="15"/>
    </row>
    <row r="256" spans="2:16" ht="12.95" customHeight="1" thickBot="1">
      <c r="B256" s="7"/>
      <c r="C256" s="14"/>
      <c r="D256" s="14"/>
      <c r="E256" s="14"/>
      <c r="F256" s="14"/>
      <c r="G256" s="24"/>
      <c r="H256" s="14"/>
      <c r="I256" s="22"/>
      <c r="J256" s="14"/>
      <c r="K256" s="22"/>
      <c r="L256" s="14"/>
      <c r="M256" s="70"/>
      <c r="N256" s="15"/>
      <c r="O256" s="15"/>
      <c r="P256" s="15"/>
    </row>
    <row r="257" spans="2:16" ht="6.95" customHeight="1">
      <c r="B257" s="33"/>
      <c r="C257" s="34"/>
      <c r="D257" s="34"/>
      <c r="E257" s="34"/>
      <c r="F257" s="34"/>
      <c r="G257" s="35"/>
      <c r="H257" s="34"/>
      <c r="I257" s="36"/>
      <c r="J257" s="34"/>
      <c r="K257" s="36"/>
      <c r="L257" s="34"/>
      <c r="M257" s="72"/>
      <c r="N257" s="15"/>
      <c r="O257" s="15"/>
      <c r="P257" s="15"/>
    </row>
    <row r="258" spans="2:16" s="44" customFormat="1" ht="15.75">
      <c r="B258" s="48" t="s">
        <v>37</v>
      </c>
      <c r="C258" s="49">
        <f>SUM(C255,C209,C123,C49)</f>
        <v>196009194.90000001</v>
      </c>
      <c r="D258" s="49">
        <f>SUM(D255,D209,D123,D49)</f>
        <v>278692705.10000002</v>
      </c>
      <c r="E258" s="49">
        <f>SUM(E255,E209,E123,E49)</f>
        <v>94170947</v>
      </c>
      <c r="F258" s="49">
        <f>SUM(F255,F209,F123,F49)</f>
        <v>568872847</v>
      </c>
      <c r="G258" s="50"/>
      <c r="H258" s="49">
        <f>SUM(H255,H209,H123,H49)</f>
        <v>1361672538</v>
      </c>
      <c r="I258" s="50"/>
      <c r="J258" s="49">
        <f>SUM(J255,J209,J123,J49)</f>
        <v>1639808210.29</v>
      </c>
      <c r="K258" s="50"/>
      <c r="L258" s="49">
        <f>SUM(L255,L209,L123,L49)</f>
        <v>3570353595.29</v>
      </c>
      <c r="M258" s="50">
        <f>SUM(M255,M209,M123,M49)</f>
        <v>100</v>
      </c>
      <c r="N258" s="45"/>
      <c r="O258" s="45"/>
      <c r="P258" s="45"/>
    </row>
    <row r="259" spans="2:16" ht="6.95" customHeight="1" thickBot="1">
      <c r="B259" s="37"/>
      <c r="C259" s="38"/>
      <c r="D259" s="38"/>
      <c r="E259" s="38"/>
      <c r="F259" s="38"/>
      <c r="G259" s="39"/>
      <c r="H259" s="38"/>
      <c r="I259" s="39"/>
      <c r="J259" s="38"/>
      <c r="K259" s="39"/>
      <c r="L259" s="38"/>
      <c r="M259" s="40"/>
      <c r="N259" s="15"/>
      <c r="O259" s="15"/>
      <c r="P259" s="15"/>
    </row>
    <row r="260" spans="2:16" ht="6.95" customHeight="1">
      <c r="B260" s="53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5"/>
      <c r="N260" s="15"/>
      <c r="O260" s="15"/>
      <c r="P260" s="15"/>
    </row>
    <row r="261" spans="2:16" ht="18" customHeight="1"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5"/>
      <c r="N261" s="15"/>
      <c r="O261" s="15"/>
      <c r="P261" s="15"/>
    </row>
    <row r="262" spans="2:16" ht="16.5" customHeight="1"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5"/>
      <c r="N262" s="15"/>
      <c r="O262" s="15"/>
      <c r="P262" s="15"/>
    </row>
    <row r="263" spans="2:16" ht="15.75" customHeight="1">
      <c r="B263" s="53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5"/>
      <c r="N263" s="15"/>
      <c r="O263" s="15"/>
      <c r="P263" s="15"/>
    </row>
    <row r="264" spans="2:16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25" t="s">
        <v>0</v>
      </c>
      <c r="N264" s="15"/>
      <c r="O264" s="15"/>
      <c r="P264" s="15"/>
    </row>
    <row r="265" spans="2:16" ht="15.75">
      <c r="B265" s="44" t="s">
        <v>54</v>
      </c>
      <c r="E265" s="81"/>
      <c r="G265" s="45" t="s">
        <v>55</v>
      </c>
    </row>
    <row r="266" spans="2:16">
      <c r="G266" s="15"/>
      <c r="H266" s="15"/>
    </row>
    <row r="267" spans="2:16">
      <c r="F267" s="15"/>
      <c r="G267" s="15"/>
      <c r="H267" s="1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25" bottom="0.25" header="0.5" footer="0.5"/>
  <pageSetup scale="48" orientation="landscape" horizontalDpi="300" verticalDpi="300" r:id="rId1"/>
  <headerFooter alignWithMargins="0"/>
  <rowBreaks count="2" manualBreakCount="2">
    <brk id="68" max="13" man="1"/>
    <brk id="124" max="13" man="1"/>
  </rowBreaks>
  <legacyDrawing r:id="rId2"/>
  <oleObjects>
    <oleObject progId="MSGraph.Chart.8" shapeId="1025" r:id="rId3"/>
    <oleObject progId="MSGraph.Chart.8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t-27</vt:lpstr>
      <vt:lpstr>'t-27'!Print_Area</vt:lpstr>
      <vt:lpstr>Print_Area_MI</vt:lpstr>
      <vt:lpstr>'t-27'!Print_Titles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2009-12-07T22:48:12Z</cp:lastPrinted>
  <dcterms:created xsi:type="dcterms:W3CDTF">1999-02-24T12:31:56Z</dcterms:created>
  <dcterms:modified xsi:type="dcterms:W3CDTF">2012-06-11T01:17:23Z</dcterms:modified>
</cp:coreProperties>
</file>