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" yWindow="0" windowWidth="19185" windowHeight="4650"/>
  </bookViews>
  <sheets>
    <sheet name="t-27" sheetId="1" r:id="rId1"/>
  </sheets>
  <definedNames>
    <definedName name="_Key2" localSheetId="0" hidden="1">'t-27'!$B$11:$B$47</definedName>
    <definedName name="_Order1" localSheetId="0" hidden="1">255</definedName>
    <definedName name="_Order2" localSheetId="0" hidden="1">255</definedName>
    <definedName name="_Sort" localSheetId="0" hidden="1">'t-27'!$B$11:$B$47</definedName>
    <definedName name="_xlnm.Print_Area" localSheetId="0">'t-27'!$A$20:$N$320</definedName>
    <definedName name="Print_Area_MI">'t-27'!$B$232:$P$291</definedName>
    <definedName name="_xlnm.Print_Titles" localSheetId="0">'t-27'!$1:$7</definedName>
    <definedName name="Print_Titles_MI">'t-27'!$1:$7</definedName>
  </definedNames>
  <calcPr calcId="125725"/>
</workbook>
</file>

<file path=xl/calcChain.xml><?xml version="1.0" encoding="utf-8"?>
<calcChain xmlns="http://schemas.openxmlformats.org/spreadsheetml/2006/main">
  <c r="K277" i="1"/>
  <c r="M280"/>
  <c r="M279"/>
  <c r="M278"/>
  <c r="M277"/>
  <c r="M276"/>
  <c r="M275"/>
  <c r="L275"/>
  <c r="K275" s="1"/>
  <c r="L276"/>
  <c r="L277"/>
  <c r="L278"/>
  <c r="L279"/>
  <c r="K279" s="1"/>
  <c r="L280"/>
  <c r="K280"/>
  <c r="K278"/>
  <c r="K276"/>
  <c r="I280"/>
  <c r="I278"/>
  <c r="I276"/>
  <c r="F280"/>
  <c r="G280" s="1"/>
  <c r="F279"/>
  <c r="F278"/>
  <c r="G278" s="1"/>
  <c r="F277"/>
  <c r="F276"/>
  <c r="G276" s="1"/>
  <c r="F275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K230"/>
  <c r="K226"/>
  <c r="K224"/>
  <c r="K222"/>
  <c r="K220"/>
  <c r="K218"/>
  <c r="K216"/>
  <c r="K214"/>
  <c r="K212"/>
  <c r="K210"/>
  <c r="K208"/>
  <c r="K206"/>
  <c r="K204"/>
  <c r="K202"/>
  <c r="K200"/>
  <c r="K198"/>
  <c r="K196"/>
  <c r="K194"/>
  <c r="K192"/>
  <c r="K190"/>
  <c r="K188"/>
  <c r="K186"/>
  <c r="K184"/>
  <c r="K182"/>
  <c r="K180"/>
  <c r="K178"/>
  <c r="K176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17"/>
  <c r="F118"/>
  <c r="F119"/>
  <c r="F120"/>
  <c r="F121"/>
  <c r="F122"/>
  <c r="F123"/>
  <c r="F124"/>
  <c r="F125"/>
  <c r="F126"/>
  <c r="F127"/>
  <c r="F128"/>
  <c r="F129"/>
  <c r="F130"/>
  <c r="F110"/>
  <c r="F111"/>
  <c r="F112"/>
  <c r="L112" s="1"/>
  <c r="F113"/>
  <c r="L113" s="1"/>
  <c r="F114"/>
  <c r="L114" s="1"/>
  <c r="F115"/>
  <c r="F116"/>
  <c r="L116" s="1"/>
  <c r="L130"/>
  <c r="K130" s="1"/>
  <c r="L129"/>
  <c r="L128"/>
  <c r="K128" s="1"/>
  <c r="L127"/>
  <c r="L126"/>
  <c r="K126" s="1"/>
  <c r="L125"/>
  <c r="L124"/>
  <c r="K124" s="1"/>
  <c r="L123"/>
  <c r="L122"/>
  <c r="K122" s="1"/>
  <c r="L121"/>
  <c r="L120"/>
  <c r="K120" s="1"/>
  <c r="L119"/>
  <c r="L118"/>
  <c r="K118" s="1"/>
  <c r="L117"/>
  <c r="L115"/>
  <c r="I115" s="1"/>
  <c r="L111"/>
  <c r="I111" s="1"/>
  <c r="K129"/>
  <c r="K127"/>
  <c r="K125"/>
  <c r="K123"/>
  <c r="K121"/>
  <c r="K119"/>
  <c r="K117"/>
  <c r="K115"/>
  <c r="K111"/>
  <c r="I129"/>
  <c r="I127"/>
  <c r="I125"/>
  <c r="I123"/>
  <c r="I121"/>
  <c r="I119"/>
  <c r="I117"/>
  <c r="E49"/>
  <c r="J282"/>
  <c r="H282"/>
  <c r="E282"/>
  <c r="D282"/>
  <c r="C282"/>
  <c r="J233"/>
  <c r="H233"/>
  <c r="E233"/>
  <c r="D233"/>
  <c r="C233"/>
  <c r="J132"/>
  <c r="H132"/>
  <c r="E132"/>
  <c r="D132"/>
  <c r="C132"/>
  <c r="F239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L248" s="1"/>
  <c r="F247"/>
  <c r="F246"/>
  <c r="F245"/>
  <c r="F244"/>
  <c r="F243"/>
  <c r="F242"/>
  <c r="F241"/>
  <c r="F240"/>
  <c r="F173"/>
  <c r="L173" s="1"/>
  <c r="F172"/>
  <c r="F171"/>
  <c r="L171" s="1"/>
  <c r="F170"/>
  <c r="F169"/>
  <c r="L169" s="1"/>
  <c r="F168"/>
  <c r="F167"/>
  <c r="L167" s="1"/>
  <c r="F166"/>
  <c r="F165"/>
  <c r="L165" s="1"/>
  <c r="F164"/>
  <c r="F163"/>
  <c r="L163" s="1"/>
  <c r="F162"/>
  <c r="F161"/>
  <c r="L161" s="1"/>
  <c r="F160"/>
  <c r="F159"/>
  <c r="L159" s="1"/>
  <c r="F158"/>
  <c r="F157"/>
  <c r="L157" s="1"/>
  <c r="F156"/>
  <c r="F155"/>
  <c r="L155" s="1"/>
  <c r="F154"/>
  <c r="F153"/>
  <c r="L153" s="1"/>
  <c r="F152"/>
  <c r="F151"/>
  <c r="L151" s="1"/>
  <c r="F150"/>
  <c r="F149"/>
  <c r="L149" s="1"/>
  <c r="F148"/>
  <c r="F147"/>
  <c r="L147" s="1"/>
  <c r="F146"/>
  <c r="F145"/>
  <c r="L145" s="1"/>
  <c r="F144"/>
  <c r="F143"/>
  <c r="L143" s="1"/>
  <c r="F142"/>
  <c r="F141"/>
  <c r="L141" s="1"/>
  <c r="F140"/>
  <c r="F139"/>
  <c r="L139" s="1"/>
  <c r="F138"/>
  <c r="F137"/>
  <c r="L137" s="1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L54" s="1"/>
  <c r="J49"/>
  <c r="H49"/>
  <c r="D49"/>
  <c r="C49"/>
  <c r="F47"/>
  <c r="F46"/>
  <c r="L46" s="1"/>
  <c r="F45"/>
  <c r="F44"/>
  <c r="L44" s="1"/>
  <c r="F43"/>
  <c r="F42"/>
  <c r="L42" s="1"/>
  <c r="F41"/>
  <c r="F40"/>
  <c r="L40" s="1"/>
  <c r="F39"/>
  <c r="F38"/>
  <c r="L38" s="1"/>
  <c r="F37"/>
  <c r="F36"/>
  <c r="L36" s="1"/>
  <c r="F35"/>
  <c r="F34"/>
  <c r="L34" s="1"/>
  <c r="F33"/>
  <c r="F32"/>
  <c r="L32" s="1"/>
  <c r="F31"/>
  <c r="F30"/>
  <c r="L30" s="1"/>
  <c r="F29"/>
  <c r="F28"/>
  <c r="L28" s="1"/>
  <c r="F27"/>
  <c r="F26"/>
  <c r="L26" s="1"/>
  <c r="F25"/>
  <c r="F24"/>
  <c r="L24" s="1"/>
  <c r="F23"/>
  <c r="F22"/>
  <c r="L22" s="1"/>
  <c r="F21"/>
  <c r="F20"/>
  <c r="L20" s="1"/>
  <c r="F19"/>
  <c r="F18"/>
  <c r="L18" s="1"/>
  <c r="F17"/>
  <c r="F16"/>
  <c r="L16" s="1"/>
  <c r="F15"/>
  <c r="F14"/>
  <c r="L14" s="1"/>
  <c r="F13"/>
  <c r="F12"/>
  <c r="L12" s="1"/>
  <c r="F11"/>
  <c r="L11" s="1"/>
  <c r="G275" l="1"/>
  <c r="G277"/>
  <c r="G279"/>
  <c r="I275"/>
  <c r="I277"/>
  <c r="I279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9"/>
  <c r="G230"/>
  <c r="G231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30"/>
  <c r="K175"/>
  <c r="K177"/>
  <c r="K179"/>
  <c r="K181"/>
  <c r="K183"/>
  <c r="K185"/>
  <c r="K187"/>
  <c r="K189"/>
  <c r="K191"/>
  <c r="K193"/>
  <c r="K195"/>
  <c r="K197"/>
  <c r="K199"/>
  <c r="K201"/>
  <c r="K203"/>
  <c r="K205"/>
  <c r="K207"/>
  <c r="K209"/>
  <c r="K211"/>
  <c r="K213"/>
  <c r="K215"/>
  <c r="K217"/>
  <c r="K219"/>
  <c r="K221"/>
  <c r="K223"/>
  <c r="K225"/>
  <c r="K227"/>
  <c r="K229"/>
  <c r="K231"/>
  <c r="I113"/>
  <c r="K113"/>
  <c r="I118"/>
  <c r="I120"/>
  <c r="I122"/>
  <c r="I124"/>
  <c r="I126"/>
  <c r="I128"/>
  <c r="I130"/>
  <c r="K116"/>
  <c r="I116"/>
  <c r="K114"/>
  <c r="I114"/>
  <c r="K112"/>
  <c r="I112"/>
  <c r="D285"/>
  <c r="J285"/>
  <c r="C285"/>
  <c r="H285"/>
  <c r="F282"/>
  <c r="E285"/>
  <c r="K14"/>
  <c r="K18"/>
  <c r="K22"/>
  <c r="K26"/>
  <c r="K30"/>
  <c r="K34"/>
  <c r="K38"/>
  <c r="K42"/>
  <c r="K46"/>
  <c r="K16"/>
  <c r="K20"/>
  <c r="K28"/>
  <c r="K32"/>
  <c r="K36"/>
  <c r="K40"/>
  <c r="K44"/>
  <c r="K12"/>
  <c r="K24"/>
  <c r="K11"/>
  <c r="I11"/>
  <c r="I54"/>
  <c r="K54"/>
  <c r="I137"/>
  <c r="K137"/>
  <c r="I139"/>
  <c r="K139"/>
  <c r="I141"/>
  <c r="K141"/>
  <c r="I143"/>
  <c r="K143"/>
  <c r="I145"/>
  <c r="K145"/>
  <c r="I147"/>
  <c r="K147"/>
  <c r="I149"/>
  <c r="K149"/>
  <c r="I151"/>
  <c r="K151"/>
  <c r="I153"/>
  <c r="K153"/>
  <c r="I155"/>
  <c r="K155"/>
  <c r="I157"/>
  <c r="K157"/>
  <c r="I159"/>
  <c r="K159"/>
  <c r="I161"/>
  <c r="K161"/>
  <c r="I163"/>
  <c r="K163"/>
  <c r="I165"/>
  <c r="K165"/>
  <c r="I167"/>
  <c r="K167"/>
  <c r="I169"/>
  <c r="K169"/>
  <c r="I171"/>
  <c r="K171"/>
  <c r="I173"/>
  <c r="K173"/>
  <c r="K248"/>
  <c r="I248"/>
  <c r="L251"/>
  <c r="G251" s="1"/>
  <c r="G11"/>
  <c r="G12"/>
  <c r="G14"/>
  <c r="G16"/>
  <c r="G18"/>
  <c r="G20"/>
  <c r="G22"/>
  <c r="G24"/>
  <c r="G26"/>
  <c r="G28"/>
  <c r="G30"/>
  <c r="G32"/>
  <c r="G34"/>
  <c r="G36"/>
  <c r="G38"/>
  <c r="G40"/>
  <c r="G42"/>
  <c r="G44"/>
  <c r="G46"/>
  <c r="I12"/>
  <c r="I14"/>
  <c r="I16"/>
  <c r="I18"/>
  <c r="I20"/>
  <c r="I22"/>
  <c r="I24"/>
  <c r="I26"/>
  <c r="I28"/>
  <c r="I30"/>
  <c r="I32"/>
  <c r="I34"/>
  <c r="I36"/>
  <c r="I38"/>
  <c r="I40"/>
  <c r="I42"/>
  <c r="I44"/>
  <c r="I46"/>
  <c r="L56"/>
  <c r="L58"/>
  <c r="L60"/>
  <c r="L62"/>
  <c r="L64"/>
  <c r="L66"/>
  <c r="L68"/>
  <c r="L70"/>
  <c r="L72"/>
  <c r="L74"/>
  <c r="L76"/>
  <c r="L78"/>
  <c r="L80"/>
  <c r="L82"/>
  <c r="L84"/>
  <c r="L86"/>
  <c r="L88"/>
  <c r="L90"/>
  <c r="L92"/>
  <c r="L94"/>
  <c r="L96"/>
  <c r="L98"/>
  <c r="L100"/>
  <c r="L102"/>
  <c r="L104"/>
  <c r="L106"/>
  <c r="L108"/>
  <c r="L110"/>
  <c r="L243"/>
  <c r="G243" s="1"/>
  <c r="L255"/>
  <c r="L259"/>
  <c r="G259" s="1"/>
  <c r="L263"/>
  <c r="L267"/>
  <c r="G267" s="1"/>
  <c r="L271"/>
  <c r="F233"/>
  <c r="G137"/>
  <c r="L242"/>
  <c r="G242" s="1"/>
  <c r="L244"/>
  <c r="G244" s="1"/>
  <c r="L246"/>
  <c r="G246" s="1"/>
  <c r="L254"/>
  <c r="G254" s="1"/>
  <c r="L256"/>
  <c r="G256" s="1"/>
  <c r="L258"/>
  <c r="G258" s="1"/>
  <c r="L260"/>
  <c r="G260" s="1"/>
  <c r="L262"/>
  <c r="G262" s="1"/>
  <c r="L264"/>
  <c r="G264" s="1"/>
  <c r="L266"/>
  <c r="G266" s="1"/>
  <c r="L268"/>
  <c r="G268" s="1"/>
  <c r="L270"/>
  <c r="G270" s="1"/>
  <c r="L272"/>
  <c r="G272" s="1"/>
  <c r="L239"/>
  <c r="G239" s="1"/>
  <c r="F49"/>
  <c r="L13"/>
  <c r="L15"/>
  <c r="L17"/>
  <c r="L19"/>
  <c r="L21"/>
  <c r="L23"/>
  <c r="L25"/>
  <c r="L27"/>
  <c r="L29"/>
  <c r="L31"/>
  <c r="L33"/>
  <c r="L35"/>
  <c r="L37"/>
  <c r="L39"/>
  <c r="L41"/>
  <c r="L43"/>
  <c r="L45"/>
  <c r="L47"/>
  <c r="F132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248"/>
  <c r="L55"/>
  <c r="L57"/>
  <c r="L59"/>
  <c r="L61"/>
  <c r="L63"/>
  <c r="L65"/>
  <c r="L67"/>
  <c r="L69"/>
  <c r="L71"/>
  <c r="L73"/>
  <c r="L75"/>
  <c r="L77"/>
  <c r="L79"/>
  <c r="L81"/>
  <c r="L83"/>
  <c r="L85"/>
  <c r="L87"/>
  <c r="L89"/>
  <c r="L91"/>
  <c r="L93"/>
  <c r="L95"/>
  <c r="L97"/>
  <c r="L99"/>
  <c r="L101"/>
  <c r="L103"/>
  <c r="L105"/>
  <c r="L107"/>
  <c r="L109"/>
  <c r="L138"/>
  <c r="L140"/>
  <c r="L142"/>
  <c r="L144"/>
  <c r="L146"/>
  <c r="L148"/>
  <c r="L150"/>
  <c r="L152"/>
  <c r="L154"/>
  <c r="L156"/>
  <c r="L158"/>
  <c r="L160"/>
  <c r="L162"/>
  <c r="L164"/>
  <c r="L166"/>
  <c r="L168"/>
  <c r="L170"/>
  <c r="L172"/>
  <c r="L174"/>
  <c r="L240"/>
  <c r="G240" s="1"/>
  <c r="L245"/>
  <c r="L252"/>
  <c r="G252" s="1"/>
  <c r="L257"/>
  <c r="L261"/>
  <c r="L265"/>
  <c r="L269"/>
  <c r="L273"/>
  <c r="G54"/>
  <c r="L241"/>
  <c r="G241" s="1"/>
  <c r="L247"/>
  <c r="G247" s="1"/>
  <c r="L249"/>
  <c r="G249" s="1"/>
  <c r="L250"/>
  <c r="G250" s="1"/>
  <c r="L253"/>
  <c r="G253" s="1"/>
  <c r="L274"/>
  <c r="G274" s="1"/>
  <c r="L282" l="1"/>
  <c r="L132"/>
  <c r="F285"/>
  <c r="K269"/>
  <c r="I269"/>
  <c r="K273"/>
  <c r="I273"/>
  <c r="K265"/>
  <c r="I265"/>
  <c r="K257"/>
  <c r="I257"/>
  <c r="K245"/>
  <c r="I245"/>
  <c r="K174"/>
  <c r="I174"/>
  <c r="K170"/>
  <c r="I170"/>
  <c r="K166"/>
  <c r="I166"/>
  <c r="K162"/>
  <c r="I162"/>
  <c r="K158"/>
  <c r="I158"/>
  <c r="K154"/>
  <c r="I154"/>
  <c r="K150"/>
  <c r="I150"/>
  <c r="K146"/>
  <c r="I146"/>
  <c r="K142"/>
  <c r="I142"/>
  <c r="K138"/>
  <c r="I138"/>
  <c r="K109"/>
  <c r="I109"/>
  <c r="K105"/>
  <c r="I105"/>
  <c r="K101"/>
  <c r="I101"/>
  <c r="K97"/>
  <c r="I97"/>
  <c r="K93"/>
  <c r="I93"/>
  <c r="K89"/>
  <c r="I89"/>
  <c r="K85"/>
  <c r="I85"/>
  <c r="K81"/>
  <c r="I81"/>
  <c r="K77"/>
  <c r="I77"/>
  <c r="K73"/>
  <c r="I73"/>
  <c r="K69"/>
  <c r="I69"/>
  <c r="K65"/>
  <c r="I65"/>
  <c r="K61"/>
  <c r="I61"/>
  <c r="K57"/>
  <c r="I57"/>
  <c r="I45"/>
  <c r="K45"/>
  <c r="I41"/>
  <c r="K41"/>
  <c r="I37"/>
  <c r="K37"/>
  <c r="I33"/>
  <c r="K33"/>
  <c r="I29"/>
  <c r="K29"/>
  <c r="I25"/>
  <c r="K25"/>
  <c r="I21"/>
  <c r="K21"/>
  <c r="I17"/>
  <c r="K17"/>
  <c r="I13"/>
  <c r="K13"/>
  <c r="K239"/>
  <c r="I239"/>
  <c r="K272"/>
  <c r="I272"/>
  <c r="K270"/>
  <c r="I270"/>
  <c r="K268"/>
  <c r="I268"/>
  <c r="K266"/>
  <c r="I266"/>
  <c r="K264"/>
  <c r="I264"/>
  <c r="K262"/>
  <c r="I262"/>
  <c r="K260"/>
  <c r="I260"/>
  <c r="K258"/>
  <c r="I258"/>
  <c r="K256"/>
  <c r="I256"/>
  <c r="K254"/>
  <c r="I254"/>
  <c r="K246"/>
  <c r="I246"/>
  <c r="K244"/>
  <c r="I244"/>
  <c r="K242"/>
  <c r="I242"/>
  <c r="K271"/>
  <c r="I271"/>
  <c r="K263"/>
  <c r="I263"/>
  <c r="K255"/>
  <c r="I255"/>
  <c r="I108"/>
  <c r="K108"/>
  <c r="I104"/>
  <c r="K104"/>
  <c r="I100"/>
  <c r="K100"/>
  <c r="I96"/>
  <c r="K96"/>
  <c r="I92"/>
  <c r="K92"/>
  <c r="I88"/>
  <c r="K88"/>
  <c r="I84"/>
  <c r="K84"/>
  <c r="I80"/>
  <c r="K80"/>
  <c r="I76"/>
  <c r="K76"/>
  <c r="I72"/>
  <c r="K72"/>
  <c r="I68"/>
  <c r="K68"/>
  <c r="I64"/>
  <c r="K64"/>
  <c r="I60"/>
  <c r="K60"/>
  <c r="I56"/>
  <c r="K56"/>
  <c r="G271"/>
  <c r="G263"/>
  <c r="G255"/>
  <c r="G174"/>
  <c r="G170"/>
  <c r="G166"/>
  <c r="G162"/>
  <c r="G158"/>
  <c r="G154"/>
  <c r="G150"/>
  <c r="G146"/>
  <c r="G142"/>
  <c r="G138"/>
  <c r="G109"/>
  <c r="G105"/>
  <c r="G101"/>
  <c r="G97"/>
  <c r="G93"/>
  <c r="G89"/>
  <c r="G85"/>
  <c r="G81"/>
  <c r="G77"/>
  <c r="G73"/>
  <c r="G69"/>
  <c r="G65"/>
  <c r="G61"/>
  <c r="G57"/>
  <c r="G108"/>
  <c r="G104"/>
  <c r="G100"/>
  <c r="G96"/>
  <c r="G92"/>
  <c r="G88"/>
  <c r="G84"/>
  <c r="G80"/>
  <c r="G76"/>
  <c r="G72"/>
  <c r="G68"/>
  <c r="G64"/>
  <c r="G60"/>
  <c r="G56"/>
  <c r="G45"/>
  <c r="G41"/>
  <c r="G37"/>
  <c r="G33"/>
  <c r="G29"/>
  <c r="G25"/>
  <c r="G21"/>
  <c r="G17"/>
  <c r="G13"/>
  <c r="K261"/>
  <c r="I261"/>
  <c r="K252"/>
  <c r="I252"/>
  <c r="K240"/>
  <c r="I240"/>
  <c r="K172"/>
  <c r="I172"/>
  <c r="K168"/>
  <c r="I168"/>
  <c r="K164"/>
  <c r="I164"/>
  <c r="K160"/>
  <c r="I160"/>
  <c r="K156"/>
  <c r="I156"/>
  <c r="K152"/>
  <c r="I152"/>
  <c r="K148"/>
  <c r="I148"/>
  <c r="K144"/>
  <c r="I144"/>
  <c r="K140"/>
  <c r="I140"/>
  <c r="K107"/>
  <c r="I107"/>
  <c r="K103"/>
  <c r="I103"/>
  <c r="K99"/>
  <c r="I99"/>
  <c r="K95"/>
  <c r="I95"/>
  <c r="K91"/>
  <c r="I91"/>
  <c r="K87"/>
  <c r="I87"/>
  <c r="K83"/>
  <c r="I83"/>
  <c r="K79"/>
  <c r="I79"/>
  <c r="K75"/>
  <c r="I75"/>
  <c r="K71"/>
  <c r="I71"/>
  <c r="K67"/>
  <c r="I67"/>
  <c r="K63"/>
  <c r="I63"/>
  <c r="K59"/>
  <c r="I59"/>
  <c r="K55"/>
  <c r="I55"/>
  <c r="I47"/>
  <c r="K47"/>
  <c r="I43"/>
  <c r="K43"/>
  <c r="I39"/>
  <c r="K39"/>
  <c r="I35"/>
  <c r="K35"/>
  <c r="I31"/>
  <c r="K31"/>
  <c r="I27"/>
  <c r="K27"/>
  <c r="I23"/>
  <c r="K23"/>
  <c r="I19"/>
  <c r="K19"/>
  <c r="I15"/>
  <c r="K15"/>
  <c r="K267"/>
  <c r="I267"/>
  <c r="K259"/>
  <c r="I259"/>
  <c r="K243"/>
  <c r="I243"/>
  <c r="I110"/>
  <c r="K110"/>
  <c r="I106"/>
  <c r="K106"/>
  <c r="I102"/>
  <c r="K102"/>
  <c r="I98"/>
  <c r="K98"/>
  <c r="I94"/>
  <c r="K94"/>
  <c r="I90"/>
  <c r="K90"/>
  <c r="I86"/>
  <c r="K86"/>
  <c r="I82"/>
  <c r="K82"/>
  <c r="I78"/>
  <c r="K78"/>
  <c r="I74"/>
  <c r="K74"/>
  <c r="I70"/>
  <c r="K70"/>
  <c r="I66"/>
  <c r="K66"/>
  <c r="I62"/>
  <c r="K62"/>
  <c r="I58"/>
  <c r="K58"/>
  <c r="K251"/>
  <c r="I251"/>
  <c r="G273"/>
  <c r="G269"/>
  <c r="G265"/>
  <c r="G261"/>
  <c r="G257"/>
  <c r="G245"/>
  <c r="G172"/>
  <c r="G168"/>
  <c r="G164"/>
  <c r="G160"/>
  <c r="G156"/>
  <c r="G152"/>
  <c r="G148"/>
  <c r="G144"/>
  <c r="G140"/>
  <c r="G107"/>
  <c r="G103"/>
  <c r="G99"/>
  <c r="G95"/>
  <c r="G91"/>
  <c r="G87"/>
  <c r="G83"/>
  <c r="G79"/>
  <c r="G75"/>
  <c r="G71"/>
  <c r="G67"/>
  <c r="G63"/>
  <c r="G59"/>
  <c r="G55"/>
  <c r="G110"/>
  <c r="G106"/>
  <c r="G102"/>
  <c r="G98"/>
  <c r="G94"/>
  <c r="G90"/>
  <c r="G86"/>
  <c r="G82"/>
  <c r="G78"/>
  <c r="G74"/>
  <c r="G70"/>
  <c r="G66"/>
  <c r="G62"/>
  <c r="G58"/>
  <c r="G47"/>
  <c r="G43"/>
  <c r="G39"/>
  <c r="G35"/>
  <c r="G31"/>
  <c r="G27"/>
  <c r="G23"/>
  <c r="G19"/>
  <c r="G15"/>
  <c r="L233"/>
  <c r="L49"/>
  <c r="K241"/>
  <c r="I241"/>
  <c r="K247"/>
  <c r="I247"/>
  <c r="K249"/>
  <c r="I249"/>
  <c r="I250"/>
  <c r="K250"/>
  <c r="K253"/>
  <c r="I253"/>
  <c r="I274"/>
  <c r="K274"/>
  <c r="K233" l="1"/>
  <c r="I233"/>
  <c r="G233"/>
  <c r="K282"/>
  <c r="G282"/>
  <c r="I282"/>
  <c r="K132"/>
  <c r="I132"/>
  <c r="G132"/>
  <c r="K49"/>
  <c r="I49"/>
  <c r="L285"/>
  <c r="G49"/>
  <c r="M178" l="1"/>
  <c r="M182"/>
  <c r="M186"/>
  <c r="M194"/>
  <c r="M198"/>
  <c r="M202"/>
  <c r="M206"/>
  <c r="M210"/>
  <c r="M214"/>
  <c r="M218"/>
  <c r="M222"/>
  <c r="M226"/>
  <c r="M177"/>
  <c r="M185"/>
  <c r="M193"/>
  <c r="M201"/>
  <c r="M209"/>
  <c r="M217"/>
  <c r="M225"/>
  <c r="M176"/>
  <c r="M180"/>
  <c r="M184"/>
  <c r="M188"/>
  <c r="M192"/>
  <c r="M196"/>
  <c r="M200"/>
  <c r="M204"/>
  <c r="M208"/>
  <c r="M212"/>
  <c r="M216"/>
  <c r="M220"/>
  <c r="M224"/>
  <c r="M228"/>
  <c r="M175"/>
  <c r="M179"/>
  <c r="M183"/>
  <c r="M187"/>
  <c r="M191"/>
  <c r="M195"/>
  <c r="M199"/>
  <c r="M203"/>
  <c r="M207"/>
  <c r="M211"/>
  <c r="M215"/>
  <c r="M219"/>
  <c r="M223"/>
  <c r="M227"/>
  <c r="M231"/>
  <c r="M190"/>
  <c r="M230"/>
  <c r="M181"/>
  <c r="M189"/>
  <c r="M197"/>
  <c r="M205"/>
  <c r="M213"/>
  <c r="M221"/>
  <c r="M229"/>
  <c r="M114"/>
  <c r="M118"/>
  <c r="M122"/>
  <c r="M126"/>
  <c r="M130"/>
  <c r="M113"/>
  <c r="M117"/>
  <c r="M121"/>
  <c r="M125"/>
  <c r="M129"/>
  <c r="M112"/>
  <c r="M116"/>
  <c r="M120"/>
  <c r="M124"/>
  <c r="M128"/>
  <c r="M111"/>
  <c r="M115"/>
  <c r="M119"/>
  <c r="M123"/>
  <c r="M127"/>
  <c r="M273"/>
  <c r="M271"/>
  <c r="M269"/>
  <c r="M267"/>
  <c r="M265"/>
  <c r="M263"/>
  <c r="M261"/>
  <c r="M259"/>
  <c r="M257"/>
  <c r="M255"/>
  <c r="M253"/>
  <c r="M251"/>
  <c r="M249"/>
  <c r="M247"/>
  <c r="M245"/>
  <c r="M243"/>
  <c r="M241"/>
  <c r="M239"/>
  <c r="M173"/>
  <c r="M171"/>
  <c r="M169"/>
  <c r="M167"/>
  <c r="M165"/>
  <c r="M163"/>
  <c r="M161"/>
  <c r="M159"/>
  <c r="M157"/>
  <c r="M155"/>
  <c r="M153"/>
  <c r="M151"/>
  <c r="M149"/>
  <c r="M147"/>
  <c r="M145"/>
  <c r="M143"/>
  <c r="M141"/>
  <c r="M139"/>
  <c r="M137"/>
  <c r="M110"/>
  <c r="M108"/>
  <c r="M106"/>
  <c r="M104"/>
  <c r="M102"/>
  <c r="M100"/>
  <c r="M98"/>
  <c r="M96"/>
  <c r="M94"/>
  <c r="M92"/>
  <c r="M90"/>
  <c r="M88"/>
  <c r="M86"/>
  <c r="M84"/>
  <c r="M82"/>
  <c r="M80"/>
  <c r="M78"/>
  <c r="M76"/>
  <c r="M74"/>
  <c r="M72"/>
  <c r="M70"/>
  <c r="M68"/>
  <c r="M66"/>
  <c r="M64"/>
  <c r="M62"/>
  <c r="M60"/>
  <c r="M58"/>
  <c r="M56"/>
  <c r="M54"/>
  <c r="M274"/>
  <c r="M272"/>
  <c r="M270"/>
  <c r="M268"/>
  <c r="M266"/>
  <c r="M264"/>
  <c r="M262"/>
  <c r="M260"/>
  <c r="M258"/>
  <c r="M256"/>
  <c r="M254"/>
  <c r="M252"/>
  <c r="M250"/>
  <c r="M248"/>
  <c r="M246"/>
  <c r="M244"/>
  <c r="M242"/>
  <c r="M240"/>
  <c r="M174"/>
  <c r="M172"/>
  <c r="M170"/>
  <c r="M168"/>
  <c r="M166"/>
  <c r="M164"/>
  <c r="M162"/>
  <c r="M160"/>
  <c r="M158"/>
  <c r="M156"/>
  <c r="M154"/>
  <c r="M152"/>
  <c r="M150"/>
  <c r="M148"/>
  <c r="M146"/>
  <c r="M144"/>
  <c r="M142"/>
  <c r="M140"/>
  <c r="M138"/>
  <c r="M109"/>
  <c r="M107"/>
  <c r="M105"/>
  <c r="M103"/>
  <c r="M101"/>
  <c r="M99"/>
  <c r="M97"/>
  <c r="M95"/>
  <c r="M93"/>
  <c r="M91"/>
  <c r="M89"/>
  <c r="M87"/>
  <c r="M85"/>
  <c r="M83"/>
  <c r="M81"/>
  <c r="M79"/>
  <c r="M77"/>
  <c r="M75"/>
  <c r="M73"/>
  <c r="M71"/>
  <c r="M69"/>
  <c r="M67"/>
  <c r="M65"/>
  <c r="M63"/>
  <c r="M61"/>
  <c r="M59"/>
  <c r="M57"/>
  <c r="M55"/>
  <c r="M14"/>
  <c r="M18"/>
  <c r="M22"/>
  <c r="M26"/>
  <c r="M30"/>
  <c r="M34"/>
  <c r="M38"/>
  <c r="M42"/>
  <c r="M46"/>
  <c r="M16"/>
  <c r="M20"/>
  <c r="M28"/>
  <c r="M32"/>
  <c r="M36"/>
  <c r="M40"/>
  <c r="M44"/>
  <c r="M11"/>
  <c r="M12"/>
  <c r="M24"/>
  <c r="M37"/>
  <c r="M21"/>
  <c r="M47"/>
  <c r="M39"/>
  <c r="M31"/>
  <c r="M23"/>
  <c r="M15"/>
  <c r="M33"/>
  <c r="M13"/>
  <c r="M41"/>
  <c r="M29"/>
  <c r="M17"/>
  <c r="M43"/>
  <c r="M35"/>
  <c r="M27"/>
  <c r="M19"/>
  <c r="M45"/>
  <c r="M25"/>
  <c r="M132" l="1"/>
  <c r="M49"/>
  <c r="M233"/>
  <c r="M282"/>
  <c r="M285" l="1"/>
</calcChain>
</file>

<file path=xl/sharedStrings.xml><?xml version="1.0" encoding="utf-8"?>
<sst xmlns="http://schemas.openxmlformats.org/spreadsheetml/2006/main" count="290" uniqueCount="280">
  <si>
    <t xml:space="preserve"> </t>
  </si>
  <si>
    <t>BUS</t>
  </si>
  <si>
    <t xml:space="preserve">BUS </t>
  </si>
  <si>
    <t>MAINTENANCE</t>
  </si>
  <si>
    <t>TOTAL</t>
  </si>
  <si>
    <t>FIXED</t>
  </si>
  <si>
    <t>NEW</t>
  </si>
  <si>
    <t>% of</t>
  </si>
  <si>
    <t>AREA</t>
  </si>
  <si>
    <t>PURCHASES</t>
  </si>
  <si>
    <t>OTHER</t>
  </si>
  <si>
    <t>FACILITY</t>
  </si>
  <si>
    <t>%</t>
  </si>
  <si>
    <t>GUIDEWAY</t>
  </si>
  <si>
    <t>Total</t>
  </si>
  <si>
    <t>OVER 1 MILLION POP.</t>
  </si>
  <si>
    <t>Atlanta, GA</t>
  </si>
  <si>
    <t>Baltimore, MD</t>
  </si>
  <si>
    <t>Cleveland, OH</t>
  </si>
  <si>
    <t>Detroit, MI</t>
  </si>
  <si>
    <t>Kansas City, MO-KS</t>
  </si>
  <si>
    <t>Milwaukee, WI</t>
  </si>
  <si>
    <t>New Orleans, LA</t>
  </si>
  <si>
    <t>Pittsburgh, PA</t>
  </si>
  <si>
    <t>San Diego, CA</t>
  </si>
  <si>
    <t>Seattle, WA</t>
  </si>
  <si>
    <t>St. Louis, MO-IL</t>
  </si>
  <si>
    <t xml:space="preserve">             SUB-TOTAL</t>
  </si>
  <si>
    <t>200,000 - 1 MILLION POP.</t>
  </si>
  <si>
    <t xml:space="preserve">        SUB-TOTAL</t>
  </si>
  <si>
    <t>50,000-200,000 POP.</t>
  </si>
  <si>
    <t>UNDER 50,000 POP.</t>
  </si>
  <si>
    <t xml:space="preserve">    SUB-TOTAL</t>
  </si>
  <si>
    <t xml:space="preserve">    TOTAL</t>
  </si>
  <si>
    <t>Houston, TX</t>
  </si>
  <si>
    <t>STARTS</t>
  </si>
  <si>
    <t>&amp; RURAL AREAS / STATEWIDE</t>
  </si>
  <si>
    <t>San Antonio, TX</t>
  </si>
  <si>
    <t>Cincinnati, OH-KY-IN</t>
  </si>
  <si>
    <t>Sacramento, CA</t>
  </si>
  <si>
    <t>Miami, FL</t>
  </si>
  <si>
    <t>Philadelphia, PA-NJ-DE-MD</t>
  </si>
  <si>
    <t>Obligations by Population Size and Category</t>
  </si>
  <si>
    <t>Obligations by Population Size</t>
  </si>
  <si>
    <t>Indianapolis, IN</t>
  </si>
  <si>
    <t>Boston, MA--NH--RI</t>
  </si>
  <si>
    <t>Chicago, IL-IN</t>
  </si>
  <si>
    <t>Dallas--Fort Worth--Arlington, TX</t>
  </si>
  <si>
    <t>Denver--Aurora, CO</t>
  </si>
  <si>
    <t>Los Angeles--Long Beach--Santa Ana, CA</t>
  </si>
  <si>
    <t>Minneapolis--St. Paul, MN</t>
  </si>
  <si>
    <t>New York--Newark, NY-NJ-CT</t>
  </si>
  <si>
    <t>Phoenix--Mesa, AZ</t>
  </si>
  <si>
    <t>Portland, OR-WA</t>
  </si>
  <si>
    <t>Providence, RI-MA</t>
  </si>
  <si>
    <t>Riverside--San Bernardino, CA</t>
  </si>
  <si>
    <t>San Francisco--Oakland, CA</t>
  </si>
  <si>
    <t>Tampa--St. Petersburg, FL</t>
  </si>
  <si>
    <t>Washington, DC-VA-MD</t>
  </si>
  <si>
    <t>San Jose, CA</t>
  </si>
  <si>
    <t>San Juan, PR</t>
  </si>
  <si>
    <t>Virginia Beach, VA</t>
  </si>
  <si>
    <t>Las Vegas, NV</t>
  </si>
  <si>
    <t>ALABAMA GOV APP</t>
  </si>
  <si>
    <t>ALASKA GOV APP</t>
  </si>
  <si>
    <t>ARKANSAS GOV APP</t>
  </si>
  <si>
    <t>CALIFORNIA GOV APP</t>
  </si>
  <si>
    <t>COLORADO GOV APP</t>
  </si>
  <si>
    <t>FLORIDA GOV APP</t>
  </si>
  <si>
    <t>GEORGIA GOV APP</t>
  </si>
  <si>
    <t>IDAHO GOV APP</t>
  </si>
  <si>
    <t>ILLINOIS GOV APP</t>
  </si>
  <si>
    <t>IOWA GOV APP</t>
  </si>
  <si>
    <t>KENTUCKY GOV APP</t>
  </si>
  <si>
    <t>MAINE GOV APP</t>
  </si>
  <si>
    <t>MARYLAND GOV APP</t>
  </si>
  <si>
    <t>MICHIGAN GOV APP</t>
  </si>
  <si>
    <t>MONTANA GOV APP</t>
  </si>
  <si>
    <t>NEW YORK GOV APP</t>
  </si>
  <si>
    <t>OREGON GOV APP</t>
  </si>
  <si>
    <t>PENNSYLVANIA GOV APP</t>
  </si>
  <si>
    <t>RHODE ISLAND GOV APP</t>
  </si>
  <si>
    <t>SOUTH DAKOTA GOV APP</t>
  </si>
  <si>
    <t>TENNESSEE GOV APP</t>
  </si>
  <si>
    <t>TEXAS GOV APP</t>
  </si>
  <si>
    <t>VERMONT GOV APP</t>
  </si>
  <si>
    <t>WASHINGTON GOV APP</t>
  </si>
  <si>
    <t>WYOMING GOV APP</t>
  </si>
  <si>
    <t>TABLE 27</t>
  </si>
  <si>
    <t>Orlando, FL</t>
  </si>
  <si>
    <t>CONNECTICUT GOV APP</t>
  </si>
  <si>
    <t>NEW HAMPSHIRE GOV APP</t>
  </si>
  <si>
    <t>VIRGINIA GOV APP</t>
  </si>
  <si>
    <t>HAWAII GOV APP</t>
  </si>
  <si>
    <t>NEW MEXICO GOV APP</t>
  </si>
  <si>
    <t>GUAM GOV APP</t>
  </si>
  <si>
    <t>MISSOURI GOV APP</t>
  </si>
  <si>
    <t>NEVADA GOV APP</t>
  </si>
  <si>
    <t>SOUTH CAROLINA GOV APP</t>
  </si>
  <si>
    <t>AKRON, OH</t>
  </si>
  <si>
    <t>ALBANY, NY</t>
  </si>
  <si>
    <t>ALBUQUERQUE, NM</t>
  </si>
  <si>
    <t>ALLENTOWN--BETHLEHEM, PA-NJ</t>
  </si>
  <si>
    <t>ANCHORAGE, AK</t>
  </si>
  <si>
    <t>ANN ARBOR, MI</t>
  </si>
  <si>
    <t>ANTIOCH, CA</t>
  </si>
  <si>
    <t>ATLANTIC CITY, NJ</t>
  </si>
  <si>
    <t>AUGUSTA-RICHMOND COUNTY, GA-SC</t>
  </si>
  <si>
    <t>AUSTIN, TX</t>
  </si>
  <si>
    <t>BATON ROUGE, LA</t>
  </si>
  <si>
    <t>BIRMINGHAM, AL</t>
  </si>
  <si>
    <t>BOISE CITY, ID</t>
  </si>
  <si>
    <t>BONITA SPRINGS--NAPLES, FL</t>
  </si>
  <si>
    <t>BRIDGEPORT--STAMFORD, CT--NY</t>
  </si>
  <si>
    <t>BUFFALO, NY</t>
  </si>
  <si>
    <t>CANTON, OH</t>
  </si>
  <si>
    <t>CHARLESTON--NORTH CHARLESTON, SC</t>
  </si>
  <si>
    <t>CHARLOTTE, NC-SC</t>
  </si>
  <si>
    <t>CHATTANOOGA, TN-GA</t>
  </si>
  <si>
    <t>COLORADO SPRINGS, CO</t>
  </si>
  <si>
    <t>COLUMBUS, GA-AL</t>
  </si>
  <si>
    <t>CONCORD, CA</t>
  </si>
  <si>
    <t>DAYTON, OH</t>
  </si>
  <si>
    <t>DES MOINES, IA</t>
  </si>
  <si>
    <t>DURHAM, NC</t>
  </si>
  <si>
    <t>EL PASO, TX-NM</t>
  </si>
  <si>
    <t>EUGENE, OR</t>
  </si>
  <si>
    <t>FLINT, MI</t>
  </si>
  <si>
    <t>FORT COLLINS, CO</t>
  </si>
  <si>
    <t>FORT WAYNE, IN</t>
  </si>
  <si>
    <t>FRESNO, CA</t>
  </si>
  <si>
    <t>GREENSBORO, NC</t>
  </si>
  <si>
    <t>GULFPORT--BILOXI, MS</t>
  </si>
  <si>
    <t>HARRISBURG, PA</t>
  </si>
  <si>
    <t>HARTFORD, CT</t>
  </si>
  <si>
    <t>HONOLULU, HI</t>
  </si>
  <si>
    <t>HUNTSVILLE, AL</t>
  </si>
  <si>
    <t>JACKSONVILLE, FL</t>
  </si>
  <si>
    <t>KNOXVILLE, TN</t>
  </si>
  <si>
    <t>LANCASTER--PALMDALE, CA</t>
  </si>
  <si>
    <t>LITTLE ROCK, AR</t>
  </si>
  <si>
    <t>LUBBOCK, TX</t>
  </si>
  <si>
    <t>MADISON, WI</t>
  </si>
  <si>
    <t>MEMPHIS, TN-MS-AR</t>
  </si>
  <si>
    <t>MOBILE, AL</t>
  </si>
  <si>
    <t>MODESTO, CA</t>
  </si>
  <si>
    <t>NASHVILLE-DAVIDSON, TN</t>
  </si>
  <si>
    <t>OKLAHOMA CITY, OK</t>
  </si>
  <si>
    <t>OMAHA, NE-IA</t>
  </si>
  <si>
    <t>OXNARD, CA</t>
  </si>
  <si>
    <t>PEORIA, IL</t>
  </si>
  <si>
    <t>PORT ST. LUCIE, FL</t>
  </si>
  <si>
    <t>PROVO--OREM, UT</t>
  </si>
  <si>
    <t>RALEIGH, NC</t>
  </si>
  <si>
    <t>RENO, NV</t>
  </si>
  <si>
    <t>RICHMOND, VA</t>
  </si>
  <si>
    <t>ROCHESTER, NY</t>
  </si>
  <si>
    <t>ROUND LAKE BEACH--MCHENRY--GRAYSLAKE, IL</t>
  </si>
  <si>
    <t>SALEM, OR</t>
  </si>
  <si>
    <t>SALT LAKE CITY, UT</t>
  </si>
  <si>
    <t>SANTA ROSA, CA</t>
  </si>
  <si>
    <t>SAVANNAH, GA</t>
  </si>
  <si>
    <t>SHREVEPORT, LA</t>
  </si>
  <si>
    <t>SOUTH BEND, IN-MI</t>
  </si>
  <si>
    <t>SPOKANE, WA-ID</t>
  </si>
  <si>
    <t>SPRINGFIELD, MA-CT</t>
  </si>
  <si>
    <t>STOCKTON, CA</t>
  </si>
  <si>
    <t>SYRACUSE, NY</t>
  </si>
  <si>
    <t>TALLAHASSEE, FL</t>
  </si>
  <si>
    <t>THOUSAND OAKS, CA</t>
  </si>
  <si>
    <t>TOLEDO, OH-MI</t>
  </si>
  <si>
    <t>TUCSON, AZ</t>
  </si>
  <si>
    <t>TULSA, OK</t>
  </si>
  <si>
    <t>WINSTON-SALEM, NC</t>
  </si>
  <si>
    <t>WORCESTER, MA-CT</t>
  </si>
  <si>
    <t>YOUNGSTOWN, OH--PA</t>
  </si>
  <si>
    <t>ABILENE, TX</t>
  </si>
  <si>
    <t>ALBANY, GA</t>
  </si>
  <si>
    <t>AMES, IA</t>
  </si>
  <si>
    <t>ATHENS-CLARKE COUNTY, GA</t>
  </si>
  <si>
    <t>BELOIT, WI-IL</t>
  </si>
  <si>
    <t>BILLINGS, MT</t>
  </si>
  <si>
    <t>BISMARCK, ND</t>
  </si>
  <si>
    <t>BREMERTON, WA</t>
  </si>
  <si>
    <t>BROWNSVILLE, TX</t>
  </si>
  <si>
    <t>BURLINGTON, VT</t>
  </si>
  <si>
    <t>CEDAR RAPIDS, IA</t>
  </si>
  <si>
    <t>COLLEGE STATION--BRYAN, TX</t>
  </si>
  <si>
    <t>COLUMBIA, MO</t>
  </si>
  <si>
    <t>CORVALLIS, OR</t>
  </si>
  <si>
    <t>DANVILLE, VA</t>
  </si>
  <si>
    <t>DAVIS, CA</t>
  </si>
  <si>
    <t>DUBUQUE, IA-IL</t>
  </si>
  <si>
    <t>DULUTH, MN-WI</t>
  </si>
  <si>
    <t>EAU CLAIRE, WI</t>
  </si>
  <si>
    <t>ELMIRA, NY</t>
  </si>
  <si>
    <t>ERIE, PA</t>
  </si>
  <si>
    <t>FAIRBANKS, AK</t>
  </si>
  <si>
    <t>FAJARDO, PR</t>
  </si>
  <si>
    <t>FARGO, ND-MN</t>
  </si>
  <si>
    <t>FLAGSTAFF, AZ</t>
  </si>
  <si>
    <t>FOND DU LAC, WI</t>
  </si>
  <si>
    <t>GAINESVILLE, FL</t>
  </si>
  <si>
    <t>GILROY--MORGAN HILL, CA</t>
  </si>
  <si>
    <t>GOLDSBORO, NC</t>
  </si>
  <si>
    <t>GRAND JUNCTION, CO</t>
  </si>
  <si>
    <t>GREAT FALLS, MT</t>
  </si>
  <si>
    <t>GREEN BAY, WI</t>
  </si>
  <si>
    <t>GREENVILLE, NC</t>
  </si>
  <si>
    <t>HUNTINGTON, WV-KY-OH</t>
  </si>
  <si>
    <t>IOWA CITY, IA</t>
  </si>
  <si>
    <t>JEFFERSON CITY, MO</t>
  </si>
  <si>
    <t>JOHNSON CITY, TN</t>
  </si>
  <si>
    <t>JOHNSTOWN, PA</t>
  </si>
  <si>
    <t>JOPLIN, MO</t>
  </si>
  <si>
    <t>KENOSHA, WI</t>
  </si>
  <si>
    <t>KILLEEN, TX</t>
  </si>
  <si>
    <t>KINGSPORT, TN-VA</t>
  </si>
  <si>
    <t>LA CROSSE, WI-MN</t>
  </si>
  <si>
    <t>LAFAYETTE, IN</t>
  </si>
  <si>
    <t>LAFAYETTE, LA</t>
  </si>
  <si>
    <t>LAKELAND, FL</t>
  </si>
  <si>
    <t>LAREDO, TX</t>
  </si>
  <si>
    <t>LAS CRUCES, NM</t>
  </si>
  <si>
    <t>LAWTON, OK</t>
  </si>
  <si>
    <t>LEOMINSTER--FITCHBURG, MA</t>
  </si>
  <si>
    <t>LIVERMORE, CA</t>
  </si>
  <si>
    <t>LOGAN, UT</t>
  </si>
  <si>
    <t>LYNCHBURG, VA</t>
  </si>
  <si>
    <t>MACON, GA</t>
  </si>
  <si>
    <t>MANCHESTER, NH</t>
  </si>
  <si>
    <t>MANSFIELD, OH</t>
  </si>
  <si>
    <t>MIDDLETOWN, NY</t>
  </si>
  <si>
    <t>MISSOULA, MT</t>
  </si>
  <si>
    <t>MONROE, LA</t>
  </si>
  <si>
    <t>MONTGOMERY, AL</t>
  </si>
  <si>
    <t>MORGANTOWN, WV</t>
  </si>
  <si>
    <t>MOUNT VERNON, WA</t>
  </si>
  <si>
    <t>MUSKEGON, MI</t>
  </si>
  <si>
    <t>NAMPA, ID</t>
  </si>
  <si>
    <t>NAPA, CA</t>
  </si>
  <si>
    <t>NEWARK, OH</t>
  </si>
  <si>
    <t>NORMAN, OK</t>
  </si>
  <si>
    <t>OCALA, FL</t>
  </si>
  <si>
    <t>OLYMPIA--LACEY, WA</t>
  </si>
  <si>
    <t>OWENSBORO, KY</t>
  </si>
  <si>
    <t>PARKERSBURG, WV-OH</t>
  </si>
  <si>
    <t>PETALUMA, CA</t>
  </si>
  <si>
    <t>PORT HURON, MI</t>
  </si>
  <si>
    <t>PORTLAND, ME</t>
  </si>
  <si>
    <t>RACINE, WI</t>
  </si>
  <si>
    <t>ROANOKE, VA</t>
  </si>
  <si>
    <t>ROCHESTER, MN</t>
  </si>
  <si>
    <t>SAGINAW, MI</t>
  </si>
  <si>
    <t>SANTA CRUZ, CA</t>
  </si>
  <si>
    <t>SANTA FE, NM</t>
  </si>
  <si>
    <t>SIOUX CITY, IA-NE-SD</t>
  </si>
  <si>
    <t>ST. AUGUSTINE, FL</t>
  </si>
  <si>
    <t>ST. CLOUD, MN</t>
  </si>
  <si>
    <t>ST. JOSEPH, MO-KS</t>
  </si>
  <si>
    <t>TEXAS CITY, TX</t>
  </si>
  <si>
    <t>TUSCALOOSA, AL</t>
  </si>
  <si>
    <t>UTICA, NY</t>
  </si>
  <si>
    <t>VACAVILLE, CA</t>
  </si>
  <si>
    <t>VISALIA, CA</t>
  </si>
  <si>
    <t>WATERBURY, CT</t>
  </si>
  <si>
    <t>WATERLOO, IA</t>
  </si>
  <si>
    <t>WEIRTON, WV--STEUBENVILLE, OH-PA</t>
  </si>
  <si>
    <t>WHEELING, WV-OH</t>
  </si>
  <si>
    <t>WICHITA FALLS, TX</t>
  </si>
  <si>
    <t>WILLIAMSPORT, PA</t>
  </si>
  <si>
    <t>ARIZONA GOV APP</t>
  </si>
  <si>
    <t>LOUISIANA GOV APP</t>
  </si>
  <si>
    <t>MASSACHUSETTS GOV APP</t>
  </si>
  <si>
    <t>NEW JERSEY GOV APP</t>
  </si>
  <si>
    <t>OHIO GOV APP</t>
  </si>
  <si>
    <t>OKLAHOMA GOV APP</t>
  </si>
  <si>
    <t>WEST VIRGINIA GOV APP</t>
  </si>
  <si>
    <t>WISCONSIN GOV APP</t>
  </si>
  <si>
    <t>FY 2011 CAPITAL PROGRAM OBLIGATIONS BY POPULATION GROUP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</si>
</sst>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8">
    <font>
      <sz val="12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gray0625">
        <bgColor indexed="9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theme="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3" fillId="0" borderId="4" xfId="0" applyFont="1" applyBorder="1"/>
    <xf numFmtId="5" fontId="0" fillId="0" borderId="0" xfId="0" applyNumberFormat="1" applyProtection="1"/>
    <xf numFmtId="37" fontId="0" fillId="0" borderId="0" xfId="0" applyNumberFormat="1" applyProtection="1"/>
    <xf numFmtId="0" fontId="2" fillId="0" borderId="4" xfId="0" applyFont="1" applyBorder="1"/>
    <xf numFmtId="164" fontId="4" fillId="0" borderId="5" xfId="0" applyNumberFormat="1" applyFont="1" applyBorder="1" applyProtection="1"/>
    <xf numFmtId="0" fontId="2" fillId="0" borderId="9" xfId="0" applyFont="1" applyBorder="1"/>
    <xf numFmtId="37" fontId="0" fillId="0" borderId="10" xfId="0" applyNumberFormat="1" applyBorder="1" applyProtection="1"/>
    <xf numFmtId="164" fontId="4" fillId="0" borderId="11" xfId="0" applyNumberFormat="1" applyFont="1" applyBorder="1" applyProtection="1"/>
    <xf numFmtId="37" fontId="4" fillId="0" borderId="5" xfId="0" applyNumberFormat="1" applyFont="1" applyBorder="1" applyProtection="1"/>
    <xf numFmtId="5" fontId="4" fillId="0" borderId="5" xfId="0" applyNumberFormat="1" applyFont="1" applyBorder="1" applyProtection="1"/>
    <xf numFmtId="0" fontId="4" fillId="0" borderId="5" xfId="0" applyFont="1" applyBorder="1"/>
    <xf numFmtId="5" fontId="0" fillId="0" borderId="5" xfId="0" applyNumberFormat="1" applyBorder="1" applyProtection="1"/>
    <xf numFmtId="37" fontId="4" fillId="0" borderId="0" xfId="0" applyNumberFormat="1" applyFont="1" applyProtection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37" fontId="0" fillId="0" borderId="0" xfId="0" applyNumberFormat="1" applyBorder="1" applyProtection="1"/>
    <xf numFmtId="0" fontId="2" fillId="3" borderId="4" xfId="0" applyFont="1" applyFill="1" applyBorder="1"/>
    <xf numFmtId="5" fontId="0" fillId="3" borderId="0" xfId="0" applyNumberFormat="1" applyFill="1" applyProtection="1"/>
    <xf numFmtId="164" fontId="4" fillId="3" borderId="5" xfId="0" applyNumberFormat="1" applyFont="1" applyFill="1" applyBorder="1" applyProtection="1"/>
    <xf numFmtId="0" fontId="0" fillId="3" borderId="4" xfId="0" applyFill="1" applyBorder="1"/>
    <xf numFmtId="0" fontId="0" fillId="0" borderId="1" xfId="0" applyFill="1" applyBorder="1"/>
    <xf numFmtId="5" fontId="0" fillId="0" borderId="2" xfId="0" applyNumberFormat="1" applyFill="1" applyBorder="1" applyProtection="1"/>
    <xf numFmtId="5" fontId="0" fillId="0" borderId="3" xfId="0" applyNumberFormat="1" applyFill="1" applyBorder="1" applyProtection="1"/>
    <xf numFmtId="5" fontId="4" fillId="0" borderId="3" xfId="0" applyNumberFormat="1" applyFont="1" applyFill="1" applyBorder="1" applyProtection="1"/>
    <xf numFmtId="0" fontId="0" fillId="0" borderId="6" xfId="0" applyFill="1" applyBorder="1"/>
    <xf numFmtId="5" fontId="0" fillId="0" borderId="7" xfId="0" applyNumberFormat="1" applyFill="1" applyBorder="1" applyProtection="1"/>
    <xf numFmtId="5" fontId="0" fillId="0" borderId="8" xfId="0" applyNumberFormat="1" applyFill="1" applyBorder="1" applyProtection="1"/>
    <xf numFmtId="37" fontId="4" fillId="0" borderId="8" xfId="0" applyNumberFormat="1" applyFont="1" applyFill="1" applyBorder="1" applyProtection="1"/>
    <xf numFmtId="0" fontId="2" fillId="0" borderId="12" xfId="0" applyFont="1" applyBorder="1"/>
    <xf numFmtId="37" fontId="0" fillId="0" borderId="13" xfId="0" applyNumberFormat="1" applyBorder="1" applyProtection="1"/>
    <xf numFmtId="164" fontId="4" fillId="0" borderId="14" xfId="0" applyNumberFormat="1" applyFont="1" applyBorder="1" applyProtection="1"/>
    <xf numFmtId="0" fontId="5" fillId="0" borderId="0" xfId="0" applyFont="1"/>
    <xf numFmtId="37" fontId="5" fillId="0" borderId="0" xfId="0" applyNumberFormat="1" applyFont="1" applyProtection="1"/>
    <xf numFmtId="0" fontId="6" fillId="0" borderId="4" xfId="0" applyFont="1" applyBorder="1"/>
    <xf numFmtId="0" fontId="5" fillId="0" borderId="4" xfId="0" applyFont="1" applyBorder="1"/>
    <xf numFmtId="0" fontId="5" fillId="0" borderId="4" xfId="0" applyFont="1" applyFill="1" applyBorder="1"/>
    <xf numFmtId="5" fontId="5" fillId="0" borderId="0" xfId="0" applyNumberFormat="1" applyFont="1" applyFill="1" applyProtection="1"/>
    <xf numFmtId="164" fontId="7" fillId="0" borderId="5" xfId="0" applyNumberFormat="1" applyFont="1" applyFill="1" applyBorder="1" applyProtection="1"/>
    <xf numFmtId="37" fontId="0" fillId="0" borderId="15" xfId="0" applyNumberFormat="1" applyBorder="1" applyProtection="1"/>
    <xf numFmtId="37" fontId="0" fillId="0" borderId="16" xfId="0" applyNumberFormat="1" applyBorder="1" applyProtection="1"/>
    <xf numFmtId="0" fontId="0" fillId="0" borderId="0" xfId="0" applyFill="1" applyBorder="1"/>
    <xf numFmtId="5" fontId="0" fillId="0" borderId="0" xfId="0" applyNumberFormat="1" applyFill="1" applyBorder="1" applyProtection="1"/>
    <xf numFmtId="37" fontId="4" fillId="0" borderId="0" xfId="0" applyNumberFormat="1" applyFont="1" applyFill="1" applyBorder="1" applyProtection="1"/>
    <xf numFmtId="37" fontId="0" fillId="0" borderId="17" xfId="0" applyNumberFormat="1" applyBorder="1" applyProtection="1"/>
    <xf numFmtId="0" fontId="0" fillId="0" borderId="18" xfId="0" applyNumberFormat="1" applyBorder="1"/>
    <xf numFmtId="0" fontId="0" fillId="0" borderId="17" xfId="0" applyNumberFormat="1" applyBorder="1"/>
    <xf numFmtId="0" fontId="0" fillId="0" borderId="15" xfId="0" applyNumberFormat="1" applyBorder="1"/>
    <xf numFmtId="0" fontId="0" fillId="0" borderId="0" xfId="0" applyNumberFormat="1" applyBorder="1"/>
    <xf numFmtId="37" fontId="6" fillId="0" borderId="0" xfId="0" applyNumberFormat="1" applyFont="1" applyBorder="1" applyProtection="1"/>
    <xf numFmtId="164" fontId="7" fillId="0" borderId="5" xfId="0" applyNumberFormat="1" applyFont="1" applyBorder="1" applyProtection="1"/>
    <xf numFmtId="0" fontId="6" fillId="0" borderId="9" xfId="0" applyFont="1" applyBorder="1"/>
    <xf numFmtId="0" fontId="6" fillId="0" borderId="12" xfId="0" applyFont="1" applyBorder="1"/>
    <xf numFmtId="5" fontId="6" fillId="0" borderId="0" xfId="0" applyNumberFormat="1" applyFont="1" applyBorder="1" applyProtection="1"/>
    <xf numFmtId="37" fontId="6" fillId="0" borderId="10" xfId="0" applyNumberFormat="1" applyFont="1" applyBorder="1" applyProtection="1"/>
    <xf numFmtId="37" fontId="6" fillId="0" borderId="13" xfId="0" applyNumberFormat="1" applyFont="1" applyBorder="1" applyProtection="1"/>
    <xf numFmtId="164" fontId="7" fillId="0" borderId="11" xfId="0" applyNumberFormat="1" applyFont="1" applyBorder="1" applyProtection="1"/>
    <xf numFmtId="164" fontId="7" fillId="0" borderId="14" xfId="0" applyNumberFormat="1" applyFont="1" applyBorder="1" applyProtection="1"/>
    <xf numFmtId="37" fontId="7" fillId="0" borderId="5" xfId="0" applyNumberFormat="1" applyFont="1" applyBorder="1" applyProtection="1"/>
    <xf numFmtId="164" fontId="7" fillId="3" borderId="5" xfId="0" applyNumberFormat="1" applyFont="1" applyFill="1" applyBorder="1" applyProtection="1"/>
    <xf numFmtId="37" fontId="7" fillId="0" borderId="3" xfId="0" applyNumberFormat="1" applyFont="1" applyFill="1" applyBorder="1" applyProtection="1"/>
    <xf numFmtId="0" fontId="0" fillId="0" borderId="0" xfId="0" applyNumberFormat="1" applyFill="1" applyBorder="1"/>
    <xf numFmtId="0" fontId="0" fillId="0" borderId="19" xfId="0" applyNumberFormat="1" applyBorder="1"/>
    <xf numFmtId="0" fontId="0" fillId="0" borderId="16" xfId="0" applyNumberFormat="1" applyBorder="1"/>
    <xf numFmtId="0" fontId="0" fillId="0" borderId="13" xfId="0" applyNumberFormat="1" applyBorder="1"/>
    <xf numFmtId="0" fontId="0" fillId="0" borderId="17" xfId="0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P294"/>
  <sheetViews>
    <sheetView tabSelected="1" defaultGridColor="0" colorId="22" zoomScale="70" zoomScaleNormal="70" zoomScaleSheetLayoutView="75" workbookViewId="0">
      <pane ySplit="7" topLeftCell="A8" activePane="bottomLeft" state="frozen"/>
      <selection pane="bottomLeft" activeCell="F19" sqref="F19"/>
    </sheetView>
  </sheetViews>
  <sheetFormatPr defaultColWidth="11.44140625" defaultRowHeight="15"/>
  <cols>
    <col min="1" max="1" width="2.33203125" customWidth="1"/>
    <col min="2" max="2" width="43.33203125" customWidth="1"/>
    <col min="3" max="5" width="14.77734375" customWidth="1"/>
    <col min="6" max="6" width="21.6640625" customWidth="1"/>
    <col min="7" max="7" width="7.5546875" customWidth="1"/>
    <col min="8" max="8" width="15.88671875" customWidth="1"/>
    <col min="9" max="9" width="8.109375" customWidth="1"/>
    <col min="10" max="10" width="15.88671875" customWidth="1"/>
    <col min="11" max="11" width="7.88671875" customWidth="1"/>
    <col min="12" max="12" width="16.77734375" customWidth="1"/>
    <col min="13" max="13" width="9.109375" customWidth="1"/>
    <col min="14" max="14" width="3.77734375" customWidth="1"/>
  </cols>
  <sheetData>
    <row r="1" spans="2:16" ht="18">
      <c r="B1" s="81" t="s">
        <v>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2:16" ht="18">
      <c r="B2" s="81" t="s">
        <v>279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2:16" ht="9.9499999999999993" customHeight="1" thickBot="1">
      <c r="C3" s="1"/>
      <c r="E3" s="1"/>
      <c r="F3" s="1"/>
      <c r="G3" s="1"/>
    </row>
    <row r="4" spans="2:16" ht="6" customHeight="1">
      <c r="B4" s="2"/>
      <c r="C4" s="4"/>
      <c r="D4" s="3"/>
      <c r="E4" s="4"/>
      <c r="F4" s="4"/>
      <c r="G4" s="5"/>
      <c r="H4" s="3"/>
      <c r="I4" s="6"/>
      <c r="J4" s="3"/>
      <c r="K4" s="6"/>
      <c r="L4" s="3"/>
      <c r="M4" s="6"/>
    </row>
    <row r="5" spans="2:16">
      <c r="B5" s="77"/>
      <c r="C5" s="79" t="s">
        <v>1</v>
      </c>
      <c r="D5" s="78" t="s">
        <v>2</v>
      </c>
      <c r="E5" s="78" t="s">
        <v>3</v>
      </c>
      <c r="F5" s="26" t="s">
        <v>4</v>
      </c>
      <c r="G5" s="8"/>
      <c r="H5" s="26" t="s">
        <v>5</v>
      </c>
      <c r="I5" s="8"/>
      <c r="J5" s="26" t="s">
        <v>6</v>
      </c>
      <c r="K5" s="8"/>
      <c r="M5" s="27" t="s">
        <v>7</v>
      </c>
    </row>
    <row r="6" spans="2:16">
      <c r="B6" s="77" t="s">
        <v>8</v>
      </c>
      <c r="C6" s="79" t="s">
        <v>9</v>
      </c>
      <c r="D6" s="78" t="s">
        <v>10</v>
      </c>
      <c r="E6" s="78" t="s">
        <v>11</v>
      </c>
      <c r="F6" s="26" t="s">
        <v>1</v>
      </c>
      <c r="G6" s="27" t="s">
        <v>12</v>
      </c>
      <c r="H6" s="26" t="s">
        <v>13</v>
      </c>
      <c r="I6" s="27" t="s">
        <v>12</v>
      </c>
      <c r="J6" s="26" t="s">
        <v>35</v>
      </c>
      <c r="K6" s="27" t="s">
        <v>12</v>
      </c>
      <c r="L6" s="26" t="s">
        <v>4</v>
      </c>
      <c r="M6" s="27" t="s">
        <v>14</v>
      </c>
      <c r="N6" t="s">
        <v>0</v>
      </c>
    </row>
    <row r="7" spans="2:16" ht="6" customHeight="1" thickBot="1">
      <c r="B7" s="9"/>
      <c r="C7" s="11"/>
      <c r="D7" s="11"/>
      <c r="E7" s="11"/>
      <c r="F7" s="10"/>
      <c r="G7" s="12"/>
      <c r="H7" s="10"/>
      <c r="I7" s="12"/>
      <c r="J7" s="10"/>
      <c r="K7" s="12"/>
      <c r="L7" s="10"/>
      <c r="M7" s="12"/>
    </row>
    <row r="8" spans="2:16" ht="12.95" customHeight="1">
      <c r="B8" s="7"/>
      <c r="G8" s="8"/>
      <c r="I8" s="8"/>
      <c r="K8" s="8"/>
      <c r="M8" s="8"/>
      <c r="N8" t="s">
        <v>0</v>
      </c>
    </row>
    <row r="9" spans="2:16" ht="15.75">
      <c r="B9" s="13" t="s">
        <v>15</v>
      </c>
      <c r="G9" s="8"/>
      <c r="I9" s="8"/>
      <c r="K9" s="8"/>
      <c r="M9" s="8"/>
    </row>
    <row r="10" spans="2:16" ht="12.95" customHeight="1">
      <c r="B10" s="7"/>
      <c r="G10" s="8"/>
      <c r="I10" s="8"/>
      <c r="K10" s="8"/>
      <c r="M10" s="8"/>
    </row>
    <row r="11" spans="2:16">
      <c r="B11" s="16" t="s">
        <v>16</v>
      </c>
      <c r="C11" s="58">
        <v>0</v>
      </c>
      <c r="D11" s="14">
        <v>190000</v>
      </c>
      <c r="E11" s="14">
        <v>0</v>
      </c>
      <c r="F11" s="14">
        <f t="shared" ref="F11:F47" si="0">SUM(C11:E11)</f>
        <v>190000</v>
      </c>
      <c r="G11" s="17">
        <f t="shared" ref="G11:G47" si="1">(F11/L11)*100</f>
        <v>100</v>
      </c>
      <c r="H11" s="14">
        <v>0</v>
      </c>
      <c r="I11" s="17">
        <f t="shared" ref="I11:I47" si="2">(H11/L11)*100</f>
        <v>0</v>
      </c>
      <c r="J11" s="14">
        <v>0</v>
      </c>
      <c r="K11" s="17">
        <f t="shared" ref="K11:K47" si="3">(J11/L11)*100</f>
        <v>0</v>
      </c>
      <c r="L11" s="14">
        <f>J11+H11+F11</f>
        <v>190000</v>
      </c>
      <c r="M11" s="17">
        <f t="shared" ref="M11:M47" si="4">(L11/$L$285)*100</f>
        <v>4.9107685873225554E-3</v>
      </c>
      <c r="N11" s="15"/>
      <c r="O11" s="15"/>
      <c r="P11" s="15"/>
    </row>
    <row r="12" spans="2:16">
      <c r="B12" s="16" t="s">
        <v>17</v>
      </c>
      <c r="C12" s="57">
        <v>475000</v>
      </c>
      <c r="D12" s="15">
        <v>776000</v>
      </c>
      <c r="E12" s="15">
        <v>0</v>
      </c>
      <c r="F12" s="15">
        <f t="shared" si="0"/>
        <v>1251000</v>
      </c>
      <c r="G12" s="17">
        <f t="shared" si="1"/>
        <v>7.900152180549358</v>
      </c>
      <c r="H12" s="15">
        <v>11584138</v>
      </c>
      <c r="I12" s="17">
        <f t="shared" si="2"/>
        <v>73.154638753385044</v>
      </c>
      <c r="J12" s="15">
        <v>3000000</v>
      </c>
      <c r="K12" s="17">
        <f>(J12/L12)*100</f>
        <v>18.945209066065608</v>
      </c>
      <c r="L12" s="15">
        <f t="shared" ref="L12:L47" si="5">J12+H12+F12</f>
        <v>15835138</v>
      </c>
      <c r="M12" s="17">
        <f t="shared" si="4"/>
        <v>0.40927735929640902</v>
      </c>
      <c r="N12" s="15"/>
      <c r="O12" s="15"/>
      <c r="P12" s="15"/>
    </row>
    <row r="13" spans="2:16">
      <c r="B13" s="16" t="s">
        <v>45</v>
      </c>
      <c r="C13" s="57">
        <v>1504540</v>
      </c>
      <c r="D13" s="15">
        <v>6834091</v>
      </c>
      <c r="E13" s="15">
        <v>3099000</v>
      </c>
      <c r="F13" s="15">
        <f t="shared" si="0"/>
        <v>11437631</v>
      </c>
      <c r="G13" s="17">
        <f t="shared" si="1"/>
        <v>7.5582225600807211</v>
      </c>
      <c r="H13" s="15">
        <v>139889363</v>
      </c>
      <c r="I13" s="17">
        <f t="shared" si="2"/>
        <v>92.441777439919278</v>
      </c>
      <c r="J13" s="15">
        <v>0</v>
      </c>
      <c r="K13" s="17">
        <f t="shared" si="3"/>
        <v>0</v>
      </c>
      <c r="L13" s="15">
        <f t="shared" si="5"/>
        <v>151326994</v>
      </c>
      <c r="M13" s="17">
        <f t="shared" si="4"/>
        <v>3.9112202555218358</v>
      </c>
      <c r="N13" s="15"/>
      <c r="O13" s="15"/>
      <c r="P13" s="15"/>
    </row>
    <row r="14" spans="2:16">
      <c r="B14" s="16" t="s">
        <v>46</v>
      </c>
      <c r="C14" s="57">
        <v>475000</v>
      </c>
      <c r="D14" s="15">
        <v>29216296</v>
      </c>
      <c r="E14" s="15">
        <v>24183704</v>
      </c>
      <c r="F14" s="15">
        <f t="shared" si="0"/>
        <v>53875000</v>
      </c>
      <c r="G14" s="17">
        <f t="shared" si="1"/>
        <v>23.680045579615452</v>
      </c>
      <c r="H14" s="15">
        <v>173637231</v>
      </c>
      <c r="I14" s="17">
        <f t="shared" si="2"/>
        <v>76.319954420384548</v>
      </c>
      <c r="J14" s="15">
        <v>0</v>
      </c>
      <c r="K14" s="17">
        <f t="shared" si="3"/>
        <v>0</v>
      </c>
      <c r="L14" s="15">
        <f t="shared" si="5"/>
        <v>227512231</v>
      </c>
      <c r="M14" s="17">
        <f t="shared" si="4"/>
        <v>5.8803153538235415</v>
      </c>
      <c r="N14" s="15"/>
      <c r="O14" s="15"/>
      <c r="P14" s="15"/>
    </row>
    <row r="15" spans="2:16">
      <c r="B15" s="18" t="s">
        <v>38</v>
      </c>
      <c r="C15" s="59">
        <v>4636315</v>
      </c>
      <c r="D15" s="19">
        <v>208791</v>
      </c>
      <c r="E15" s="19">
        <v>0</v>
      </c>
      <c r="F15" s="19">
        <f t="shared" si="0"/>
        <v>4845106</v>
      </c>
      <c r="G15" s="20">
        <f t="shared" si="1"/>
        <v>100</v>
      </c>
      <c r="H15" s="19">
        <v>0</v>
      </c>
      <c r="I15" s="20">
        <f t="shared" si="2"/>
        <v>0</v>
      </c>
      <c r="J15" s="19">
        <v>0</v>
      </c>
      <c r="K15" s="20">
        <f t="shared" si="3"/>
        <v>0</v>
      </c>
      <c r="L15" s="19">
        <f t="shared" si="5"/>
        <v>4845106</v>
      </c>
      <c r="M15" s="20">
        <f t="shared" si="4"/>
        <v>0.12522733866867389</v>
      </c>
      <c r="N15" s="15"/>
      <c r="O15" s="15"/>
      <c r="P15" s="15"/>
    </row>
    <row r="16" spans="2:16">
      <c r="B16" s="16" t="s">
        <v>18</v>
      </c>
      <c r="C16" s="57">
        <v>1051875</v>
      </c>
      <c r="D16" s="15">
        <v>0</v>
      </c>
      <c r="E16" s="15">
        <v>4295357</v>
      </c>
      <c r="F16" s="15">
        <f t="shared" si="0"/>
        <v>5347232</v>
      </c>
      <c r="G16" s="17">
        <f t="shared" si="1"/>
        <v>15.912554797282787</v>
      </c>
      <c r="H16" s="15">
        <v>28256624</v>
      </c>
      <c r="I16" s="17">
        <f t="shared" si="2"/>
        <v>84.08744520271722</v>
      </c>
      <c r="J16" s="15">
        <v>0</v>
      </c>
      <c r="K16" s="17">
        <f t="shared" si="3"/>
        <v>0</v>
      </c>
      <c r="L16" s="15">
        <f t="shared" si="5"/>
        <v>33603856</v>
      </c>
      <c r="M16" s="17">
        <f t="shared" si="4"/>
        <v>0.86853031819847681</v>
      </c>
      <c r="N16" s="15"/>
      <c r="O16" s="15"/>
      <c r="P16" s="15"/>
    </row>
    <row r="17" spans="2:16">
      <c r="B17" s="16" t="s">
        <v>47</v>
      </c>
      <c r="C17" s="57">
        <v>7310400</v>
      </c>
      <c r="D17" s="15">
        <v>0</v>
      </c>
      <c r="E17" s="15">
        <v>0</v>
      </c>
      <c r="F17" s="15">
        <f t="shared" si="0"/>
        <v>7310400</v>
      </c>
      <c r="G17" s="17">
        <f t="shared" si="1"/>
        <v>5.5799182966050669</v>
      </c>
      <c r="H17" s="15">
        <v>19664554</v>
      </c>
      <c r="I17" s="17">
        <f t="shared" si="2"/>
        <v>15.009658111618837</v>
      </c>
      <c r="J17" s="15">
        <v>104037717</v>
      </c>
      <c r="K17" s="17">
        <f t="shared" si="3"/>
        <v>79.410423591776095</v>
      </c>
      <c r="L17" s="15">
        <f t="shared" si="5"/>
        <v>131012671</v>
      </c>
      <c r="M17" s="17">
        <f t="shared" si="4"/>
        <v>3.3861732067790773</v>
      </c>
      <c r="N17" s="15"/>
      <c r="O17" s="15"/>
      <c r="P17" s="15"/>
    </row>
    <row r="18" spans="2:16">
      <c r="B18" s="16" t="s">
        <v>48</v>
      </c>
      <c r="C18" s="57">
        <v>5200000</v>
      </c>
      <c r="D18" s="15">
        <v>166160</v>
      </c>
      <c r="E18" s="15">
        <v>3487840</v>
      </c>
      <c r="F18" s="15">
        <f t="shared" si="0"/>
        <v>8854000</v>
      </c>
      <c r="G18" s="17">
        <f t="shared" si="1"/>
        <v>14.678978418038838</v>
      </c>
      <c r="H18" s="15">
        <v>6784049</v>
      </c>
      <c r="I18" s="17">
        <f t="shared" si="2"/>
        <v>11.247222595201938</v>
      </c>
      <c r="J18" s="15">
        <v>44679500</v>
      </c>
      <c r="K18" s="17">
        <f t="shared" si="3"/>
        <v>74.073798986759229</v>
      </c>
      <c r="L18" s="15">
        <f t="shared" si="5"/>
        <v>60317549</v>
      </c>
      <c r="M18" s="17">
        <f t="shared" si="4"/>
        <v>1.5589764468078369</v>
      </c>
      <c r="N18" s="15"/>
      <c r="O18" s="15"/>
      <c r="P18" s="15"/>
    </row>
    <row r="19" spans="2:16">
      <c r="B19" s="16" t="s">
        <v>19</v>
      </c>
      <c r="C19" s="57">
        <v>1500000</v>
      </c>
      <c r="D19" s="15">
        <v>0</v>
      </c>
      <c r="E19" s="15">
        <v>0</v>
      </c>
      <c r="F19" s="15">
        <f t="shared" si="0"/>
        <v>1500000</v>
      </c>
      <c r="G19" s="17">
        <f t="shared" si="1"/>
        <v>100</v>
      </c>
      <c r="H19" s="15">
        <v>0</v>
      </c>
      <c r="I19" s="17">
        <f t="shared" si="2"/>
        <v>0</v>
      </c>
      <c r="J19" s="15">
        <v>0</v>
      </c>
      <c r="K19" s="17">
        <f t="shared" si="3"/>
        <v>0</v>
      </c>
      <c r="L19" s="15">
        <f t="shared" si="5"/>
        <v>1500000</v>
      </c>
      <c r="M19" s="17">
        <f t="shared" si="4"/>
        <v>3.8769225689388599E-2</v>
      </c>
      <c r="N19" s="15"/>
      <c r="O19" s="15"/>
      <c r="P19" s="15"/>
    </row>
    <row r="20" spans="2:16">
      <c r="B20" s="18" t="s">
        <v>34</v>
      </c>
      <c r="C20" s="59">
        <v>0</v>
      </c>
      <c r="D20" s="19">
        <v>1257841</v>
      </c>
      <c r="E20" s="19">
        <v>2853000</v>
      </c>
      <c r="F20" s="19">
        <f t="shared" si="0"/>
        <v>4110841</v>
      </c>
      <c r="G20" s="20">
        <f t="shared" si="1"/>
        <v>7.5970746786212393</v>
      </c>
      <c r="H20" s="19">
        <v>0</v>
      </c>
      <c r="I20" s="20">
        <f t="shared" si="2"/>
        <v>0</v>
      </c>
      <c r="J20" s="19">
        <v>50000000</v>
      </c>
      <c r="K20" s="20">
        <f t="shared" si="3"/>
        <v>92.40292532137876</v>
      </c>
      <c r="L20" s="19">
        <f t="shared" si="5"/>
        <v>54110841</v>
      </c>
      <c r="M20" s="20">
        <f t="shared" si="4"/>
        <v>1.3985569379810812</v>
      </c>
      <c r="N20" s="15"/>
      <c r="O20" s="15"/>
      <c r="P20" s="15"/>
    </row>
    <row r="21" spans="2:16">
      <c r="B21" s="16" t="s">
        <v>44</v>
      </c>
      <c r="C21" s="57">
        <v>1600000</v>
      </c>
      <c r="D21" s="15">
        <v>2399616</v>
      </c>
      <c r="E21" s="15">
        <v>4578240</v>
      </c>
      <c r="F21" s="15">
        <f t="shared" si="0"/>
        <v>8577856</v>
      </c>
      <c r="G21" s="17">
        <f t="shared" si="1"/>
        <v>100</v>
      </c>
      <c r="H21" s="15">
        <v>0</v>
      </c>
      <c r="I21" s="17">
        <f t="shared" si="2"/>
        <v>0</v>
      </c>
      <c r="J21" s="15">
        <v>0</v>
      </c>
      <c r="K21" s="17">
        <f t="shared" si="3"/>
        <v>0</v>
      </c>
      <c r="L21" s="15">
        <f t="shared" si="5"/>
        <v>8577856</v>
      </c>
      <c r="M21" s="17">
        <f t="shared" si="4"/>
        <v>0.22170455679671741</v>
      </c>
      <c r="N21" s="15"/>
      <c r="O21" s="15"/>
      <c r="P21" s="15"/>
    </row>
    <row r="22" spans="2:16">
      <c r="B22" s="16" t="s">
        <v>20</v>
      </c>
      <c r="C22" s="57">
        <v>2756534</v>
      </c>
      <c r="D22" s="15">
        <v>2261126</v>
      </c>
      <c r="E22" s="15">
        <v>1410946</v>
      </c>
      <c r="F22" s="15">
        <f t="shared" si="0"/>
        <v>6428606</v>
      </c>
      <c r="G22" s="17">
        <f t="shared" si="1"/>
        <v>100</v>
      </c>
      <c r="H22" s="15">
        <v>0</v>
      </c>
      <c r="I22" s="17">
        <f t="shared" si="2"/>
        <v>0</v>
      </c>
      <c r="J22" s="15">
        <v>0</v>
      </c>
      <c r="K22" s="17">
        <f t="shared" si="3"/>
        <v>0</v>
      </c>
      <c r="L22" s="15">
        <f t="shared" si="5"/>
        <v>6428606</v>
      </c>
      <c r="M22" s="17">
        <f t="shared" si="4"/>
        <v>0.16615471792143843</v>
      </c>
      <c r="N22" s="15"/>
      <c r="O22" s="15"/>
      <c r="P22" s="15"/>
    </row>
    <row r="23" spans="2:16">
      <c r="B23" s="16" t="s">
        <v>62</v>
      </c>
      <c r="C23" s="57">
        <v>0</v>
      </c>
      <c r="D23" s="15">
        <v>2763200</v>
      </c>
      <c r="E23" s="15">
        <v>0</v>
      </c>
      <c r="F23" s="15">
        <f t="shared" si="0"/>
        <v>2763200</v>
      </c>
      <c r="G23" s="17">
        <f t="shared" si="1"/>
        <v>100</v>
      </c>
      <c r="H23" s="15">
        <v>0</v>
      </c>
      <c r="I23" s="17">
        <f t="shared" si="2"/>
        <v>0</v>
      </c>
      <c r="J23" s="15">
        <v>0</v>
      </c>
      <c r="K23" s="17">
        <f t="shared" si="3"/>
        <v>0</v>
      </c>
      <c r="L23" s="15">
        <f t="shared" si="5"/>
        <v>2763200</v>
      </c>
      <c r="M23" s="17">
        <f t="shared" si="4"/>
        <v>7.1418082949945713E-2</v>
      </c>
      <c r="N23" s="15"/>
      <c r="O23" s="15"/>
      <c r="P23" s="15"/>
    </row>
    <row r="24" spans="2:16">
      <c r="B24" s="16" t="s">
        <v>49</v>
      </c>
      <c r="C24" s="57">
        <v>4817342</v>
      </c>
      <c r="D24" s="15">
        <v>18266068</v>
      </c>
      <c r="E24" s="15">
        <v>48891938</v>
      </c>
      <c r="F24" s="15">
        <f t="shared" si="0"/>
        <v>71975348</v>
      </c>
      <c r="G24" s="17">
        <f t="shared" si="1"/>
        <v>55.151589051164088</v>
      </c>
      <c r="H24" s="15">
        <v>48946678</v>
      </c>
      <c r="I24" s="17">
        <f t="shared" si="2"/>
        <v>37.505717519777107</v>
      </c>
      <c r="J24" s="15">
        <v>9582551</v>
      </c>
      <c r="K24" s="17">
        <f t="shared" si="3"/>
        <v>7.3426934290588139</v>
      </c>
      <c r="L24" s="15">
        <f t="shared" si="5"/>
        <v>130504577</v>
      </c>
      <c r="M24" s="17">
        <f t="shared" si="4"/>
        <v>3.3730409328074611</v>
      </c>
      <c r="N24" s="15"/>
      <c r="O24" s="15"/>
      <c r="P24" s="15"/>
    </row>
    <row r="25" spans="2:16">
      <c r="B25" s="18" t="s">
        <v>40</v>
      </c>
      <c r="C25" s="59">
        <v>4652290</v>
      </c>
      <c r="D25" s="19">
        <v>907500</v>
      </c>
      <c r="E25" s="19">
        <v>0</v>
      </c>
      <c r="F25" s="19">
        <f t="shared" si="0"/>
        <v>5559790</v>
      </c>
      <c r="G25" s="20">
        <f t="shared" si="1"/>
        <v>100</v>
      </c>
      <c r="H25" s="19">
        <v>0</v>
      </c>
      <c r="I25" s="20">
        <f t="shared" si="2"/>
        <v>0</v>
      </c>
      <c r="J25" s="19">
        <v>0</v>
      </c>
      <c r="K25" s="20">
        <f t="shared" si="3"/>
        <v>0</v>
      </c>
      <c r="L25" s="19">
        <f t="shared" si="5"/>
        <v>5559790</v>
      </c>
      <c r="M25" s="20">
        <f t="shared" si="4"/>
        <v>0.14369916886373721</v>
      </c>
      <c r="N25" s="15"/>
      <c r="O25" s="15"/>
      <c r="P25" s="15"/>
    </row>
    <row r="26" spans="2:16">
      <c r="B26" s="16" t="s">
        <v>21</v>
      </c>
      <c r="C26" s="57">
        <v>8097397</v>
      </c>
      <c r="D26" s="15">
        <v>-300250</v>
      </c>
      <c r="E26" s="15">
        <v>1276000</v>
      </c>
      <c r="F26" s="15">
        <f t="shared" si="0"/>
        <v>9073147</v>
      </c>
      <c r="G26" s="17">
        <f t="shared" si="1"/>
        <v>88.10136240776842</v>
      </c>
      <c r="H26" s="15">
        <v>1225385</v>
      </c>
      <c r="I26" s="17">
        <f t="shared" si="2"/>
        <v>11.898637592231593</v>
      </c>
      <c r="J26" s="15">
        <v>0</v>
      </c>
      <c r="K26" s="17">
        <f t="shared" si="3"/>
        <v>0</v>
      </c>
      <c r="L26" s="15">
        <f t="shared" si="5"/>
        <v>10298532</v>
      </c>
      <c r="M26" s="17">
        <f t="shared" si="4"/>
        <v>0.26617740758492703</v>
      </c>
      <c r="N26" s="15"/>
      <c r="O26" s="15"/>
      <c r="P26" s="15"/>
    </row>
    <row r="27" spans="2:16">
      <c r="B27" s="16" t="s">
        <v>50</v>
      </c>
      <c r="C27" s="57">
        <v>17644013</v>
      </c>
      <c r="D27" s="15">
        <v>2673000</v>
      </c>
      <c r="E27" s="15">
        <v>1600000</v>
      </c>
      <c r="F27" s="15">
        <f t="shared" si="0"/>
        <v>21917013</v>
      </c>
      <c r="G27" s="17">
        <f t="shared" si="1"/>
        <v>25.356813610801058</v>
      </c>
      <c r="H27" s="15">
        <v>19517400</v>
      </c>
      <c r="I27" s="17">
        <f t="shared" si="2"/>
        <v>22.580589515891084</v>
      </c>
      <c r="J27" s="15">
        <v>45000000</v>
      </c>
      <c r="K27" s="17">
        <f t="shared" si="3"/>
        <v>52.062596873307854</v>
      </c>
      <c r="L27" s="15">
        <f t="shared" si="5"/>
        <v>86434413</v>
      </c>
      <c r="M27" s="17">
        <f t="shared" si="4"/>
        <v>2.2339968432845492</v>
      </c>
      <c r="N27" s="15"/>
      <c r="O27" s="15"/>
      <c r="P27" s="15"/>
    </row>
    <row r="28" spans="2:16">
      <c r="B28" s="16" t="s">
        <v>22</v>
      </c>
      <c r="C28" s="57">
        <v>1214666</v>
      </c>
      <c r="D28" s="15">
        <v>7579260</v>
      </c>
      <c r="E28" s="15">
        <v>0</v>
      </c>
      <c r="F28" s="15">
        <f t="shared" si="0"/>
        <v>8793926</v>
      </c>
      <c r="G28" s="17">
        <f t="shared" si="1"/>
        <v>71.124709986837701</v>
      </c>
      <c r="H28" s="15">
        <v>3570168</v>
      </c>
      <c r="I28" s="17">
        <f t="shared" si="2"/>
        <v>28.875290013162306</v>
      </c>
      <c r="J28" s="15">
        <v>0</v>
      </c>
      <c r="K28" s="17">
        <f t="shared" si="3"/>
        <v>0</v>
      </c>
      <c r="L28" s="15">
        <f t="shared" si="5"/>
        <v>12364094</v>
      </c>
      <c r="M28" s="17">
        <f t="shared" si="4"/>
        <v>0.31956423382054355</v>
      </c>
      <c r="N28" s="15"/>
      <c r="O28" s="15"/>
      <c r="P28" s="15"/>
    </row>
    <row r="29" spans="2:16">
      <c r="B29" s="16" t="s">
        <v>51</v>
      </c>
      <c r="C29" s="57">
        <v>55766150</v>
      </c>
      <c r="D29" s="15">
        <v>3481730</v>
      </c>
      <c r="E29" s="15">
        <v>1419520</v>
      </c>
      <c r="F29" s="15">
        <f t="shared" si="0"/>
        <v>60667400</v>
      </c>
      <c r="G29" s="17">
        <f t="shared" si="1"/>
        <v>7.230410966891859</v>
      </c>
      <c r="H29" s="15">
        <v>293678554</v>
      </c>
      <c r="I29" s="17">
        <f t="shared" si="2"/>
        <v>35.000950058557692</v>
      </c>
      <c r="J29" s="15">
        <v>484712853</v>
      </c>
      <c r="K29" s="17">
        <f t="shared" si="3"/>
        <v>57.768638974550448</v>
      </c>
      <c r="L29" s="15">
        <f t="shared" si="5"/>
        <v>839058807</v>
      </c>
      <c r="M29" s="17">
        <f t="shared" si="4"/>
        <v>21.686440170168098</v>
      </c>
      <c r="N29" s="15"/>
      <c r="O29" s="15"/>
      <c r="P29" s="15"/>
    </row>
    <row r="30" spans="2:16">
      <c r="B30" s="18" t="s">
        <v>89</v>
      </c>
      <c r="C30" s="59">
        <v>5550776</v>
      </c>
      <c r="D30" s="19">
        <v>14752</v>
      </c>
      <c r="E30" s="19">
        <v>0</v>
      </c>
      <c r="F30" s="19">
        <f t="shared" si="0"/>
        <v>5565528</v>
      </c>
      <c r="G30" s="20">
        <f t="shared" si="1"/>
        <v>41.270375175521487</v>
      </c>
      <c r="H30" s="19">
        <v>0</v>
      </c>
      <c r="I30" s="20">
        <f t="shared" si="2"/>
        <v>0</v>
      </c>
      <c r="J30" s="19">
        <v>7920000</v>
      </c>
      <c r="K30" s="20">
        <f t="shared" si="3"/>
        <v>58.729624824478513</v>
      </c>
      <c r="L30" s="19">
        <f t="shared" si="5"/>
        <v>13485528</v>
      </c>
      <c r="M30" s="20">
        <f t="shared" si="4"/>
        <v>0.34854898571504611</v>
      </c>
      <c r="N30" s="15"/>
      <c r="O30" s="15"/>
      <c r="P30" s="15"/>
    </row>
    <row r="31" spans="2:16">
      <c r="B31" s="16" t="s">
        <v>41</v>
      </c>
      <c r="C31" s="57">
        <v>475000</v>
      </c>
      <c r="D31" s="28">
        <v>16325741</v>
      </c>
      <c r="E31" s="28">
        <v>7252247</v>
      </c>
      <c r="F31" s="15">
        <f t="shared" si="0"/>
        <v>24052988</v>
      </c>
      <c r="G31" s="17">
        <f t="shared" si="1"/>
        <v>18.671653808657535</v>
      </c>
      <c r="H31" s="15">
        <v>104767888</v>
      </c>
      <c r="I31" s="17">
        <f t="shared" si="2"/>
        <v>81.328346191342462</v>
      </c>
      <c r="J31" s="15">
        <v>0</v>
      </c>
      <c r="K31" s="17">
        <f t="shared" si="3"/>
        <v>0</v>
      </c>
      <c r="L31" s="15">
        <f t="shared" si="5"/>
        <v>128820876</v>
      </c>
      <c r="M31" s="17">
        <f t="shared" si="4"/>
        <v>3.3295237434324951</v>
      </c>
      <c r="N31" s="15"/>
      <c r="O31" s="15"/>
      <c r="P31" s="15"/>
    </row>
    <row r="32" spans="2:16">
      <c r="B32" s="16" t="s">
        <v>52</v>
      </c>
      <c r="C32" s="57">
        <v>5082000</v>
      </c>
      <c r="D32" s="28">
        <v>9000800</v>
      </c>
      <c r="E32" s="28">
        <v>1467180</v>
      </c>
      <c r="F32" s="15">
        <f t="shared" si="0"/>
        <v>15549980</v>
      </c>
      <c r="G32" s="17">
        <f t="shared" si="1"/>
        <v>100</v>
      </c>
      <c r="H32" s="15">
        <v>0</v>
      </c>
      <c r="I32" s="17">
        <f t="shared" si="2"/>
        <v>0</v>
      </c>
      <c r="J32" s="15">
        <v>0</v>
      </c>
      <c r="K32" s="17">
        <f t="shared" si="3"/>
        <v>0</v>
      </c>
      <c r="L32" s="15">
        <f t="shared" si="5"/>
        <v>15549980</v>
      </c>
      <c r="M32" s="17">
        <f t="shared" si="4"/>
        <v>0.40190712272365253</v>
      </c>
      <c r="N32" s="15"/>
      <c r="O32" s="15"/>
      <c r="P32" s="15"/>
    </row>
    <row r="33" spans="2:16">
      <c r="B33" s="16" t="s">
        <v>23</v>
      </c>
      <c r="C33" s="57">
        <v>22715025</v>
      </c>
      <c r="D33" s="15">
        <v>0</v>
      </c>
      <c r="E33" s="15">
        <v>4658800</v>
      </c>
      <c r="F33" s="15">
        <f t="shared" si="0"/>
        <v>27373825</v>
      </c>
      <c r="G33" s="17">
        <f t="shared" si="1"/>
        <v>67.689746831952959</v>
      </c>
      <c r="H33" s="15">
        <v>13066310</v>
      </c>
      <c r="I33" s="17">
        <f t="shared" si="2"/>
        <v>32.310253168047041</v>
      </c>
      <c r="J33" s="15">
        <v>0</v>
      </c>
      <c r="K33" s="17">
        <f t="shared" si="3"/>
        <v>0</v>
      </c>
      <c r="L33" s="15">
        <f t="shared" si="5"/>
        <v>40440135</v>
      </c>
      <c r="M33" s="17">
        <f t="shared" si="4"/>
        <v>1.0452218138162286</v>
      </c>
      <c r="N33" s="15"/>
      <c r="O33" s="15"/>
      <c r="P33" s="15"/>
    </row>
    <row r="34" spans="2:16">
      <c r="B34" s="16" t="s">
        <v>53</v>
      </c>
      <c r="C34" s="57">
        <v>8000000</v>
      </c>
      <c r="D34" s="15">
        <v>1564820</v>
      </c>
      <c r="E34" s="15">
        <v>3130800</v>
      </c>
      <c r="F34" s="15">
        <f t="shared" si="0"/>
        <v>12695620</v>
      </c>
      <c r="G34" s="17">
        <f t="shared" si="1"/>
        <v>54.363064073815735</v>
      </c>
      <c r="H34" s="15">
        <v>10657773</v>
      </c>
      <c r="I34" s="17">
        <f t="shared" si="2"/>
        <v>45.636935926184258</v>
      </c>
      <c r="J34" s="15">
        <v>0</v>
      </c>
      <c r="K34" s="17">
        <f t="shared" si="3"/>
        <v>0</v>
      </c>
      <c r="L34" s="15">
        <f t="shared" si="5"/>
        <v>23353393</v>
      </c>
      <c r="M34" s="17">
        <f t="shared" si="4"/>
        <v>0.60359530921999194</v>
      </c>
      <c r="N34" s="15"/>
      <c r="O34" s="15"/>
      <c r="P34" s="15"/>
    </row>
    <row r="35" spans="2:16">
      <c r="B35" s="16" t="s">
        <v>54</v>
      </c>
      <c r="C35" s="57">
        <v>665000</v>
      </c>
      <c r="D35" s="15">
        <v>1501440</v>
      </c>
      <c r="E35" s="15">
        <v>0</v>
      </c>
      <c r="F35" s="15">
        <f t="shared" si="0"/>
        <v>2166440</v>
      </c>
      <c r="G35" s="17">
        <f t="shared" si="1"/>
        <v>29.962466010364686</v>
      </c>
      <c r="H35" s="15">
        <v>5064073</v>
      </c>
      <c r="I35" s="17">
        <f t="shared" si="2"/>
        <v>70.037533989635321</v>
      </c>
      <c r="J35" s="15">
        <v>0</v>
      </c>
      <c r="K35" s="17">
        <f t="shared" si="3"/>
        <v>0</v>
      </c>
      <c r="L35" s="15">
        <f t="shared" si="5"/>
        <v>7230513</v>
      </c>
      <c r="M35" s="17">
        <f t="shared" si="4"/>
        <v>0.18688092689803881</v>
      </c>
      <c r="N35" s="15"/>
      <c r="O35" s="15"/>
      <c r="P35" s="15"/>
    </row>
    <row r="36" spans="2:16">
      <c r="B36" s="41" t="s">
        <v>55</v>
      </c>
      <c r="C36" s="75">
        <v>0</v>
      </c>
      <c r="D36" s="42">
        <v>32655000</v>
      </c>
      <c r="E36" s="42">
        <v>0</v>
      </c>
      <c r="F36" s="42">
        <f t="shared" si="0"/>
        <v>32655000</v>
      </c>
      <c r="G36" s="43">
        <f t="shared" si="1"/>
        <v>86.263373398494252</v>
      </c>
      <c r="H36" s="42">
        <v>5200000</v>
      </c>
      <c r="I36" s="43">
        <f t="shared" si="2"/>
        <v>13.736626601505748</v>
      </c>
      <c r="J36" s="42">
        <v>0</v>
      </c>
      <c r="K36" s="43">
        <f t="shared" si="3"/>
        <v>0</v>
      </c>
      <c r="L36" s="42">
        <f t="shared" si="5"/>
        <v>37855000</v>
      </c>
      <c r="M36" s="43">
        <f t="shared" si="4"/>
        <v>0.97840602564787016</v>
      </c>
      <c r="N36" s="15"/>
      <c r="O36" s="15"/>
      <c r="P36" s="15"/>
    </row>
    <row r="37" spans="2:16">
      <c r="B37" s="16" t="s">
        <v>39</v>
      </c>
      <c r="C37" s="57">
        <v>33000</v>
      </c>
      <c r="D37" s="28">
        <v>418440</v>
      </c>
      <c r="E37" s="28">
        <v>222400</v>
      </c>
      <c r="F37" s="28">
        <f t="shared" si="0"/>
        <v>673840</v>
      </c>
      <c r="G37" s="17">
        <f t="shared" si="1"/>
        <v>4.5633589312324077</v>
      </c>
      <c r="H37" s="28">
        <v>7162476</v>
      </c>
      <c r="I37" s="17">
        <f t="shared" si="2"/>
        <v>48.505504013323296</v>
      </c>
      <c r="J37" s="28">
        <v>6930000</v>
      </c>
      <c r="K37" s="17">
        <f t="shared" si="3"/>
        <v>46.931137055444296</v>
      </c>
      <c r="L37" s="28">
        <f t="shared" si="5"/>
        <v>14766316</v>
      </c>
      <c r="M37" s="17">
        <f t="shared" si="4"/>
        <v>0.38165242506988656</v>
      </c>
      <c r="N37" s="15"/>
      <c r="O37" s="15"/>
      <c r="P37" s="15"/>
    </row>
    <row r="38" spans="2:16">
      <c r="B38" s="16" t="s">
        <v>37</v>
      </c>
      <c r="C38" s="57">
        <v>4000000</v>
      </c>
      <c r="D38" s="28">
        <v>1250000</v>
      </c>
      <c r="E38" s="28">
        <v>300000</v>
      </c>
      <c r="F38" s="28">
        <f t="shared" si="0"/>
        <v>5550000</v>
      </c>
      <c r="G38" s="17">
        <f t="shared" si="1"/>
        <v>100</v>
      </c>
      <c r="H38" s="28">
        <v>0</v>
      </c>
      <c r="I38" s="17">
        <f t="shared" si="2"/>
        <v>0</v>
      </c>
      <c r="J38" s="28">
        <v>0</v>
      </c>
      <c r="K38" s="17">
        <f t="shared" si="3"/>
        <v>0</v>
      </c>
      <c r="L38" s="28">
        <f t="shared" si="5"/>
        <v>5550000</v>
      </c>
      <c r="M38" s="17">
        <f t="shared" si="4"/>
        <v>0.14344613505073781</v>
      </c>
      <c r="N38" s="15"/>
      <c r="O38" s="15"/>
      <c r="P38" s="15"/>
    </row>
    <row r="39" spans="2:16">
      <c r="B39" s="16" t="s">
        <v>24</v>
      </c>
      <c r="C39" s="57">
        <v>3000000</v>
      </c>
      <c r="D39" s="28">
        <v>800000</v>
      </c>
      <c r="E39" s="28">
        <v>332000</v>
      </c>
      <c r="F39" s="28">
        <f t="shared" si="0"/>
        <v>4132000</v>
      </c>
      <c r="G39" s="17">
        <f t="shared" si="1"/>
        <v>17.296356747655363</v>
      </c>
      <c r="H39" s="28">
        <v>19757424</v>
      </c>
      <c r="I39" s="17">
        <f t="shared" si="2"/>
        <v>82.703643252344634</v>
      </c>
      <c r="J39" s="28">
        <v>0</v>
      </c>
      <c r="K39" s="17">
        <f t="shared" si="3"/>
        <v>0</v>
      </c>
      <c r="L39" s="28">
        <f t="shared" si="5"/>
        <v>23889424</v>
      </c>
      <c r="M39" s="17">
        <f t="shared" si="4"/>
        <v>0.61744964709699768</v>
      </c>
      <c r="N39" s="15"/>
      <c r="O39" s="15"/>
      <c r="P39" s="15"/>
    </row>
    <row r="40" spans="2:16">
      <c r="B40" s="18" t="s">
        <v>56</v>
      </c>
      <c r="C40" s="74">
        <v>20000000</v>
      </c>
      <c r="D40" s="19">
        <v>13401705</v>
      </c>
      <c r="E40" s="19">
        <v>43800000</v>
      </c>
      <c r="F40" s="19">
        <f t="shared" si="0"/>
        <v>77201705</v>
      </c>
      <c r="G40" s="20">
        <f t="shared" si="1"/>
        <v>30.84073067076325</v>
      </c>
      <c r="H40" s="19">
        <v>82122149</v>
      </c>
      <c r="I40" s="20">
        <f t="shared" si="2"/>
        <v>32.806361976245071</v>
      </c>
      <c r="J40" s="19">
        <v>90999998</v>
      </c>
      <c r="K40" s="20">
        <f t="shared" si="3"/>
        <v>36.352907352991679</v>
      </c>
      <c r="L40" s="19">
        <f t="shared" si="5"/>
        <v>250323852</v>
      </c>
      <c r="M40" s="20">
        <f t="shared" si="4"/>
        <v>6.4699079424167385</v>
      </c>
      <c r="N40" s="15"/>
      <c r="O40" s="15"/>
      <c r="P40" s="15"/>
    </row>
    <row r="41" spans="2:16">
      <c r="B41" s="16" t="s">
        <v>59</v>
      </c>
      <c r="C41" s="57">
        <v>0</v>
      </c>
      <c r="D41" s="28">
        <v>2542400</v>
      </c>
      <c r="E41" s="15">
        <v>2880000</v>
      </c>
      <c r="F41" s="28">
        <f t="shared" si="0"/>
        <v>5422400</v>
      </c>
      <c r="G41" s="17">
        <f t="shared" si="1"/>
        <v>100</v>
      </c>
      <c r="H41" s="28">
        <v>0</v>
      </c>
      <c r="I41" s="17">
        <f t="shared" si="2"/>
        <v>0</v>
      </c>
      <c r="J41" s="28">
        <v>0</v>
      </c>
      <c r="K41" s="17">
        <f t="shared" si="3"/>
        <v>0</v>
      </c>
      <c r="L41" s="28">
        <f t="shared" si="5"/>
        <v>5422400</v>
      </c>
      <c r="M41" s="17">
        <f t="shared" si="4"/>
        <v>0.14014816625209381</v>
      </c>
      <c r="N41" s="15"/>
      <c r="O41" s="15"/>
      <c r="P41" s="15"/>
    </row>
    <row r="42" spans="2:16">
      <c r="B42" s="16" t="s">
        <v>60</v>
      </c>
      <c r="C42" s="58">
        <v>225720</v>
      </c>
      <c r="D42" s="28">
        <v>0</v>
      </c>
      <c r="E42" s="28">
        <v>435389</v>
      </c>
      <c r="F42" s="28">
        <f t="shared" si="0"/>
        <v>661109</v>
      </c>
      <c r="G42" s="17">
        <f t="shared" si="1"/>
        <v>100</v>
      </c>
      <c r="H42" s="28">
        <v>0</v>
      </c>
      <c r="I42" s="17">
        <f t="shared" si="2"/>
        <v>0</v>
      </c>
      <c r="J42" s="28">
        <v>0</v>
      </c>
      <c r="K42" s="17">
        <f t="shared" si="3"/>
        <v>0</v>
      </c>
      <c r="L42" s="28">
        <f t="shared" si="5"/>
        <v>661109</v>
      </c>
      <c r="M42" s="17">
        <f t="shared" si="4"/>
        <v>1.7087122684190669E-2</v>
      </c>
      <c r="N42" s="15"/>
      <c r="O42" s="15"/>
      <c r="P42" s="15"/>
    </row>
    <row r="43" spans="2:16">
      <c r="B43" s="16" t="s">
        <v>25</v>
      </c>
      <c r="C43" s="60">
        <v>6425000</v>
      </c>
      <c r="D43" s="28">
        <v>31560487</v>
      </c>
      <c r="E43" s="28">
        <v>0</v>
      </c>
      <c r="F43" s="28">
        <f t="shared" si="0"/>
        <v>37985487</v>
      </c>
      <c r="G43" s="17">
        <f t="shared" si="1"/>
        <v>16.700561682128122</v>
      </c>
      <c r="H43" s="28">
        <v>26136676</v>
      </c>
      <c r="I43" s="17">
        <f t="shared" si="2"/>
        <v>11.49115633830883</v>
      </c>
      <c r="J43" s="28">
        <v>163328193</v>
      </c>
      <c r="K43" s="17">
        <f t="shared" si="3"/>
        <v>71.808281979563048</v>
      </c>
      <c r="L43" s="28">
        <f t="shared" si="5"/>
        <v>227450356</v>
      </c>
      <c r="M43" s="17">
        <f t="shared" si="4"/>
        <v>5.8787161232638541</v>
      </c>
      <c r="N43" s="15"/>
      <c r="O43" s="15"/>
      <c r="P43" s="15"/>
    </row>
    <row r="44" spans="2:16">
      <c r="B44" s="16" t="s">
        <v>26</v>
      </c>
      <c r="C44" s="60">
        <v>6973700</v>
      </c>
      <c r="D44" s="28">
        <v>406300</v>
      </c>
      <c r="E44" s="28">
        <v>0</v>
      </c>
      <c r="F44" s="28">
        <f t="shared" si="0"/>
        <v>7380000</v>
      </c>
      <c r="G44" s="17">
        <f t="shared" si="1"/>
        <v>26.114649681528661</v>
      </c>
      <c r="H44" s="28">
        <v>18000000</v>
      </c>
      <c r="I44" s="17">
        <f t="shared" si="2"/>
        <v>63.694267515923563</v>
      </c>
      <c r="J44" s="28">
        <v>2880000</v>
      </c>
      <c r="K44" s="17">
        <f t="shared" si="3"/>
        <v>10.191082802547772</v>
      </c>
      <c r="L44" s="28">
        <f t="shared" si="5"/>
        <v>28260000</v>
      </c>
      <c r="M44" s="17">
        <f t="shared" si="4"/>
        <v>0.73041221198808115</v>
      </c>
      <c r="N44" s="15"/>
      <c r="O44" s="15"/>
      <c r="P44" s="15"/>
    </row>
    <row r="45" spans="2:16">
      <c r="B45" s="16" t="s">
        <v>57</v>
      </c>
      <c r="C45" s="60">
        <v>500000</v>
      </c>
      <c r="D45" s="28">
        <v>475000</v>
      </c>
      <c r="E45" s="28">
        <v>0</v>
      </c>
      <c r="F45" s="28">
        <f t="shared" si="0"/>
        <v>975000</v>
      </c>
      <c r="G45" s="17">
        <f t="shared" si="1"/>
        <v>86.1636242806442</v>
      </c>
      <c r="H45" s="28">
        <v>156568</v>
      </c>
      <c r="I45" s="17">
        <f t="shared" si="2"/>
        <v>13.836375719355798</v>
      </c>
      <c r="J45" s="28">
        <v>0</v>
      </c>
      <c r="K45" s="17">
        <f t="shared" si="3"/>
        <v>0</v>
      </c>
      <c r="L45" s="28">
        <f t="shared" si="5"/>
        <v>1131568</v>
      </c>
      <c r="M45" s="17">
        <f t="shared" si="4"/>
        <v>2.9246676783260046E-2</v>
      </c>
      <c r="N45" s="15"/>
      <c r="O45" s="15"/>
      <c r="P45" s="15"/>
    </row>
    <row r="46" spans="2:16">
      <c r="B46" s="41" t="s">
        <v>61</v>
      </c>
      <c r="C46" s="76">
        <v>1450000</v>
      </c>
      <c r="D46" s="42">
        <v>2522371</v>
      </c>
      <c r="E46" s="42">
        <v>8480000</v>
      </c>
      <c r="F46" s="42">
        <f t="shared" si="0"/>
        <v>12452371</v>
      </c>
      <c r="G46" s="43">
        <f t="shared" si="1"/>
        <v>93.862458509574594</v>
      </c>
      <c r="H46" s="42">
        <v>0</v>
      </c>
      <c r="I46" s="43">
        <f t="shared" si="2"/>
        <v>0</v>
      </c>
      <c r="J46" s="42">
        <v>814244</v>
      </c>
      <c r="K46" s="43">
        <f t="shared" si="3"/>
        <v>6.1375414904254022</v>
      </c>
      <c r="L46" s="42">
        <f t="shared" si="5"/>
        <v>13266615</v>
      </c>
      <c r="M46" s="43">
        <f t="shared" si="4"/>
        <v>0.3428909273794854</v>
      </c>
      <c r="N46" s="15"/>
      <c r="O46" s="15"/>
      <c r="P46" s="15"/>
    </row>
    <row r="47" spans="2:16">
      <c r="B47" s="16" t="s">
        <v>58</v>
      </c>
      <c r="C47" s="73">
        <v>5818031</v>
      </c>
      <c r="D47" s="28">
        <v>10043933</v>
      </c>
      <c r="E47" s="28">
        <v>7689310</v>
      </c>
      <c r="F47" s="28">
        <f t="shared" si="0"/>
        <v>23551274</v>
      </c>
      <c r="G47" s="17">
        <f t="shared" si="1"/>
        <v>8.6552245471204881</v>
      </c>
      <c r="H47" s="28">
        <v>245583440</v>
      </c>
      <c r="I47" s="17">
        <f t="shared" si="2"/>
        <v>90.25328388834896</v>
      </c>
      <c r="J47" s="28">
        <v>2970000</v>
      </c>
      <c r="K47" s="17">
        <f t="shared" si="3"/>
        <v>1.0914915645305578</v>
      </c>
      <c r="L47" s="28">
        <f t="shared" si="5"/>
        <v>272104714</v>
      </c>
      <c r="M47" s="17">
        <f t="shared" si="4"/>
        <v>7.0328593788083582</v>
      </c>
      <c r="N47" s="15"/>
      <c r="O47" s="15"/>
      <c r="P47" s="15"/>
    </row>
    <row r="48" spans="2:16" ht="12.95" customHeight="1">
      <c r="B48" s="16"/>
      <c r="C48" s="15"/>
      <c r="D48" s="15"/>
      <c r="E48" s="15"/>
      <c r="F48" s="15"/>
      <c r="G48" s="21"/>
      <c r="H48" s="15"/>
      <c r="I48" s="21"/>
      <c r="J48" s="15"/>
      <c r="K48" s="21"/>
      <c r="L48" s="15"/>
      <c r="M48" s="21"/>
      <c r="N48" s="15"/>
      <c r="O48" s="15"/>
      <c r="P48" s="15"/>
    </row>
    <row r="49" spans="2:16">
      <c r="B49" s="29" t="s">
        <v>27</v>
      </c>
      <c r="C49" s="30">
        <f>SUM(C11:C48)</f>
        <v>209614774</v>
      </c>
      <c r="D49" s="30">
        <f>SUM(D11:D48)</f>
        <v>203163618</v>
      </c>
      <c r="E49" s="30">
        <f>SUM(E11:E48)</f>
        <v>177743671</v>
      </c>
      <c r="F49" s="30">
        <f>SUM(F11:F48)</f>
        <v>590522063</v>
      </c>
      <c r="G49" s="31">
        <f>(F49/L49)*100</f>
        <v>20.420528030987857</v>
      </c>
      <c r="H49" s="30">
        <f>SUM(H11:H48)</f>
        <v>1284428921</v>
      </c>
      <c r="I49" s="31">
        <f>(H49/L49)*100</f>
        <v>44.416150434487648</v>
      </c>
      <c r="J49" s="30">
        <f>SUM(J11:J48)</f>
        <v>1016855056</v>
      </c>
      <c r="K49" s="31">
        <f>(J49/L49)*100</f>
        <v>35.163321534524492</v>
      </c>
      <c r="L49" s="30">
        <f>SUM(L11:L48)</f>
        <v>2891806040</v>
      </c>
      <c r="M49" s="31">
        <f>SUM(M11:M48)</f>
        <v>74.742054009798068</v>
      </c>
      <c r="N49" s="15"/>
      <c r="O49" s="15"/>
      <c r="P49" s="15"/>
    </row>
    <row r="50" spans="2:16" ht="12.95" customHeight="1">
      <c r="B50" s="16"/>
      <c r="C50" s="15"/>
      <c r="D50" s="15"/>
      <c r="E50" s="15"/>
      <c r="F50" s="15"/>
      <c r="G50" s="21"/>
      <c r="H50" s="15"/>
      <c r="I50" s="21"/>
      <c r="J50" s="15"/>
      <c r="K50" s="21"/>
      <c r="L50" s="15"/>
      <c r="M50" s="21"/>
      <c r="N50" s="15"/>
      <c r="O50" s="15"/>
      <c r="P50" s="15"/>
    </row>
    <row r="51" spans="2:16" ht="12.95" customHeight="1">
      <c r="B51" s="16"/>
      <c r="C51" s="15"/>
      <c r="D51" s="15"/>
      <c r="E51" s="15"/>
      <c r="F51" s="15"/>
      <c r="G51" s="21"/>
      <c r="H51" s="15"/>
      <c r="I51" s="21"/>
      <c r="J51" s="15"/>
      <c r="K51" s="21"/>
      <c r="L51" s="15"/>
      <c r="M51" s="21"/>
      <c r="N51" s="15"/>
      <c r="O51" s="15"/>
      <c r="P51" s="15"/>
    </row>
    <row r="52" spans="2:16" ht="15.75">
      <c r="B52" s="13" t="s">
        <v>28</v>
      </c>
      <c r="C52" s="15"/>
      <c r="D52" s="15"/>
      <c r="E52" s="15"/>
      <c r="F52" s="15"/>
      <c r="G52" s="21"/>
      <c r="H52" s="15"/>
      <c r="I52" s="21"/>
      <c r="J52" s="15"/>
      <c r="K52" s="21"/>
      <c r="L52" s="15"/>
      <c r="M52" s="21"/>
      <c r="N52" s="15"/>
      <c r="O52" s="15"/>
      <c r="P52" s="15"/>
    </row>
    <row r="53" spans="2:16">
      <c r="B53" s="16"/>
      <c r="C53" s="15"/>
      <c r="D53" s="15"/>
      <c r="E53" s="15"/>
      <c r="F53" s="15"/>
      <c r="G53" s="21"/>
      <c r="H53" s="15"/>
      <c r="I53" s="21"/>
      <c r="J53" s="15"/>
      <c r="K53" s="21"/>
      <c r="L53" s="15"/>
      <c r="M53" s="21"/>
      <c r="N53" s="15"/>
      <c r="O53" s="15"/>
      <c r="P53" s="15"/>
    </row>
    <row r="54" spans="2:16">
      <c r="B54" s="16" t="s">
        <v>99</v>
      </c>
      <c r="C54" s="14">
        <v>4778200</v>
      </c>
      <c r="D54" s="14">
        <v>0</v>
      </c>
      <c r="E54" s="15">
        <v>0</v>
      </c>
      <c r="F54" s="14">
        <f t="shared" ref="F54:F117" si="6">SUM(C54:E54)</f>
        <v>4778200</v>
      </c>
      <c r="G54" s="17">
        <f t="shared" ref="G54:G110" si="7">(F54/L54)*100</f>
        <v>100</v>
      </c>
      <c r="H54" s="14">
        <v>0</v>
      </c>
      <c r="I54" s="17">
        <f t="shared" ref="I54:I117" si="8">(H54/L54)*100</f>
        <v>0</v>
      </c>
      <c r="J54" s="14">
        <v>0</v>
      </c>
      <c r="K54" s="17">
        <f t="shared" ref="K54:K117" si="9">(J54/L54)*100</f>
        <v>0</v>
      </c>
      <c r="L54" s="14">
        <f t="shared" ref="L54:L110" si="10">J54+H54+F54</f>
        <v>4778200</v>
      </c>
      <c r="M54" s="17">
        <f t="shared" ref="M54:M85" si="11">(L54/$L$285)*100</f>
        <v>0.1234980761260244</v>
      </c>
      <c r="N54" s="15"/>
      <c r="O54" s="15"/>
      <c r="P54" s="15"/>
    </row>
    <row r="55" spans="2:16">
      <c r="B55" s="16" t="s">
        <v>100</v>
      </c>
      <c r="C55" s="15">
        <v>712500</v>
      </c>
      <c r="D55" s="15">
        <v>712496</v>
      </c>
      <c r="E55" s="15">
        <v>3200000</v>
      </c>
      <c r="F55" s="15">
        <f t="shared" si="6"/>
        <v>4624996</v>
      </c>
      <c r="G55" s="17">
        <f t="shared" si="7"/>
        <v>100</v>
      </c>
      <c r="H55" s="15">
        <v>0</v>
      </c>
      <c r="I55" s="17">
        <f t="shared" si="8"/>
        <v>0</v>
      </c>
      <c r="J55" s="15">
        <v>0</v>
      </c>
      <c r="K55" s="17">
        <f t="shared" si="9"/>
        <v>0</v>
      </c>
      <c r="L55" s="15">
        <f t="shared" si="10"/>
        <v>4624996</v>
      </c>
      <c r="M55" s="17">
        <f t="shared" si="11"/>
        <v>0.119538342491013</v>
      </c>
      <c r="N55" s="15"/>
      <c r="O55" s="15"/>
      <c r="P55" s="15"/>
    </row>
    <row r="56" spans="2:16">
      <c r="B56" s="16" t="s">
        <v>101</v>
      </c>
      <c r="C56" s="15">
        <v>304000</v>
      </c>
      <c r="D56" s="15">
        <v>6728300</v>
      </c>
      <c r="E56" s="15">
        <v>904000</v>
      </c>
      <c r="F56" s="15">
        <f t="shared" si="6"/>
        <v>7936300</v>
      </c>
      <c r="G56" s="17">
        <f t="shared" si="7"/>
        <v>100</v>
      </c>
      <c r="H56" s="15">
        <v>0</v>
      </c>
      <c r="I56" s="17">
        <f t="shared" si="8"/>
        <v>0</v>
      </c>
      <c r="J56" s="15">
        <v>0</v>
      </c>
      <c r="K56" s="17">
        <f t="shared" si="9"/>
        <v>0</v>
      </c>
      <c r="L56" s="15">
        <f t="shared" si="10"/>
        <v>7936300</v>
      </c>
      <c r="M56" s="17">
        <f t="shared" si="11"/>
        <v>0.20512280389246312</v>
      </c>
      <c r="N56" s="15"/>
      <c r="O56" s="15"/>
      <c r="P56" s="15"/>
    </row>
    <row r="57" spans="2:16">
      <c r="B57" s="16" t="s">
        <v>102</v>
      </c>
      <c r="C57" s="15">
        <v>615250</v>
      </c>
      <c r="D57" s="15">
        <v>0</v>
      </c>
      <c r="E57" s="15">
        <v>0</v>
      </c>
      <c r="F57" s="15">
        <f t="shared" si="6"/>
        <v>615250</v>
      </c>
      <c r="G57" s="17">
        <f t="shared" si="7"/>
        <v>100</v>
      </c>
      <c r="H57" s="15">
        <v>0</v>
      </c>
      <c r="I57" s="17">
        <f t="shared" si="8"/>
        <v>0</v>
      </c>
      <c r="J57" s="15">
        <v>0</v>
      </c>
      <c r="K57" s="17">
        <f t="shared" si="9"/>
        <v>0</v>
      </c>
      <c r="L57" s="15">
        <f t="shared" si="10"/>
        <v>615250</v>
      </c>
      <c r="M57" s="17">
        <f t="shared" si="11"/>
        <v>1.590184407026422E-2</v>
      </c>
      <c r="N57" s="15"/>
      <c r="O57" s="15"/>
      <c r="P57" s="15"/>
    </row>
    <row r="58" spans="2:16">
      <c r="B58" s="18" t="s">
        <v>103</v>
      </c>
      <c r="C58" s="51">
        <v>0</v>
      </c>
      <c r="D58" s="19">
        <v>1350000</v>
      </c>
      <c r="E58" s="19">
        <v>0</v>
      </c>
      <c r="F58" s="19">
        <f t="shared" si="6"/>
        <v>1350000</v>
      </c>
      <c r="G58" s="20">
        <f t="shared" si="7"/>
        <v>6.733991954326175</v>
      </c>
      <c r="H58" s="19">
        <v>18697544</v>
      </c>
      <c r="I58" s="20">
        <f t="shared" si="8"/>
        <v>93.266008045673814</v>
      </c>
      <c r="J58" s="19">
        <v>0</v>
      </c>
      <c r="K58" s="20">
        <f t="shared" si="9"/>
        <v>0</v>
      </c>
      <c r="L58" s="19">
        <f t="shared" si="10"/>
        <v>20047544</v>
      </c>
      <c r="M58" s="20">
        <f t="shared" si="11"/>
        <v>0.51815183856929869</v>
      </c>
      <c r="N58" s="15"/>
      <c r="O58" s="15"/>
      <c r="P58" s="15"/>
    </row>
    <row r="59" spans="2:16">
      <c r="B59" s="16" t="s">
        <v>104</v>
      </c>
      <c r="C59" s="15">
        <v>0</v>
      </c>
      <c r="D59" s="15">
        <v>1013000</v>
      </c>
      <c r="E59" s="15">
        <v>0</v>
      </c>
      <c r="F59" s="15">
        <f t="shared" si="6"/>
        <v>1013000</v>
      </c>
      <c r="G59" s="17">
        <f t="shared" si="7"/>
        <v>100</v>
      </c>
      <c r="H59" s="15">
        <v>0</v>
      </c>
      <c r="I59" s="17">
        <f t="shared" si="8"/>
        <v>0</v>
      </c>
      <c r="J59" s="15">
        <v>0</v>
      </c>
      <c r="K59" s="17">
        <f t="shared" si="9"/>
        <v>0</v>
      </c>
      <c r="L59" s="15">
        <f t="shared" si="10"/>
        <v>1013000</v>
      </c>
      <c r="M59" s="17">
        <f t="shared" si="11"/>
        <v>2.6182150415567096E-2</v>
      </c>
      <c r="N59" s="15"/>
      <c r="O59" s="15"/>
      <c r="P59" s="15"/>
    </row>
    <row r="60" spans="2:16">
      <c r="B60" s="16" t="s">
        <v>105</v>
      </c>
      <c r="C60" s="15">
        <v>0</v>
      </c>
      <c r="D60" s="15">
        <v>641250</v>
      </c>
      <c r="E60" s="15">
        <v>0</v>
      </c>
      <c r="F60" s="15">
        <f t="shared" si="6"/>
        <v>641250</v>
      </c>
      <c r="G60" s="17">
        <f t="shared" si="7"/>
        <v>15.262271878124601</v>
      </c>
      <c r="H60" s="15">
        <v>3560287</v>
      </c>
      <c r="I60" s="17">
        <f t="shared" si="8"/>
        <v>84.737728121875406</v>
      </c>
      <c r="J60" s="15">
        <v>0</v>
      </c>
      <c r="K60" s="17">
        <f t="shared" si="9"/>
        <v>0</v>
      </c>
      <c r="L60" s="15">
        <f t="shared" si="10"/>
        <v>4201537</v>
      </c>
      <c r="M60" s="17">
        <f t="shared" si="11"/>
        <v>0.10859355746354446</v>
      </c>
      <c r="N60" s="15"/>
      <c r="O60" s="15"/>
      <c r="P60" s="15"/>
    </row>
    <row r="61" spans="2:16">
      <c r="B61" s="16" t="s">
        <v>106</v>
      </c>
      <c r="C61" s="15">
        <v>925020</v>
      </c>
      <c r="D61" s="15">
        <v>-175020</v>
      </c>
      <c r="E61" s="15">
        <v>0</v>
      </c>
      <c r="F61" s="15">
        <f t="shared" si="6"/>
        <v>750000</v>
      </c>
      <c r="G61" s="17">
        <f t="shared" si="7"/>
        <v>100</v>
      </c>
      <c r="H61" s="15">
        <v>0</v>
      </c>
      <c r="I61" s="17">
        <f t="shared" si="8"/>
        <v>0</v>
      </c>
      <c r="J61" s="15">
        <v>0</v>
      </c>
      <c r="K61" s="17">
        <f t="shared" si="9"/>
        <v>0</v>
      </c>
      <c r="L61" s="15">
        <f t="shared" si="10"/>
        <v>750000</v>
      </c>
      <c r="M61" s="17">
        <f t="shared" si="11"/>
        <v>1.93846128446943E-2</v>
      </c>
      <c r="N61" s="15"/>
      <c r="O61" s="15"/>
      <c r="P61" s="15"/>
    </row>
    <row r="62" spans="2:16">
      <c r="B62" s="16" t="s">
        <v>107</v>
      </c>
      <c r="C62" s="28">
        <v>0</v>
      </c>
      <c r="D62" s="28">
        <v>0</v>
      </c>
      <c r="E62" s="15">
        <v>90288</v>
      </c>
      <c r="F62" s="28">
        <f t="shared" si="6"/>
        <v>90288</v>
      </c>
      <c r="G62" s="17">
        <f t="shared" si="7"/>
        <v>100</v>
      </c>
      <c r="H62" s="28">
        <v>0</v>
      </c>
      <c r="I62" s="17">
        <f t="shared" si="8"/>
        <v>0</v>
      </c>
      <c r="J62" s="28">
        <v>0</v>
      </c>
      <c r="K62" s="17">
        <f t="shared" si="9"/>
        <v>0</v>
      </c>
      <c r="L62" s="28">
        <f t="shared" si="10"/>
        <v>90288</v>
      </c>
      <c r="M62" s="17">
        <f t="shared" si="11"/>
        <v>2.3335972326956785E-3</v>
      </c>
      <c r="N62" s="15"/>
      <c r="O62" s="15"/>
      <c r="P62" s="15"/>
    </row>
    <row r="63" spans="2:16">
      <c r="B63" s="16" t="s">
        <v>108</v>
      </c>
      <c r="C63" s="28">
        <v>2612500</v>
      </c>
      <c r="D63" s="28">
        <v>0</v>
      </c>
      <c r="E63" s="28">
        <v>0</v>
      </c>
      <c r="F63" s="28">
        <f t="shared" si="6"/>
        <v>2612500</v>
      </c>
      <c r="G63" s="17">
        <f t="shared" si="7"/>
        <v>100</v>
      </c>
      <c r="H63" s="28">
        <v>0</v>
      </c>
      <c r="I63" s="17">
        <f t="shared" si="8"/>
        <v>0</v>
      </c>
      <c r="J63" s="28">
        <v>0</v>
      </c>
      <c r="K63" s="17">
        <f t="shared" si="9"/>
        <v>0</v>
      </c>
      <c r="L63" s="28">
        <f t="shared" si="10"/>
        <v>2612500</v>
      </c>
      <c r="M63" s="17">
        <f t="shared" si="11"/>
        <v>6.752306807568513E-2</v>
      </c>
      <c r="N63" s="15"/>
      <c r="O63" s="15"/>
      <c r="P63" s="15"/>
    </row>
    <row r="64" spans="2:16">
      <c r="B64" s="41" t="s">
        <v>109</v>
      </c>
      <c r="C64" s="42">
        <v>800000</v>
      </c>
      <c r="D64" s="42">
        <v>464400</v>
      </c>
      <c r="E64" s="42">
        <v>33600</v>
      </c>
      <c r="F64" s="42">
        <f t="shared" si="6"/>
        <v>1298000</v>
      </c>
      <c r="G64" s="43">
        <f t="shared" si="7"/>
        <v>100</v>
      </c>
      <c r="H64" s="42">
        <v>0</v>
      </c>
      <c r="I64" s="43">
        <f t="shared" si="8"/>
        <v>0</v>
      </c>
      <c r="J64" s="42">
        <v>0</v>
      </c>
      <c r="K64" s="43">
        <f t="shared" si="9"/>
        <v>0</v>
      </c>
      <c r="L64" s="42">
        <f t="shared" si="10"/>
        <v>1298000</v>
      </c>
      <c r="M64" s="43">
        <f t="shared" si="11"/>
        <v>3.3548303296550931E-2</v>
      </c>
      <c r="N64" s="15"/>
      <c r="O64" s="15"/>
      <c r="P64" s="15"/>
    </row>
    <row r="65" spans="2:16">
      <c r="B65" s="16" t="s">
        <v>110</v>
      </c>
      <c r="C65" s="15">
        <v>1425000</v>
      </c>
      <c r="D65" s="15">
        <v>1823440</v>
      </c>
      <c r="E65" s="15">
        <v>0</v>
      </c>
      <c r="F65" s="15">
        <f t="shared" si="6"/>
        <v>3248440</v>
      </c>
      <c r="G65" s="17">
        <f t="shared" si="7"/>
        <v>100</v>
      </c>
      <c r="H65" s="15">
        <v>0</v>
      </c>
      <c r="I65" s="17">
        <f t="shared" si="8"/>
        <v>0</v>
      </c>
      <c r="J65" s="15">
        <v>0</v>
      </c>
      <c r="K65" s="17">
        <f t="shared" si="9"/>
        <v>0</v>
      </c>
      <c r="L65" s="15">
        <f t="shared" si="10"/>
        <v>3248440</v>
      </c>
      <c r="M65" s="17">
        <f t="shared" si="11"/>
        <v>8.395966899895832E-2</v>
      </c>
      <c r="N65" s="15"/>
      <c r="O65" s="15"/>
      <c r="P65" s="15"/>
    </row>
    <row r="66" spans="2:16">
      <c r="B66" s="16" t="s">
        <v>111</v>
      </c>
      <c r="C66" s="15">
        <v>994639</v>
      </c>
      <c r="D66" s="15">
        <v>713600</v>
      </c>
      <c r="E66" s="15">
        <v>336488</v>
      </c>
      <c r="F66" s="15">
        <f t="shared" si="6"/>
        <v>2044727</v>
      </c>
      <c r="G66" s="17">
        <f t="shared" si="7"/>
        <v>100</v>
      </c>
      <c r="H66" s="15">
        <v>0</v>
      </c>
      <c r="I66" s="17">
        <f t="shared" si="8"/>
        <v>0</v>
      </c>
      <c r="J66" s="15">
        <v>0</v>
      </c>
      <c r="K66" s="17">
        <f t="shared" si="9"/>
        <v>0</v>
      </c>
      <c r="L66" s="15">
        <f t="shared" si="10"/>
        <v>2044727</v>
      </c>
      <c r="M66" s="17">
        <f t="shared" si="11"/>
        <v>5.2848321690790977E-2</v>
      </c>
      <c r="N66" s="15"/>
      <c r="O66" s="15"/>
      <c r="P66" s="15"/>
    </row>
    <row r="67" spans="2:16">
      <c r="B67" s="16" t="s">
        <v>112</v>
      </c>
      <c r="C67" s="28">
        <v>0</v>
      </c>
      <c r="D67" s="15">
        <v>139000</v>
      </c>
      <c r="E67" s="15">
        <v>135000</v>
      </c>
      <c r="F67" s="28">
        <f t="shared" si="6"/>
        <v>274000</v>
      </c>
      <c r="G67" s="17">
        <f t="shared" si="7"/>
        <v>100</v>
      </c>
      <c r="H67" s="28">
        <v>0</v>
      </c>
      <c r="I67" s="17">
        <f t="shared" si="8"/>
        <v>0</v>
      </c>
      <c r="J67" s="28">
        <v>0</v>
      </c>
      <c r="K67" s="17">
        <f t="shared" si="9"/>
        <v>0</v>
      </c>
      <c r="L67" s="28">
        <f t="shared" si="10"/>
        <v>274000</v>
      </c>
      <c r="M67" s="17">
        <f t="shared" si="11"/>
        <v>7.0818452259283167E-3</v>
      </c>
      <c r="N67" s="15"/>
      <c r="O67" s="15"/>
      <c r="P67" s="15"/>
    </row>
    <row r="68" spans="2:16">
      <c r="B68" s="18" t="s">
        <v>113</v>
      </c>
      <c r="C68" s="51">
        <v>0</v>
      </c>
      <c r="D68" s="19">
        <v>22463500</v>
      </c>
      <c r="E68" s="15">
        <v>0</v>
      </c>
      <c r="F68" s="19">
        <f t="shared" si="6"/>
        <v>22463500</v>
      </c>
      <c r="G68" s="20">
        <f t="shared" si="7"/>
        <v>100</v>
      </c>
      <c r="H68" s="19">
        <v>0</v>
      </c>
      <c r="I68" s="20">
        <f t="shared" si="8"/>
        <v>0</v>
      </c>
      <c r="J68" s="19">
        <v>0</v>
      </c>
      <c r="K68" s="20">
        <f t="shared" si="9"/>
        <v>0</v>
      </c>
      <c r="L68" s="19">
        <f t="shared" si="10"/>
        <v>22463500</v>
      </c>
      <c r="M68" s="20">
        <f t="shared" si="11"/>
        <v>0.5805950008490538</v>
      </c>
      <c r="N68" s="15"/>
      <c r="O68" s="15"/>
      <c r="P68" s="15"/>
    </row>
    <row r="69" spans="2:16">
      <c r="B69" s="16" t="s">
        <v>114</v>
      </c>
      <c r="C69" s="15">
        <v>0</v>
      </c>
      <c r="D69" s="15">
        <v>0</v>
      </c>
      <c r="E69" s="42">
        <v>0</v>
      </c>
      <c r="F69" s="28">
        <f t="shared" si="6"/>
        <v>0</v>
      </c>
      <c r="G69" s="17">
        <f t="shared" si="7"/>
        <v>0</v>
      </c>
      <c r="H69" s="28">
        <v>6607802</v>
      </c>
      <c r="I69" s="17">
        <f t="shared" si="8"/>
        <v>100</v>
      </c>
      <c r="J69" s="28">
        <v>0</v>
      </c>
      <c r="K69" s="17">
        <f t="shared" si="9"/>
        <v>0</v>
      </c>
      <c r="L69" s="28">
        <f t="shared" si="10"/>
        <v>6607802</v>
      </c>
      <c r="M69" s="17">
        <f t="shared" si="11"/>
        <v>0.17078624469919554</v>
      </c>
      <c r="N69" s="15"/>
      <c r="O69" s="15"/>
      <c r="P69" s="15"/>
    </row>
    <row r="70" spans="2:16">
      <c r="B70" s="16" t="s">
        <v>115</v>
      </c>
      <c r="C70" s="15">
        <v>387900</v>
      </c>
      <c r="D70" s="15">
        <v>0</v>
      </c>
      <c r="E70" s="15">
        <v>0</v>
      </c>
      <c r="F70" s="28">
        <f t="shared" si="6"/>
        <v>387900</v>
      </c>
      <c r="G70" s="17">
        <f t="shared" si="7"/>
        <v>100</v>
      </c>
      <c r="H70" s="28">
        <v>0</v>
      </c>
      <c r="I70" s="17">
        <f t="shared" si="8"/>
        <v>0</v>
      </c>
      <c r="J70" s="28">
        <v>0</v>
      </c>
      <c r="K70" s="17">
        <f t="shared" si="9"/>
        <v>0</v>
      </c>
      <c r="L70" s="28">
        <f t="shared" si="10"/>
        <v>387900</v>
      </c>
      <c r="M70" s="17">
        <f t="shared" si="11"/>
        <v>1.002572176327589E-2</v>
      </c>
      <c r="N70" s="15"/>
      <c r="O70" s="15"/>
      <c r="P70" s="15"/>
    </row>
    <row r="71" spans="2:16">
      <c r="B71" s="16" t="s">
        <v>116</v>
      </c>
      <c r="C71" s="28">
        <v>0</v>
      </c>
      <c r="D71" s="15">
        <v>6495126</v>
      </c>
      <c r="E71" s="15">
        <v>0</v>
      </c>
      <c r="F71" s="28">
        <f t="shared" si="6"/>
        <v>6495126</v>
      </c>
      <c r="G71" s="17">
        <f t="shared" si="7"/>
        <v>100</v>
      </c>
      <c r="H71" s="28">
        <v>0</v>
      </c>
      <c r="I71" s="17">
        <f t="shared" si="8"/>
        <v>0</v>
      </c>
      <c r="J71" s="28">
        <v>0</v>
      </c>
      <c r="K71" s="17">
        <f t="shared" si="9"/>
        <v>0</v>
      </c>
      <c r="L71" s="28">
        <f t="shared" si="10"/>
        <v>6495126</v>
      </c>
      <c r="M71" s="17">
        <f t="shared" si="11"/>
        <v>0.16787400385001053</v>
      </c>
      <c r="N71" s="15"/>
      <c r="O71" s="15"/>
      <c r="P71" s="15"/>
    </row>
    <row r="72" spans="2:16">
      <c r="B72" s="16" t="s">
        <v>117</v>
      </c>
      <c r="C72" s="15">
        <v>740772</v>
      </c>
      <c r="D72" s="15">
        <v>0</v>
      </c>
      <c r="E72" s="15">
        <v>0</v>
      </c>
      <c r="F72" s="28">
        <f t="shared" si="6"/>
        <v>740772</v>
      </c>
      <c r="G72" s="17">
        <f t="shared" si="7"/>
        <v>1.832198504643938</v>
      </c>
      <c r="H72" s="28">
        <v>0</v>
      </c>
      <c r="I72" s="17">
        <f t="shared" si="8"/>
        <v>0</v>
      </c>
      <c r="J72" s="28">
        <v>39690000</v>
      </c>
      <c r="K72" s="17">
        <f t="shared" si="9"/>
        <v>98.167801495356059</v>
      </c>
      <c r="L72" s="28">
        <f t="shared" si="10"/>
        <v>40430772</v>
      </c>
      <c r="M72" s="17">
        <f t="shared" si="11"/>
        <v>1.0449798163094755</v>
      </c>
      <c r="N72" s="15"/>
      <c r="O72" s="15"/>
      <c r="P72" s="15"/>
    </row>
    <row r="73" spans="2:16">
      <c r="B73" s="18" t="s">
        <v>118</v>
      </c>
      <c r="C73" s="19">
        <v>0</v>
      </c>
      <c r="D73" s="19">
        <v>0</v>
      </c>
      <c r="E73" s="19">
        <v>0</v>
      </c>
      <c r="F73" s="19">
        <f t="shared" si="6"/>
        <v>0</v>
      </c>
      <c r="G73" s="20">
        <f t="shared" si="7"/>
        <v>0</v>
      </c>
      <c r="H73" s="19">
        <v>218482</v>
      </c>
      <c r="I73" s="20">
        <f t="shared" si="8"/>
        <v>100</v>
      </c>
      <c r="J73" s="19">
        <v>0</v>
      </c>
      <c r="K73" s="20">
        <f t="shared" si="9"/>
        <v>0</v>
      </c>
      <c r="L73" s="19">
        <f t="shared" si="10"/>
        <v>218482</v>
      </c>
      <c r="M73" s="20">
        <f t="shared" si="11"/>
        <v>5.646918644712666E-3</v>
      </c>
      <c r="N73" s="15"/>
      <c r="O73" s="15"/>
      <c r="P73" s="15"/>
    </row>
    <row r="74" spans="2:16">
      <c r="B74" s="16" t="s">
        <v>119</v>
      </c>
      <c r="C74" s="15">
        <v>57685</v>
      </c>
      <c r="D74" s="15">
        <v>0</v>
      </c>
      <c r="E74" s="15">
        <v>0</v>
      </c>
      <c r="F74" s="28">
        <f t="shared" si="6"/>
        <v>57685</v>
      </c>
      <c r="G74" s="17">
        <f t="shared" si="7"/>
        <v>100</v>
      </c>
      <c r="H74" s="28">
        <v>0</v>
      </c>
      <c r="I74" s="17">
        <f t="shared" si="8"/>
        <v>0</v>
      </c>
      <c r="J74" s="28">
        <v>0</v>
      </c>
      <c r="K74" s="17">
        <f t="shared" si="9"/>
        <v>0</v>
      </c>
      <c r="L74" s="28">
        <f t="shared" si="10"/>
        <v>57685</v>
      </c>
      <c r="M74" s="17">
        <f t="shared" si="11"/>
        <v>1.4909351892615874E-3</v>
      </c>
      <c r="N74" s="15"/>
      <c r="O74" s="15"/>
      <c r="P74" s="15"/>
    </row>
    <row r="75" spans="2:16">
      <c r="B75" s="16" t="s">
        <v>120</v>
      </c>
      <c r="C75" s="15">
        <v>256000</v>
      </c>
      <c r="D75" s="28">
        <v>0</v>
      </c>
      <c r="E75" s="15">
        <v>0</v>
      </c>
      <c r="F75" s="28">
        <f t="shared" si="6"/>
        <v>256000</v>
      </c>
      <c r="G75" s="17">
        <f t="shared" si="7"/>
        <v>100</v>
      </c>
      <c r="H75" s="28">
        <v>0</v>
      </c>
      <c r="I75" s="17">
        <f t="shared" si="8"/>
        <v>0</v>
      </c>
      <c r="J75" s="28">
        <v>0</v>
      </c>
      <c r="K75" s="17">
        <f t="shared" si="9"/>
        <v>0</v>
      </c>
      <c r="L75" s="28">
        <f t="shared" si="10"/>
        <v>256000</v>
      </c>
      <c r="M75" s="17">
        <f t="shared" si="11"/>
        <v>6.6166145176556525E-3</v>
      </c>
      <c r="N75" s="15"/>
      <c r="O75" s="15"/>
      <c r="P75" s="15"/>
    </row>
    <row r="76" spans="2:16">
      <c r="B76" s="16" t="s">
        <v>121</v>
      </c>
      <c r="C76" s="28">
        <v>0</v>
      </c>
      <c r="D76" s="28">
        <v>0</v>
      </c>
      <c r="E76" s="28">
        <v>0</v>
      </c>
      <c r="F76" s="28">
        <f t="shared" si="6"/>
        <v>0</v>
      </c>
      <c r="G76" s="17">
        <f t="shared" si="7"/>
        <v>0</v>
      </c>
      <c r="H76" s="28">
        <v>18174969</v>
      </c>
      <c r="I76" s="17">
        <f t="shared" si="8"/>
        <v>100</v>
      </c>
      <c r="J76" s="28">
        <v>0</v>
      </c>
      <c r="K76" s="17">
        <f t="shared" si="9"/>
        <v>0</v>
      </c>
      <c r="L76" s="28">
        <f t="shared" si="10"/>
        <v>18174969</v>
      </c>
      <c r="M76" s="17">
        <f t="shared" si="11"/>
        <v>0.46975298337242749</v>
      </c>
      <c r="N76" s="15"/>
      <c r="O76" s="15"/>
      <c r="P76" s="15"/>
    </row>
    <row r="77" spans="2:16">
      <c r="B77" s="16" t="s">
        <v>122</v>
      </c>
      <c r="C77" s="28">
        <v>2076836</v>
      </c>
      <c r="D77" s="15">
        <v>6195110</v>
      </c>
      <c r="E77" s="15">
        <v>304000</v>
      </c>
      <c r="F77" s="28">
        <f t="shared" si="6"/>
        <v>8575946</v>
      </c>
      <c r="G77" s="17">
        <f t="shared" si="7"/>
        <v>100</v>
      </c>
      <c r="H77" s="28">
        <v>0</v>
      </c>
      <c r="I77" s="17">
        <f t="shared" si="8"/>
        <v>0</v>
      </c>
      <c r="J77" s="28">
        <v>0</v>
      </c>
      <c r="K77" s="17">
        <f t="shared" si="9"/>
        <v>0</v>
      </c>
      <c r="L77" s="28">
        <f t="shared" si="10"/>
        <v>8575946</v>
      </c>
      <c r="M77" s="17">
        <f t="shared" si="11"/>
        <v>0.22165519064933958</v>
      </c>
      <c r="N77" s="15"/>
      <c r="O77" s="15"/>
      <c r="P77" s="15"/>
    </row>
    <row r="78" spans="2:16">
      <c r="B78" s="18" t="s">
        <v>123</v>
      </c>
      <c r="C78" s="19">
        <v>161020</v>
      </c>
      <c r="D78" s="19">
        <v>6500000</v>
      </c>
      <c r="E78" s="15">
        <v>0</v>
      </c>
      <c r="F78" s="19">
        <f t="shared" si="6"/>
        <v>6661020</v>
      </c>
      <c r="G78" s="20">
        <f t="shared" si="7"/>
        <v>100</v>
      </c>
      <c r="H78" s="19">
        <v>0</v>
      </c>
      <c r="I78" s="20">
        <f t="shared" si="8"/>
        <v>0</v>
      </c>
      <c r="J78" s="19">
        <v>0</v>
      </c>
      <c r="K78" s="20">
        <f t="shared" si="9"/>
        <v>0</v>
      </c>
      <c r="L78" s="19">
        <f t="shared" si="10"/>
        <v>6661020</v>
      </c>
      <c r="M78" s="20">
        <f t="shared" si="11"/>
        <v>0.17216172513435413</v>
      </c>
      <c r="N78" s="15"/>
      <c r="O78" s="15"/>
      <c r="P78" s="15"/>
    </row>
    <row r="79" spans="2:16">
      <c r="B79" s="16" t="s">
        <v>124</v>
      </c>
      <c r="C79" s="28">
        <v>740769</v>
      </c>
      <c r="D79" s="28">
        <v>1079349</v>
      </c>
      <c r="E79" s="42">
        <v>0</v>
      </c>
      <c r="F79" s="28">
        <f t="shared" si="6"/>
        <v>1820118</v>
      </c>
      <c r="G79" s="17">
        <f t="shared" si="7"/>
        <v>100</v>
      </c>
      <c r="H79" s="28">
        <v>0</v>
      </c>
      <c r="I79" s="17">
        <f t="shared" si="8"/>
        <v>0</v>
      </c>
      <c r="J79" s="28">
        <v>0</v>
      </c>
      <c r="K79" s="17">
        <f t="shared" si="9"/>
        <v>0</v>
      </c>
      <c r="L79" s="28">
        <f t="shared" si="10"/>
        <v>1820118</v>
      </c>
      <c r="M79" s="17">
        <f t="shared" si="11"/>
        <v>4.704304368221239E-2</v>
      </c>
      <c r="N79" s="15"/>
      <c r="O79" s="15"/>
      <c r="P79" s="15"/>
    </row>
    <row r="80" spans="2:16">
      <c r="B80" s="16" t="s">
        <v>125</v>
      </c>
      <c r="C80" s="28">
        <v>2425000</v>
      </c>
      <c r="D80" s="28">
        <v>0</v>
      </c>
      <c r="E80" s="28">
        <v>712500</v>
      </c>
      <c r="F80" s="28">
        <f t="shared" si="6"/>
        <v>3137500</v>
      </c>
      <c r="G80" s="17">
        <f t="shared" si="7"/>
        <v>100</v>
      </c>
      <c r="H80" s="28">
        <v>0</v>
      </c>
      <c r="I80" s="17">
        <f t="shared" si="8"/>
        <v>0</v>
      </c>
      <c r="J80" s="28">
        <v>0</v>
      </c>
      <c r="K80" s="17">
        <f t="shared" si="9"/>
        <v>0</v>
      </c>
      <c r="L80" s="28">
        <f t="shared" si="10"/>
        <v>3137500</v>
      </c>
      <c r="M80" s="17">
        <f t="shared" si="11"/>
        <v>8.1092297066971145E-2</v>
      </c>
      <c r="N80" s="15"/>
      <c r="O80" s="15"/>
      <c r="P80" s="15"/>
    </row>
    <row r="81" spans="2:16">
      <c r="B81" s="16" t="s">
        <v>126</v>
      </c>
      <c r="C81" s="28">
        <v>5806143</v>
      </c>
      <c r="D81" s="15">
        <v>0</v>
      </c>
      <c r="E81" s="15">
        <v>0</v>
      </c>
      <c r="F81" s="28">
        <f t="shared" si="6"/>
        <v>5806143</v>
      </c>
      <c r="G81" s="17">
        <f t="shared" si="7"/>
        <v>100</v>
      </c>
      <c r="H81" s="28">
        <v>0</v>
      </c>
      <c r="I81" s="17">
        <f t="shared" si="8"/>
        <v>0</v>
      </c>
      <c r="J81" s="28">
        <v>0</v>
      </c>
      <c r="K81" s="17">
        <f t="shared" si="9"/>
        <v>0</v>
      </c>
      <c r="L81" s="28">
        <f t="shared" si="10"/>
        <v>5806143</v>
      </c>
      <c r="M81" s="17">
        <f t="shared" si="11"/>
        <v>0.15006644556790918</v>
      </c>
      <c r="N81" s="15"/>
      <c r="O81" s="15"/>
      <c r="P81" s="15"/>
    </row>
    <row r="82" spans="2:16">
      <c r="B82" s="16" t="s">
        <v>127</v>
      </c>
      <c r="C82" s="15">
        <v>4000000</v>
      </c>
      <c r="D82" s="15">
        <v>0</v>
      </c>
      <c r="E82" s="28">
        <v>0</v>
      </c>
      <c r="F82" s="28">
        <f t="shared" si="6"/>
        <v>4000000</v>
      </c>
      <c r="G82" s="17">
        <f t="shared" si="7"/>
        <v>100</v>
      </c>
      <c r="H82" s="28">
        <v>0</v>
      </c>
      <c r="I82" s="17">
        <f t="shared" si="8"/>
        <v>0</v>
      </c>
      <c r="J82" s="28">
        <v>0</v>
      </c>
      <c r="K82" s="17">
        <f t="shared" si="9"/>
        <v>0</v>
      </c>
      <c r="L82" s="28">
        <f t="shared" si="10"/>
        <v>4000000</v>
      </c>
      <c r="M82" s="17">
        <f t="shared" si="11"/>
        <v>0.10338460183836957</v>
      </c>
      <c r="N82" s="15"/>
      <c r="O82" s="15"/>
      <c r="P82" s="15"/>
    </row>
    <row r="83" spans="2:16">
      <c r="B83" s="18" t="s">
        <v>128</v>
      </c>
      <c r="C83" s="19">
        <v>1342966</v>
      </c>
      <c r="D83" s="19">
        <v>18360</v>
      </c>
      <c r="E83" s="19">
        <v>195655</v>
      </c>
      <c r="F83" s="19">
        <f t="shared" si="6"/>
        <v>1556981</v>
      </c>
      <c r="G83" s="20">
        <f t="shared" si="7"/>
        <v>100</v>
      </c>
      <c r="H83" s="19">
        <v>0</v>
      </c>
      <c r="I83" s="20">
        <f t="shared" si="8"/>
        <v>0</v>
      </c>
      <c r="J83" s="19">
        <v>0</v>
      </c>
      <c r="K83" s="20">
        <f t="shared" si="9"/>
        <v>0</v>
      </c>
      <c r="L83" s="19">
        <f t="shared" si="10"/>
        <v>1556981</v>
      </c>
      <c r="M83" s="20">
        <f t="shared" si="11"/>
        <v>4.0241965188726629E-2</v>
      </c>
      <c r="N83" s="15"/>
      <c r="O83" s="15"/>
      <c r="P83" s="15"/>
    </row>
    <row r="84" spans="2:16">
      <c r="B84" s="16" t="s">
        <v>129</v>
      </c>
      <c r="C84" s="15">
        <v>2320000</v>
      </c>
      <c r="D84" s="28">
        <v>0</v>
      </c>
      <c r="E84" s="15">
        <v>0</v>
      </c>
      <c r="F84" s="28">
        <f t="shared" si="6"/>
        <v>2320000</v>
      </c>
      <c r="G84" s="17">
        <f t="shared" si="7"/>
        <v>100</v>
      </c>
      <c r="H84" s="28">
        <v>0</v>
      </c>
      <c r="I84" s="17">
        <f t="shared" si="8"/>
        <v>0</v>
      </c>
      <c r="J84" s="28">
        <v>0</v>
      </c>
      <c r="K84" s="17">
        <f t="shared" si="9"/>
        <v>0</v>
      </c>
      <c r="L84" s="28">
        <f t="shared" si="10"/>
        <v>2320000</v>
      </c>
      <c r="M84" s="17">
        <f t="shared" si="11"/>
        <v>5.9963069066254364E-2</v>
      </c>
      <c r="N84" s="15"/>
      <c r="O84" s="15"/>
      <c r="P84" s="15"/>
    </row>
    <row r="85" spans="2:16">
      <c r="B85" s="16" t="s">
        <v>130</v>
      </c>
      <c r="C85" s="15">
        <v>225720</v>
      </c>
      <c r="D85" s="28">
        <v>0</v>
      </c>
      <c r="E85" s="15">
        <v>0</v>
      </c>
      <c r="F85" s="28">
        <f t="shared" si="6"/>
        <v>225720</v>
      </c>
      <c r="G85" s="17">
        <f t="shared" si="7"/>
        <v>100</v>
      </c>
      <c r="H85" s="28">
        <v>0</v>
      </c>
      <c r="I85" s="17">
        <f t="shared" si="8"/>
        <v>0</v>
      </c>
      <c r="J85" s="28">
        <v>0</v>
      </c>
      <c r="K85" s="17">
        <f t="shared" si="9"/>
        <v>0</v>
      </c>
      <c r="L85" s="28">
        <f t="shared" si="10"/>
        <v>225720</v>
      </c>
      <c r="M85" s="17">
        <f t="shared" si="11"/>
        <v>5.8339930817391961E-3</v>
      </c>
      <c r="N85" s="15"/>
      <c r="O85" s="15"/>
      <c r="P85" s="15"/>
    </row>
    <row r="86" spans="2:16">
      <c r="B86" s="16" t="s">
        <v>131</v>
      </c>
      <c r="C86" s="28">
        <v>740769</v>
      </c>
      <c r="D86" s="28">
        <v>0</v>
      </c>
      <c r="E86" s="15">
        <v>0</v>
      </c>
      <c r="F86" s="28">
        <f t="shared" si="6"/>
        <v>740769</v>
      </c>
      <c r="G86" s="17">
        <f t="shared" si="7"/>
        <v>100</v>
      </c>
      <c r="H86" s="28">
        <v>0</v>
      </c>
      <c r="I86" s="17">
        <f t="shared" si="8"/>
        <v>0</v>
      </c>
      <c r="J86" s="28">
        <v>0</v>
      </c>
      <c r="K86" s="17">
        <f t="shared" si="9"/>
        <v>0</v>
      </c>
      <c r="L86" s="28">
        <f t="shared" si="10"/>
        <v>740769</v>
      </c>
      <c r="M86" s="17">
        <f t="shared" ref="M86:M117" si="12">(L86/$L$285)*100</f>
        <v>1.9146027029801799E-2</v>
      </c>
      <c r="N86" s="15"/>
      <c r="O86" s="15"/>
      <c r="P86" s="15"/>
    </row>
    <row r="87" spans="2:16">
      <c r="B87" s="16" t="s">
        <v>132</v>
      </c>
      <c r="C87" s="15">
        <v>0</v>
      </c>
      <c r="D87" s="28">
        <v>3693100</v>
      </c>
      <c r="E87" s="28">
        <v>0</v>
      </c>
      <c r="F87" s="28">
        <f t="shared" si="6"/>
        <v>3693100</v>
      </c>
      <c r="G87" s="17">
        <f t="shared" si="7"/>
        <v>100</v>
      </c>
      <c r="H87" s="28">
        <v>0</v>
      </c>
      <c r="I87" s="17">
        <f t="shared" si="8"/>
        <v>0</v>
      </c>
      <c r="J87" s="28">
        <v>0</v>
      </c>
      <c r="K87" s="17">
        <f t="shared" si="9"/>
        <v>0</v>
      </c>
      <c r="L87" s="28">
        <f t="shared" si="10"/>
        <v>3693100</v>
      </c>
      <c r="M87" s="17">
        <f t="shared" si="12"/>
        <v>9.5452418262320676E-2</v>
      </c>
      <c r="N87" s="15"/>
      <c r="O87" s="15"/>
      <c r="P87" s="15"/>
    </row>
    <row r="88" spans="2:16">
      <c r="B88" s="18" t="s">
        <v>133</v>
      </c>
      <c r="C88" s="19">
        <v>0</v>
      </c>
      <c r="D88" s="19">
        <v>0</v>
      </c>
      <c r="E88" s="15">
        <v>0</v>
      </c>
      <c r="F88" s="19">
        <f t="shared" si="6"/>
        <v>0</v>
      </c>
      <c r="G88" s="20">
        <f t="shared" si="7"/>
        <v>0</v>
      </c>
      <c r="H88" s="19">
        <v>1013865</v>
      </c>
      <c r="I88" s="20">
        <f t="shared" si="8"/>
        <v>100</v>
      </c>
      <c r="J88" s="19">
        <v>0</v>
      </c>
      <c r="K88" s="20">
        <f t="shared" si="9"/>
        <v>0</v>
      </c>
      <c r="L88" s="19">
        <f t="shared" si="10"/>
        <v>1013865</v>
      </c>
      <c r="M88" s="20">
        <f t="shared" si="12"/>
        <v>2.6204507335714645E-2</v>
      </c>
      <c r="N88" s="15"/>
      <c r="O88" s="15"/>
      <c r="P88" s="15"/>
    </row>
    <row r="89" spans="2:16">
      <c r="B89" s="16" t="s">
        <v>134</v>
      </c>
      <c r="C89" s="15">
        <v>0</v>
      </c>
      <c r="D89" s="28">
        <v>4940000</v>
      </c>
      <c r="E89" s="42">
        <v>720000</v>
      </c>
      <c r="F89" s="28">
        <f t="shared" si="6"/>
        <v>5660000</v>
      </c>
      <c r="G89" s="17">
        <f t="shared" si="7"/>
        <v>47.214305901321104</v>
      </c>
      <c r="H89" s="28">
        <v>0</v>
      </c>
      <c r="I89" s="17">
        <f t="shared" si="8"/>
        <v>0</v>
      </c>
      <c r="J89" s="28">
        <v>6327892</v>
      </c>
      <c r="K89" s="17">
        <f t="shared" si="9"/>
        <v>52.785694098678903</v>
      </c>
      <c r="L89" s="28">
        <f t="shared" si="10"/>
        <v>11987892</v>
      </c>
      <c r="M89" s="17">
        <f t="shared" si="12"/>
        <v>0.30984086032534403</v>
      </c>
      <c r="N89" s="15"/>
      <c r="O89" s="15"/>
      <c r="P89" s="15"/>
    </row>
    <row r="90" spans="2:16">
      <c r="B90" s="16" t="s">
        <v>135</v>
      </c>
      <c r="C90" s="28">
        <v>3625201</v>
      </c>
      <c r="D90" s="28">
        <v>0</v>
      </c>
      <c r="E90" s="15">
        <v>0</v>
      </c>
      <c r="F90" s="28">
        <f t="shared" si="6"/>
        <v>3625201</v>
      </c>
      <c r="G90" s="17">
        <f t="shared" si="7"/>
        <v>10.781202467756252</v>
      </c>
      <c r="H90" s="28">
        <v>0</v>
      </c>
      <c r="I90" s="17">
        <f t="shared" si="8"/>
        <v>0</v>
      </c>
      <c r="J90" s="28">
        <v>30000000</v>
      </c>
      <c r="K90" s="17">
        <f t="shared" si="9"/>
        <v>89.218797532243741</v>
      </c>
      <c r="L90" s="28">
        <f t="shared" si="10"/>
        <v>33625201</v>
      </c>
      <c r="M90" s="17">
        <f t="shared" si="12"/>
        <v>0.86908200428003679</v>
      </c>
      <c r="N90" s="15"/>
      <c r="O90" s="15"/>
      <c r="P90" s="15"/>
    </row>
    <row r="91" spans="2:16">
      <c r="B91" s="16" t="s">
        <v>136</v>
      </c>
      <c r="C91" s="28">
        <v>0</v>
      </c>
      <c r="D91" s="28">
        <v>1646000</v>
      </c>
      <c r="E91" s="15">
        <v>0</v>
      </c>
      <c r="F91" s="28">
        <f t="shared" si="6"/>
        <v>1646000</v>
      </c>
      <c r="G91" s="17">
        <f t="shared" si="7"/>
        <v>100</v>
      </c>
      <c r="H91" s="28">
        <v>0</v>
      </c>
      <c r="I91" s="17">
        <f t="shared" si="8"/>
        <v>0</v>
      </c>
      <c r="J91" s="28">
        <v>0</v>
      </c>
      <c r="K91" s="17">
        <f t="shared" si="9"/>
        <v>0</v>
      </c>
      <c r="L91" s="28">
        <f t="shared" si="10"/>
        <v>1646000</v>
      </c>
      <c r="M91" s="17">
        <f t="shared" si="12"/>
        <v>4.2542763656489083E-2</v>
      </c>
      <c r="N91" s="15"/>
      <c r="O91" s="15"/>
      <c r="P91" s="15"/>
    </row>
    <row r="92" spans="2:16">
      <c r="B92" s="16" t="s">
        <v>137</v>
      </c>
      <c r="C92" s="28">
        <v>0</v>
      </c>
      <c r="D92" s="15">
        <v>475000</v>
      </c>
      <c r="E92" s="15">
        <v>0</v>
      </c>
      <c r="F92" s="28">
        <f t="shared" si="6"/>
        <v>475000</v>
      </c>
      <c r="G92" s="17">
        <f t="shared" si="7"/>
        <v>22.207500337787771</v>
      </c>
      <c r="H92" s="28">
        <v>396717</v>
      </c>
      <c r="I92" s="17">
        <f t="shared" si="8"/>
        <v>18.547564024223473</v>
      </c>
      <c r="J92" s="28">
        <v>1267200</v>
      </c>
      <c r="K92" s="17">
        <f t="shared" si="9"/>
        <v>59.24493563798876</v>
      </c>
      <c r="L92" s="28">
        <f t="shared" si="10"/>
        <v>2138917</v>
      </c>
      <c r="M92" s="17">
        <f t="shared" si="12"/>
        <v>5.5282770602579988E-2</v>
      </c>
      <c r="N92" s="15"/>
      <c r="O92" s="15"/>
      <c r="P92" s="15"/>
    </row>
    <row r="93" spans="2:16">
      <c r="B93" s="18" t="s">
        <v>138</v>
      </c>
      <c r="C93" s="51">
        <v>997520</v>
      </c>
      <c r="D93" s="19">
        <v>0</v>
      </c>
      <c r="E93" s="15">
        <v>44000</v>
      </c>
      <c r="F93" s="19">
        <f t="shared" si="6"/>
        <v>1041520</v>
      </c>
      <c r="G93" s="20">
        <f t="shared" si="7"/>
        <v>100</v>
      </c>
      <c r="H93" s="19">
        <v>0</v>
      </c>
      <c r="I93" s="20">
        <f t="shared" si="8"/>
        <v>0</v>
      </c>
      <c r="J93" s="19">
        <v>0</v>
      </c>
      <c r="K93" s="20">
        <f t="shared" si="9"/>
        <v>0</v>
      </c>
      <c r="L93" s="19">
        <f t="shared" si="10"/>
        <v>1041520</v>
      </c>
      <c r="M93" s="20">
        <f t="shared" si="12"/>
        <v>2.6919282626674673E-2</v>
      </c>
      <c r="N93" s="15"/>
      <c r="O93" s="15"/>
      <c r="P93" s="15"/>
    </row>
    <row r="94" spans="2:16">
      <c r="B94" s="16" t="s">
        <v>139</v>
      </c>
      <c r="C94" s="15">
        <v>0</v>
      </c>
      <c r="D94" s="28">
        <v>0</v>
      </c>
      <c r="E94" s="42">
        <v>0</v>
      </c>
      <c r="F94" s="28">
        <f t="shared" si="6"/>
        <v>0</v>
      </c>
      <c r="G94" s="17">
        <f t="shared" si="7"/>
        <v>0</v>
      </c>
      <c r="H94" s="28">
        <v>2887868</v>
      </c>
      <c r="I94" s="17">
        <f t="shared" si="8"/>
        <v>100</v>
      </c>
      <c r="J94" s="28">
        <v>0</v>
      </c>
      <c r="K94" s="17">
        <f t="shared" si="9"/>
        <v>0</v>
      </c>
      <c r="L94" s="28">
        <f t="shared" si="10"/>
        <v>2887868</v>
      </c>
      <c r="M94" s="17">
        <f t="shared" si="12"/>
        <v>7.4640270835442168E-2</v>
      </c>
      <c r="N94" s="15"/>
      <c r="O94" s="15"/>
      <c r="P94" s="15"/>
    </row>
    <row r="95" spans="2:16">
      <c r="B95" s="16" t="s">
        <v>140</v>
      </c>
      <c r="C95" s="28">
        <v>1000000</v>
      </c>
      <c r="D95" s="28">
        <v>0</v>
      </c>
      <c r="E95" s="15">
        <v>0</v>
      </c>
      <c r="F95" s="28">
        <f t="shared" si="6"/>
        <v>1000000</v>
      </c>
      <c r="G95" s="17">
        <f t="shared" si="7"/>
        <v>100</v>
      </c>
      <c r="H95" s="28">
        <v>0</v>
      </c>
      <c r="I95" s="17">
        <f t="shared" si="8"/>
        <v>0</v>
      </c>
      <c r="J95" s="28">
        <v>0</v>
      </c>
      <c r="K95" s="17">
        <f t="shared" si="9"/>
        <v>0</v>
      </c>
      <c r="L95" s="28">
        <f t="shared" si="10"/>
        <v>1000000</v>
      </c>
      <c r="M95" s="17">
        <f t="shared" si="12"/>
        <v>2.5846150459592394E-2</v>
      </c>
      <c r="N95" s="15"/>
      <c r="O95" s="15"/>
      <c r="P95" s="15"/>
    </row>
    <row r="96" spans="2:16">
      <c r="B96" s="16" t="s">
        <v>141</v>
      </c>
      <c r="C96" s="15">
        <v>750000</v>
      </c>
      <c r="D96" s="28">
        <v>0</v>
      </c>
      <c r="E96" s="28">
        <v>0</v>
      </c>
      <c r="F96" s="28">
        <f t="shared" si="6"/>
        <v>750000</v>
      </c>
      <c r="G96" s="17">
        <f t="shared" si="7"/>
        <v>100</v>
      </c>
      <c r="H96" s="28">
        <v>0</v>
      </c>
      <c r="I96" s="17">
        <f t="shared" si="8"/>
        <v>0</v>
      </c>
      <c r="J96" s="28">
        <v>0</v>
      </c>
      <c r="K96" s="17">
        <f t="shared" si="9"/>
        <v>0</v>
      </c>
      <c r="L96" s="28">
        <f t="shared" si="10"/>
        <v>750000</v>
      </c>
      <c r="M96" s="17">
        <f t="shared" si="12"/>
        <v>1.93846128446943E-2</v>
      </c>
      <c r="N96" s="15"/>
      <c r="O96" s="15"/>
      <c r="P96" s="15"/>
    </row>
    <row r="97" spans="2:16">
      <c r="B97" s="16" t="s">
        <v>142</v>
      </c>
      <c r="C97" s="15">
        <v>1242308</v>
      </c>
      <c r="D97" s="28">
        <v>0</v>
      </c>
      <c r="E97" s="15">
        <v>150000</v>
      </c>
      <c r="F97" s="28">
        <f t="shared" si="6"/>
        <v>1392308</v>
      </c>
      <c r="G97" s="17">
        <f t="shared" si="7"/>
        <v>100</v>
      </c>
      <c r="H97" s="28">
        <v>0</v>
      </c>
      <c r="I97" s="17">
        <f t="shared" si="8"/>
        <v>0</v>
      </c>
      <c r="J97" s="28">
        <v>0</v>
      </c>
      <c r="K97" s="17">
        <f t="shared" si="9"/>
        <v>0</v>
      </c>
      <c r="L97" s="28">
        <f t="shared" si="10"/>
        <v>1392308</v>
      </c>
      <c r="M97" s="17">
        <f t="shared" si="12"/>
        <v>3.5985802054094171E-2</v>
      </c>
      <c r="N97" s="15"/>
      <c r="O97" s="15"/>
      <c r="P97" s="15"/>
    </row>
    <row r="98" spans="2:16">
      <c r="B98" s="18" t="s">
        <v>143</v>
      </c>
      <c r="C98" s="15">
        <v>8056000</v>
      </c>
      <c r="D98" s="19">
        <v>0</v>
      </c>
      <c r="E98" s="19">
        <v>278696</v>
      </c>
      <c r="F98" s="19">
        <f t="shared" si="6"/>
        <v>8334696</v>
      </c>
      <c r="G98" s="20">
        <f t="shared" si="7"/>
        <v>100</v>
      </c>
      <c r="H98" s="19">
        <v>0</v>
      </c>
      <c r="I98" s="20">
        <f t="shared" si="8"/>
        <v>0</v>
      </c>
      <c r="J98" s="19">
        <v>0</v>
      </c>
      <c r="K98" s="20">
        <f t="shared" si="9"/>
        <v>0</v>
      </c>
      <c r="L98" s="19">
        <f t="shared" si="10"/>
        <v>8334696</v>
      </c>
      <c r="M98" s="20">
        <f t="shared" si="12"/>
        <v>0.2154198068509629</v>
      </c>
      <c r="N98" s="15"/>
      <c r="O98" s="15"/>
      <c r="P98" s="15"/>
    </row>
    <row r="99" spans="2:16">
      <c r="B99" s="16" t="s">
        <v>144</v>
      </c>
      <c r="C99" s="52">
        <v>0</v>
      </c>
      <c r="D99" s="15">
        <v>137000</v>
      </c>
      <c r="E99" s="15">
        <v>0</v>
      </c>
      <c r="F99" s="28">
        <f t="shared" si="6"/>
        <v>137000</v>
      </c>
      <c r="G99" s="17">
        <f t="shared" si="7"/>
        <v>100</v>
      </c>
      <c r="H99" s="28">
        <v>0</v>
      </c>
      <c r="I99" s="17">
        <f t="shared" si="8"/>
        <v>0</v>
      </c>
      <c r="J99" s="28">
        <v>0</v>
      </c>
      <c r="K99" s="17">
        <f t="shared" si="9"/>
        <v>0</v>
      </c>
      <c r="L99" s="28">
        <f t="shared" si="10"/>
        <v>137000</v>
      </c>
      <c r="M99" s="17">
        <f t="shared" si="12"/>
        <v>3.5409226129641583E-3</v>
      </c>
      <c r="N99" s="15"/>
      <c r="O99" s="15"/>
      <c r="P99" s="15"/>
    </row>
    <row r="100" spans="2:16">
      <c r="B100" s="16" t="s">
        <v>145</v>
      </c>
      <c r="C100" s="28">
        <v>0</v>
      </c>
      <c r="D100" s="15">
        <v>0</v>
      </c>
      <c r="E100" s="15">
        <v>3481456</v>
      </c>
      <c r="F100" s="28">
        <f t="shared" si="6"/>
        <v>3481456</v>
      </c>
      <c r="G100" s="17">
        <f t="shared" si="7"/>
        <v>100</v>
      </c>
      <c r="H100" s="28">
        <v>0</v>
      </c>
      <c r="I100" s="17">
        <f t="shared" si="8"/>
        <v>0</v>
      </c>
      <c r="J100" s="28">
        <v>0</v>
      </c>
      <c r="K100" s="17">
        <f t="shared" si="9"/>
        <v>0</v>
      </c>
      <c r="L100" s="28">
        <f t="shared" si="10"/>
        <v>3481456</v>
      </c>
      <c r="M100" s="17">
        <f t="shared" si="12"/>
        <v>8.9982235594450705E-2</v>
      </c>
      <c r="N100" s="15"/>
      <c r="O100" s="15"/>
      <c r="P100" s="15"/>
    </row>
    <row r="101" spans="2:16">
      <c r="B101" s="16" t="s">
        <v>146</v>
      </c>
      <c r="C101" s="15">
        <v>0</v>
      </c>
      <c r="D101" s="28">
        <v>17349</v>
      </c>
      <c r="E101" s="15">
        <v>1599300</v>
      </c>
      <c r="F101" s="28">
        <f t="shared" si="6"/>
        <v>1616649</v>
      </c>
      <c r="G101" s="17">
        <f t="shared" si="7"/>
        <v>100</v>
      </c>
      <c r="H101" s="28">
        <v>0</v>
      </c>
      <c r="I101" s="17">
        <f t="shared" si="8"/>
        <v>0</v>
      </c>
      <c r="J101" s="28">
        <v>0</v>
      </c>
      <c r="K101" s="17">
        <f t="shared" si="9"/>
        <v>0</v>
      </c>
      <c r="L101" s="28">
        <f t="shared" si="10"/>
        <v>1616649</v>
      </c>
      <c r="M101" s="17">
        <f t="shared" si="12"/>
        <v>4.1784153294349591E-2</v>
      </c>
      <c r="N101" s="15"/>
      <c r="O101" s="15"/>
      <c r="P101" s="15"/>
    </row>
    <row r="102" spans="2:16">
      <c r="B102" s="16" t="s">
        <v>147</v>
      </c>
      <c r="C102" s="28">
        <v>2042500</v>
      </c>
      <c r="D102" s="28">
        <v>237500</v>
      </c>
      <c r="E102" s="28">
        <v>1000000</v>
      </c>
      <c r="F102" s="28">
        <f t="shared" si="6"/>
        <v>3280000</v>
      </c>
      <c r="G102" s="17">
        <f t="shared" si="7"/>
        <v>100</v>
      </c>
      <c r="H102" s="28">
        <v>0</v>
      </c>
      <c r="I102" s="17">
        <f t="shared" si="8"/>
        <v>0</v>
      </c>
      <c r="J102" s="28">
        <v>0</v>
      </c>
      <c r="K102" s="17">
        <f t="shared" si="9"/>
        <v>0</v>
      </c>
      <c r="L102" s="28">
        <f t="shared" si="10"/>
        <v>3280000</v>
      </c>
      <c r="M102" s="17">
        <f t="shared" si="12"/>
        <v>8.4775373507463059E-2</v>
      </c>
      <c r="N102" s="15"/>
      <c r="O102" s="15"/>
      <c r="P102" s="15"/>
    </row>
    <row r="103" spans="2:16">
      <c r="B103" s="16" t="s">
        <v>148</v>
      </c>
      <c r="C103" s="28">
        <v>0</v>
      </c>
      <c r="D103" s="28">
        <v>871000</v>
      </c>
      <c r="E103" s="28">
        <v>9015380</v>
      </c>
      <c r="F103" s="28">
        <f t="shared" si="6"/>
        <v>9886380</v>
      </c>
      <c r="G103" s="17">
        <f t="shared" si="7"/>
        <v>100</v>
      </c>
      <c r="H103" s="28">
        <v>0</v>
      </c>
      <c r="I103" s="17">
        <f t="shared" si="8"/>
        <v>0</v>
      </c>
      <c r="J103" s="28">
        <v>0</v>
      </c>
      <c r="K103" s="17">
        <f t="shared" si="9"/>
        <v>0</v>
      </c>
      <c r="L103" s="28">
        <f t="shared" si="10"/>
        <v>9886380</v>
      </c>
      <c r="M103" s="17">
        <f t="shared" si="12"/>
        <v>0.25552486498070504</v>
      </c>
      <c r="N103" s="15"/>
      <c r="O103" s="15"/>
      <c r="P103" s="15"/>
    </row>
    <row r="104" spans="2:16">
      <c r="B104" s="41" t="s">
        <v>149</v>
      </c>
      <c r="C104" s="42">
        <v>0</v>
      </c>
      <c r="D104" s="42">
        <v>0</v>
      </c>
      <c r="E104" s="42">
        <v>0</v>
      </c>
      <c r="F104" s="42">
        <f t="shared" si="6"/>
        <v>0</v>
      </c>
      <c r="G104" s="43">
        <f t="shared" si="7"/>
        <v>0</v>
      </c>
      <c r="H104" s="42">
        <v>956403</v>
      </c>
      <c r="I104" s="43">
        <f t="shared" si="8"/>
        <v>100</v>
      </c>
      <c r="J104" s="42">
        <v>0</v>
      </c>
      <c r="K104" s="43">
        <f t="shared" si="9"/>
        <v>0</v>
      </c>
      <c r="L104" s="42">
        <f t="shared" si="10"/>
        <v>956403</v>
      </c>
      <c r="M104" s="43">
        <f t="shared" si="12"/>
        <v>2.4719335838005549E-2</v>
      </c>
      <c r="N104" s="15"/>
      <c r="O104" s="15"/>
      <c r="P104" s="15"/>
    </row>
    <row r="105" spans="2:16">
      <c r="B105" s="16" t="s">
        <v>150</v>
      </c>
      <c r="C105" s="28">
        <v>4880000</v>
      </c>
      <c r="D105" s="28">
        <v>0</v>
      </c>
      <c r="E105" s="28">
        <v>0</v>
      </c>
      <c r="F105" s="28">
        <f t="shared" si="6"/>
        <v>4880000</v>
      </c>
      <c r="G105" s="17">
        <f t="shared" si="7"/>
        <v>100</v>
      </c>
      <c r="H105" s="28">
        <v>0</v>
      </c>
      <c r="I105" s="17">
        <f t="shared" si="8"/>
        <v>0</v>
      </c>
      <c r="J105" s="28">
        <v>0</v>
      </c>
      <c r="K105" s="17">
        <f t="shared" si="9"/>
        <v>0</v>
      </c>
      <c r="L105" s="28">
        <f t="shared" si="10"/>
        <v>4880000</v>
      </c>
      <c r="M105" s="17">
        <f t="shared" si="12"/>
        <v>0.1261292142428109</v>
      </c>
      <c r="N105" s="15"/>
      <c r="O105" s="15"/>
      <c r="P105" s="15"/>
    </row>
    <row r="106" spans="2:16">
      <c r="B106" s="16" t="s">
        <v>151</v>
      </c>
      <c r="C106" s="28">
        <v>4550000</v>
      </c>
      <c r="D106" s="28">
        <v>0</v>
      </c>
      <c r="E106" s="28">
        <v>0</v>
      </c>
      <c r="F106" s="28">
        <f t="shared" si="6"/>
        <v>4550000</v>
      </c>
      <c r="G106" s="17">
        <f t="shared" si="7"/>
        <v>100</v>
      </c>
      <c r="H106" s="28">
        <v>0</v>
      </c>
      <c r="I106" s="17">
        <f t="shared" si="8"/>
        <v>0</v>
      </c>
      <c r="J106" s="28">
        <v>0</v>
      </c>
      <c r="K106" s="17">
        <f t="shared" si="9"/>
        <v>0</v>
      </c>
      <c r="L106" s="28">
        <f t="shared" si="10"/>
        <v>4550000</v>
      </c>
      <c r="M106" s="17">
        <f t="shared" si="12"/>
        <v>0.1175999845911454</v>
      </c>
      <c r="N106" s="15"/>
      <c r="O106" s="15"/>
      <c r="P106" s="15"/>
    </row>
    <row r="107" spans="2:16">
      <c r="B107" s="16" t="s">
        <v>152</v>
      </c>
      <c r="C107" s="28">
        <v>0</v>
      </c>
      <c r="D107" s="28">
        <v>5000000</v>
      </c>
      <c r="E107" s="28">
        <v>0</v>
      </c>
      <c r="F107" s="28">
        <f t="shared" si="6"/>
        <v>5000000</v>
      </c>
      <c r="G107" s="17">
        <f t="shared" si="7"/>
        <v>100</v>
      </c>
      <c r="H107" s="28">
        <v>0</v>
      </c>
      <c r="I107" s="17">
        <f t="shared" si="8"/>
        <v>0</v>
      </c>
      <c r="J107" s="28">
        <v>0</v>
      </c>
      <c r="K107" s="17">
        <f t="shared" si="9"/>
        <v>0</v>
      </c>
      <c r="L107" s="28">
        <f t="shared" si="10"/>
        <v>5000000</v>
      </c>
      <c r="M107" s="17">
        <f t="shared" si="12"/>
        <v>0.12923075229796199</v>
      </c>
      <c r="N107" s="15"/>
      <c r="O107" s="15"/>
      <c r="P107" s="15"/>
    </row>
    <row r="108" spans="2:16">
      <c r="B108" s="18" t="s">
        <v>153</v>
      </c>
      <c r="C108" s="19">
        <v>1481537</v>
      </c>
      <c r="D108" s="19">
        <v>0</v>
      </c>
      <c r="E108" s="19">
        <v>0</v>
      </c>
      <c r="F108" s="19">
        <f t="shared" si="6"/>
        <v>1481537</v>
      </c>
      <c r="G108" s="20">
        <f t="shared" si="7"/>
        <v>100</v>
      </c>
      <c r="H108" s="19">
        <v>0</v>
      </c>
      <c r="I108" s="20">
        <f t="shared" si="8"/>
        <v>0</v>
      </c>
      <c r="J108" s="19">
        <v>0</v>
      </c>
      <c r="K108" s="20">
        <f t="shared" si="9"/>
        <v>0</v>
      </c>
      <c r="L108" s="19">
        <f t="shared" si="10"/>
        <v>1481537</v>
      </c>
      <c r="M108" s="20">
        <f t="shared" si="12"/>
        <v>3.8292028213453143E-2</v>
      </c>
      <c r="N108" s="15"/>
      <c r="O108" s="15"/>
      <c r="P108" s="15"/>
    </row>
    <row r="109" spans="2:16">
      <c r="B109" s="16" t="s">
        <v>154</v>
      </c>
      <c r="C109" s="28">
        <v>0</v>
      </c>
      <c r="D109" s="28">
        <v>0</v>
      </c>
      <c r="E109" s="28">
        <v>615250</v>
      </c>
      <c r="F109" s="28">
        <f t="shared" si="6"/>
        <v>615250</v>
      </c>
      <c r="G109" s="17">
        <f t="shared" si="7"/>
        <v>100</v>
      </c>
      <c r="H109" s="28">
        <v>0</v>
      </c>
      <c r="I109" s="17">
        <f t="shared" si="8"/>
        <v>0</v>
      </c>
      <c r="J109" s="28">
        <v>0</v>
      </c>
      <c r="K109" s="17">
        <f t="shared" si="9"/>
        <v>0</v>
      </c>
      <c r="L109" s="28">
        <f t="shared" si="10"/>
        <v>615250</v>
      </c>
      <c r="M109" s="17">
        <f t="shared" si="12"/>
        <v>1.590184407026422E-2</v>
      </c>
      <c r="N109" s="15"/>
      <c r="O109" s="15"/>
      <c r="P109" s="15"/>
    </row>
    <row r="110" spans="2:16">
      <c r="B110" s="16" t="s">
        <v>155</v>
      </c>
      <c r="C110" s="28">
        <v>420000</v>
      </c>
      <c r="D110" s="28">
        <v>248292</v>
      </c>
      <c r="E110" s="28">
        <v>0</v>
      </c>
      <c r="F110" s="28">
        <f t="shared" si="6"/>
        <v>668292</v>
      </c>
      <c r="G110" s="17">
        <f t="shared" si="7"/>
        <v>100</v>
      </c>
      <c r="H110" s="28">
        <v>0</v>
      </c>
      <c r="I110" s="17">
        <f t="shared" si="8"/>
        <v>0</v>
      </c>
      <c r="J110" s="28">
        <v>0</v>
      </c>
      <c r="K110" s="17">
        <f t="shared" si="9"/>
        <v>0</v>
      </c>
      <c r="L110" s="28">
        <f t="shared" si="10"/>
        <v>668292</v>
      </c>
      <c r="M110" s="17">
        <f t="shared" si="12"/>
        <v>1.7272775582941921E-2</v>
      </c>
      <c r="N110" s="15"/>
      <c r="O110" s="15"/>
      <c r="P110" s="15"/>
    </row>
    <row r="111" spans="2:16">
      <c r="B111" s="16" t="s">
        <v>156</v>
      </c>
      <c r="C111" s="28">
        <v>0</v>
      </c>
      <c r="D111" s="28">
        <v>7047220</v>
      </c>
      <c r="E111" s="28">
        <v>3183963</v>
      </c>
      <c r="F111" s="28">
        <f t="shared" si="6"/>
        <v>10231183</v>
      </c>
      <c r="G111" s="17">
        <v>100</v>
      </c>
      <c r="H111" s="28">
        <v>0</v>
      </c>
      <c r="I111" s="17">
        <f t="shared" si="8"/>
        <v>0</v>
      </c>
      <c r="J111" s="28">
        <v>0</v>
      </c>
      <c r="K111" s="17">
        <f t="shared" si="9"/>
        <v>0</v>
      </c>
      <c r="L111" s="28">
        <f t="shared" ref="L111:L130" si="13">J111+H111+F111</f>
        <v>10231183</v>
      </c>
      <c r="M111" s="17">
        <f t="shared" ref="M111:M130" si="14">(L111/$L$285)*100</f>
        <v>0.26443669519762392</v>
      </c>
      <c r="N111" s="15"/>
      <c r="O111" s="15"/>
      <c r="P111" s="15"/>
    </row>
    <row r="112" spans="2:16">
      <c r="B112" s="16" t="s">
        <v>157</v>
      </c>
      <c r="C112" s="28">
        <v>1300000</v>
      </c>
      <c r="D112" s="28">
        <v>800000</v>
      </c>
      <c r="E112" s="28">
        <v>0</v>
      </c>
      <c r="F112" s="28">
        <f t="shared" si="6"/>
        <v>2100000</v>
      </c>
      <c r="G112" s="17">
        <v>100</v>
      </c>
      <c r="H112" s="28">
        <v>3089615</v>
      </c>
      <c r="I112" s="17">
        <f t="shared" si="8"/>
        <v>59.534570483552251</v>
      </c>
      <c r="J112" s="28">
        <v>0</v>
      </c>
      <c r="K112" s="17">
        <f t="shared" si="9"/>
        <v>0</v>
      </c>
      <c r="L112" s="28">
        <f t="shared" si="13"/>
        <v>5189615</v>
      </c>
      <c r="M112" s="17">
        <f t="shared" si="14"/>
        <v>0.13413157011735757</v>
      </c>
      <c r="N112" s="15"/>
      <c r="O112" s="15"/>
      <c r="P112" s="15"/>
    </row>
    <row r="113" spans="2:16">
      <c r="B113" s="16" t="s">
        <v>158</v>
      </c>
      <c r="C113" s="28">
        <v>0</v>
      </c>
      <c r="D113" s="28">
        <v>926440</v>
      </c>
      <c r="E113" s="28">
        <v>0</v>
      </c>
      <c r="F113" s="28">
        <f t="shared" si="6"/>
        <v>926440</v>
      </c>
      <c r="G113" s="17">
        <v>100</v>
      </c>
      <c r="H113" s="28">
        <v>0</v>
      </c>
      <c r="I113" s="17">
        <f t="shared" si="8"/>
        <v>0</v>
      </c>
      <c r="J113" s="28">
        <v>0</v>
      </c>
      <c r="K113" s="17">
        <f t="shared" si="9"/>
        <v>0</v>
      </c>
      <c r="L113" s="28">
        <f t="shared" si="13"/>
        <v>926440</v>
      </c>
      <c r="M113" s="17">
        <f t="shared" si="14"/>
        <v>2.3944907631784779E-2</v>
      </c>
      <c r="N113" s="15"/>
      <c r="O113" s="15"/>
      <c r="P113" s="15"/>
    </row>
    <row r="114" spans="2:16">
      <c r="B114" s="16" t="s">
        <v>159</v>
      </c>
      <c r="C114" s="28">
        <v>3988000</v>
      </c>
      <c r="D114" s="28">
        <v>412000</v>
      </c>
      <c r="E114" s="28">
        <v>0</v>
      </c>
      <c r="F114" s="28">
        <f t="shared" si="6"/>
        <v>4400000</v>
      </c>
      <c r="G114" s="17">
        <v>100</v>
      </c>
      <c r="H114" s="28">
        <v>5040324</v>
      </c>
      <c r="I114" s="17">
        <f t="shared" si="8"/>
        <v>2.2246866399258867</v>
      </c>
      <c r="J114" s="28">
        <v>217123000</v>
      </c>
      <c r="K114" s="17">
        <f t="shared" si="9"/>
        <v>95.833251457769038</v>
      </c>
      <c r="L114" s="28">
        <f t="shared" si="13"/>
        <v>226563324</v>
      </c>
      <c r="M114" s="17">
        <f t="shared" si="14"/>
        <v>5.8557897607293814</v>
      </c>
      <c r="N114" s="15"/>
      <c r="O114" s="15"/>
      <c r="P114" s="15"/>
    </row>
    <row r="115" spans="2:16">
      <c r="B115" s="16" t="s">
        <v>160</v>
      </c>
      <c r="C115" s="28">
        <v>112860</v>
      </c>
      <c r="D115" s="28">
        <v>0</v>
      </c>
      <c r="E115" s="28">
        <v>460000</v>
      </c>
      <c r="F115" s="28">
        <f t="shared" si="6"/>
        <v>572860</v>
      </c>
      <c r="G115" s="17">
        <v>100</v>
      </c>
      <c r="H115" s="28">
        <v>0</v>
      </c>
      <c r="I115" s="17">
        <f t="shared" si="8"/>
        <v>0</v>
      </c>
      <c r="J115" s="28">
        <v>0</v>
      </c>
      <c r="K115" s="17">
        <f t="shared" si="9"/>
        <v>0</v>
      </c>
      <c r="L115" s="28">
        <f t="shared" si="13"/>
        <v>572860</v>
      </c>
      <c r="M115" s="17">
        <f t="shared" si="14"/>
        <v>1.48062257522821E-2</v>
      </c>
      <c r="N115" s="15"/>
      <c r="O115" s="15"/>
      <c r="P115" s="15"/>
    </row>
    <row r="116" spans="2:16">
      <c r="B116" s="16" t="s">
        <v>161</v>
      </c>
      <c r="C116" s="28">
        <v>0</v>
      </c>
      <c r="D116" s="28">
        <v>451440</v>
      </c>
      <c r="E116" s="28">
        <v>0</v>
      </c>
      <c r="F116" s="28">
        <f t="shared" si="6"/>
        <v>451440</v>
      </c>
      <c r="G116" s="17">
        <v>100</v>
      </c>
      <c r="H116" s="28">
        <v>0</v>
      </c>
      <c r="I116" s="17">
        <f t="shared" si="8"/>
        <v>0</v>
      </c>
      <c r="J116" s="28">
        <v>0</v>
      </c>
      <c r="K116" s="17">
        <f t="shared" si="9"/>
        <v>0</v>
      </c>
      <c r="L116" s="28">
        <f t="shared" si="13"/>
        <v>451440</v>
      </c>
      <c r="M116" s="17">
        <f t="shared" si="14"/>
        <v>1.1667986163478392E-2</v>
      </c>
      <c r="N116" s="15"/>
      <c r="O116" s="15"/>
      <c r="P116" s="15"/>
    </row>
    <row r="117" spans="2:16">
      <c r="B117" s="16" t="s">
        <v>162</v>
      </c>
      <c r="C117" s="28">
        <v>0</v>
      </c>
      <c r="D117" s="28">
        <v>984882</v>
      </c>
      <c r="E117" s="28">
        <v>19724</v>
      </c>
      <c r="F117" s="28">
        <f t="shared" si="6"/>
        <v>1004606</v>
      </c>
      <c r="G117" s="17">
        <v>100</v>
      </c>
      <c r="H117" s="28">
        <v>0</v>
      </c>
      <c r="I117" s="17">
        <f t="shared" si="8"/>
        <v>0</v>
      </c>
      <c r="J117" s="28">
        <v>0</v>
      </c>
      <c r="K117" s="17">
        <f t="shared" si="9"/>
        <v>0</v>
      </c>
      <c r="L117" s="28">
        <f t="shared" si="13"/>
        <v>1004606</v>
      </c>
      <c r="M117" s="17">
        <f t="shared" si="14"/>
        <v>2.5965197828609277E-2</v>
      </c>
      <c r="N117" s="15"/>
      <c r="O117" s="15"/>
      <c r="P117" s="15"/>
    </row>
    <row r="118" spans="2:16">
      <c r="B118" s="16" t="s">
        <v>163</v>
      </c>
      <c r="C118" s="28">
        <v>0</v>
      </c>
      <c r="D118" s="28">
        <v>0</v>
      </c>
      <c r="E118" s="28">
        <v>0</v>
      </c>
      <c r="F118" s="28">
        <f t="shared" ref="F118:F130" si="15">SUM(C118:E118)</f>
        <v>0</v>
      </c>
      <c r="G118" s="17">
        <v>100</v>
      </c>
      <c r="H118" s="28">
        <v>1127931</v>
      </c>
      <c r="I118" s="17">
        <f t="shared" ref="I118:I130" si="16">(H118/L118)*100</f>
        <v>100</v>
      </c>
      <c r="J118" s="28">
        <v>0</v>
      </c>
      <c r="K118" s="17">
        <f t="shared" ref="K118:K130" si="17">(J118/L118)*100</f>
        <v>0</v>
      </c>
      <c r="L118" s="28">
        <f t="shared" si="13"/>
        <v>1127931</v>
      </c>
      <c r="M118" s="17">
        <f t="shared" si="14"/>
        <v>2.9152674334038512E-2</v>
      </c>
      <c r="N118" s="15"/>
      <c r="O118" s="15"/>
      <c r="P118" s="15"/>
    </row>
    <row r="119" spans="2:16">
      <c r="B119" s="16" t="s">
        <v>164</v>
      </c>
      <c r="C119" s="28">
        <v>1266200</v>
      </c>
      <c r="D119" s="28">
        <v>0</v>
      </c>
      <c r="E119" s="28">
        <v>3716054</v>
      </c>
      <c r="F119" s="28">
        <f t="shared" si="15"/>
        <v>4982254</v>
      </c>
      <c r="G119" s="17">
        <v>100</v>
      </c>
      <c r="H119" s="28">
        <v>0</v>
      </c>
      <c r="I119" s="17">
        <f t="shared" si="16"/>
        <v>0</v>
      </c>
      <c r="J119" s="28">
        <v>0</v>
      </c>
      <c r="K119" s="17">
        <f t="shared" si="17"/>
        <v>0</v>
      </c>
      <c r="L119" s="28">
        <f t="shared" si="13"/>
        <v>4982254</v>
      </c>
      <c r="M119" s="17">
        <f t="shared" si="14"/>
        <v>0.12877208651190605</v>
      </c>
      <c r="N119" s="15"/>
      <c r="O119" s="15"/>
      <c r="P119" s="15"/>
    </row>
    <row r="120" spans="2:16">
      <c r="B120" s="16" t="s">
        <v>165</v>
      </c>
      <c r="C120" s="28">
        <v>6950000</v>
      </c>
      <c r="D120" s="28">
        <v>0</v>
      </c>
      <c r="E120" s="28">
        <v>745689</v>
      </c>
      <c r="F120" s="28">
        <f t="shared" si="15"/>
        <v>7695689</v>
      </c>
      <c r="G120" s="17">
        <v>100</v>
      </c>
      <c r="H120" s="28">
        <v>0</v>
      </c>
      <c r="I120" s="17">
        <f t="shared" si="16"/>
        <v>0</v>
      </c>
      <c r="J120" s="28">
        <v>0</v>
      </c>
      <c r="K120" s="17">
        <f t="shared" si="17"/>
        <v>0</v>
      </c>
      <c r="L120" s="28">
        <f t="shared" si="13"/>
        <v>7695689</v>
      </c>
      <c r="M120" s="17">
        <f t="shared" si="14"/>
        <v>0.19890393578423016</v>
      </c>
      <c r="N120" s="15"/>
      <c r="O120" s="15"/>
      <c r="P120" s="15"/>
    </row>
    <row r="121" spans="2:16">
      <c r="B121" s="16" t="s">
        <v>166</v>
      </c>
      <c r="C121" s="28">
        <v>0</v>
      </c>
      <c r="D121" s="28">
        <v>0</v>
      </c>
      <c r="E121" s="28">
        <v>0</v>
      </c>
      <c r="F121" s="28">
        <f t="shared" si="15"/>
        <v>0</v>
      </c>
      <c r="G121" s="17">
        <v>100</v>
      </c>
      <c r="H121" s="28">
        <v>2097287</v>
      </c>
      <c r="I121" s="17">
        <f t="shared" si="16"/>
        <v>100</v>
      </c>
      <c r="J121" s="28">
        <v>0</v>
      </c>
      <c r="K121" s="17">
        <f t="shared" si="17"/>
        <v>0</v>
      </c>
      <c r="L121" s="28">
        <f t="shared" si="13"/>
        <v>2097287</v>
      </c>
      <c r="M121" s="17">
        <f t="shared" si="14"/>
        <v>5.4206795358947166E-2</v>
      </c>
      <c r="N121" s="15"/>
      <c r="O121" s="15"/>
      <c r="P121" s="15"/>
    </row>
    <row r="122" spans="2:16">
      <c r="B122" s="16" t="s">
        <v>167</v>
      </c>
      <c r="C122" s="28">
        <v>300000</v>
      </c>
      <c r="D122" s="28">
        <v>8500000</v>
      </c>
      <c r="E122" s="28">
        <v>0</v>
      </c>
      <c r="F122" s="28">
        <f t="shared" si="15"/>
        <v>8800000</v>
      </c>
      <c r="G122" s="17">
        <v>100</v>
      </c>
      <c r="H122" s="28">
        <v>0</v>
      </c>
      <c r="I122" s="17">
        <f t="shared" si="16"/>
        <v>0</v>
      </c>
      <c r="J122" s="28">
        <v>0</v>
      </c>
      <c r="K122" s="17">
        <f t="shared" si="17"/>
        <v>0</v>
      </c>
      <c r="L122" s="28">
        <f t="shared" si="13"/>
        <v>8800000</v>
      </c>
      <c r="M122" s="17">
        <f t="shared" si="14"/>
        <v>0.22744612404441308</v>
      </c>
      <c r="N122" s="15"/>
      <c r="O122" s="15"/>
      <c r="P122" s="15"/>
    </row>
    <row r="123" spans="2:16">
      <c r="B123" s="16" t="s">
        <v>168</v>
      </c>
      <c r="C123" s="28">
        <v>1000000</v>
      </c>
      <c r="D123" s="28">
        <v>0</v>
      </c>
      <c r="E123" s="28">
        <v>0</v>
      </c>
      <c r="F123" s="28">
        <f t="shared" si="15"/>
        <v>1000000</v>
      </c>
      <c r="G123" s="17">
        <v>100</v>
      </c>
      <c r="H123" s="28">
        <v>0</v>
      </c>
      <c r="I123" s="17">
        <f t="shared" si="16"/>
        <v>0</v>
      </c>
      <c r="J123" s="28">
        <v>0</v>
      </c>
      <c r="K123" s="17">
        <f t="shared" si="17"/>
        <v>0</v>
      </c>
      <c r="L123" s="28">
        <f t="shared" si="13"/>
        <v>1000000</v>
      </c>
      <c r="M123" s="17">
        <f t="shared" si="14"/>
        <v>2.5846150459592394E-2</v>
      </c>
      <c r="N123" s="15"/>
      <c r="O123" s="15"/>
      <c r="P123" s="15"/>
    </row>
    <row r="124" spans="2:16">
      <c r="B124" s="41" t="s">
        <v>169</v>
      </c>
      <c r="C124" s="42">
        <v>0</v>
      </c>
      <c r="D124" s="42">
        <v>0</v>
      </c>
      <c r="E124" s="42">
        <v>0</v>
      </c>
      <c r="F124" s="28">
        <f t="shared" si="15"/>
        <v>0</v>
      </c>
      <c r="G124" s="43">
        <v>100</v>
      </c>
      <c r="H124" s="42">
        <v>760244</v>
      </c>
      <c r="I124" s="43">
        <f t="shared" si="16"/>
        <v>100</v>
      </c>
      <c r="J124" s="42">
        <v>0</v>
      </c>
      <c r="K124" s="43">
        <f t="shared" si="17"/>
        <v>0</v>
      </c>
      <c r="L124" s="42">
        <f t="shared" si="13"/>
        <v>760244</v>
      </c>
      <c r="M124" s="43">
        <f t="shared" si="14"/>
        <v>1.9649380810002361E-2</v>
      </c>
      <c r="N124" s="15"/>
      <c r="O124" s="15"/>
      <c r="P124" s="15"/>
    </row>
    <row r="125" spans="2:16">
      <c r="B125" s="16" t="s">
        <v>170</v>
      </c>
      <c r="C125" s="28">
        <v>3424500</v>
      </c>
      <c r="D125" s="28">
        <v>0</v>
      </c>
      <c r="E125" s="28">
        <v>1000000</v>
      </c>
      <c r="F125" s="28">
        <f t="shared" si="15"/>
        <v>4424500</v>
      </c>
      <c r="G125" s="17">
        <v>100</v>
      </c>
      <c r="H125" s="28">
        <v>0</v>
      </c>
      <c r="I125" s="17">
        <f t="shared" si="16"/>
        <v>0</v>
      </c>
      <c r="J125" s="28">
        <v>0</v>
      </c>
      <c r="K125" s="17">
        <f t="shared" si="17"/>
        <v>0</v>
      </c>
      <c r="L125" s="28">
        <f t="shared" si="13"/>
        <v>4424500</v>
      </c>
      <c r="M125" s="17">
        <f t="shared" si="14"/>
        <v>0.11435629270846656</v>
      </c>
      <c r="N125" s="15"/>
      <c r="O125" s="15"/>
      <c r="P125" s="15"/>
    </row>
    <row r="126" spans="2:16">
      <c r="B126" s="16" t="s">
        <v>171</v>
      </c>
      <c r="C126" s="28">
        <v>5000000</v>
      </c>
      <c r="D126" s="28">
        <v>0</v>
      </c>
      <c r="E126" s="28">
        <v>0</v>
      </c>
      <c r="F126" s="28">
        <f t="shared" si="15"/>
        <v>5000000</v>
      </c>
      <c r="G126" s="17">
        <v>100</v>
      </c>
      <c r="H126" s="28">
        <v>0</v>
      </c>
      <c r="I126" s="17">
        <f t="shared" si="16"/>
        <v>0</v>
      </c>
      <c r="J126" s="28">
        <v>0</v>
      </c>
      <c r="K126" s="17">
        <f t="shared" si="17"/>
        <v>0</v>
      </c>
      <c r="L126" s="28">
        <f t="shared" si="13"/>
        <v>5000000</v>
      </c>
      <c r="M126" s="17">
        <f t="shared" si="14"/>
        <v>0.12923075229796199</v>
      </c>
      <c r="N126" s="15"/>
      <c r="O126" s="15"/>
      <c r="P126" s="15"/>
    </row>
    <row r="127" spans="2:16">
      <c r="B127" s="16" t="s">
        <v>172</v>
      </c>
      <c r="C127" s="28">
        <v>750000</v>
      </c>
      <c r="D127" s="28">
        <v>375000</v>
      </c>
      <c r="E127" s="28">
        <v>2837500</v>
      </c>
      <c r="F127" s="28">
        <f t="shared" si="15"/>
        <v>3962500</v>
      </c>
      <c r="G127" s="17">
        <v>100</v>
      </c>
      <c r="H127" s="28">
        <v>0</v>
      </c>
      <c r="I127" s="17">
        <f t="shared" si="16"/>
        <v>0</v>
      </c>
      <c r="J127" s="28">
        <v>0</v>
      </c>
      <c r="K127" s="17">
        <f t="shared" si="17"/>
        <v>0</v>
      </c>
      <c r="L127" s="28">
        <f t="shared" si="13"/>
        <v>3962500</v>
      </c>
      <c r="M127" s="17">
        <f t="shared" si="14"/>
        <v>0.10241537119613486</v>
      </c>
      <c r="N127" s="15"/>
      <c r="O127" s="15"/>
      <c r="P127" s="15"/>
    </row>
    <row r="128" spans="2:16">
      <c r="B128" s="18" t="s">
        <v>173</v>
      </c>
      <c r="C128" s="19">
        <v>740769</v>
      </c>
      <c r="D128" s="19">
        <v>0</v>
      </c>
      <c r="E128" s="19">
        <v>0</v>
      </c>
      <c r="F128" s="28">
        <f t="shared" si="15"/>
        <v>740769</v>
      </c>
      <c r="G128" s="20">
        <v>100</v>
      </c>
      <c r="H128" s="19">
        <v>0</v>
      </c>
      <c r="I128" s="20">
        <f t="shared" si="16"/>
        <v>0</v>
      </c>
      <c r="J128" s="19">
        <v>0</v>
      </c>
      <c r="K128" s="20">
        <f t="shared" si="17"/>
        <v>0</v>
      </c>
      <c r="L128" s="19">
        <f t="shared" si="13"/>
        <v>740769</v>
      </c>
      <c r="M128" s="20">
        <f t="shared" si="14"/>
        <v>1.9146027029801799E-2</v>
      </c>
      <c r="N128" s="15"/>
      <c r="O128" s="15"/>
      <c r="P128" s="15"/>
    </row>
    <row r="129" spans="2:16">
      <c r="B129" s="16" t="s">
        <v>174</v>
      </c>
      <c r="C129" s="28">
        <v>0</v>
      </c>
      <c r="D129" s="28">
        <v>4818235</v>
      </c>
      <c r="E129" s="28">
        <v>39000000</v>
      </c>
      <c r="F129" s="28">
        <f t="shared" si="15"/>
        <v>43818235</v>
      </c>
      <c r="G129" s="17">
        <v>100</v>
      </c>
      <c r="H129" s="28">
        <v>0</v>
      </c>
      <c r="I129" s="17">
        <f t="shared" si="16"/>
        <v>0</v>
      </c>
      <c r="J129" s="28">
        <v>0</v>
      </c>
      <c r="K129" s="17">
        <f t="shared" si="17"/>
        <v>0</v>
      </c>
      <c r="L129" s="28">
        <f t="shared" si="13"/>
        <v>43818235</v>
      </c>
      <c r="M129" s="17">
        <f t="shared" si="14"/>
        <v>1.1325326946837777</v>
      </c>
      <c r="N129" s="15"/>
      <c r="O129" s="15"/>
      <c r="P129" s="15"/>
    </row>
    <row r="130" spans="2:16">
      <c r="B130" s="16" t="s">
        <v>175</v>
      </c>
      <c r="C130" s="28">
        <v>0</v>
      </c>
      <c r="D130" s="28">
        <v>0</v>
      </c>
      <c r="E130" s="28">
        <v>45144</v>
      </c>
      <c r="F130" s="28">
        <f t="shared" si="15"/>
        <v>45144</v>
      </c>
      <c r="G130" s="17">
        <v>100</v>
      </c>
      <c r="H130" s="28">
        <v>0</v>
      </c>
      <c r="I130" s="17">
        <f t="shared" si="16"/>
        <v>0</v>
      </c>
      <c r="J130" s="28">
        <v>0</v>
      </c>
      <c r="K130" s="17">
        <f t="shared" si="17"/>
        <v>0</v>
      </c>
      <c r="L130" s="28">
        <f t="shared" si="13"/>
        <v>45144</v>
      </c>
      <c r="M130" s="17">
        <f t="shared" si="14"/>
        <v>1.1667986163478392E-3</v>
      </c>
      <c r="N130" s="15"/>
      <c r="O130" s="15"/>
      <c r="P130" s="15"/>
    </row>
    <row r="131" spans="2:16" ht="12.95" customHeight="1">
      <c r="B131" s="16"/>
      <c r="C131" s="15"/>
      <c r="D131" s="15"/>
      <c r="E131" s="15"/>
      <c r="F131" s="15"/>
      <c r="G131" s="21"/>
      <c r="H131" s="15"/>
      <c r="I131" s="21"/>
      <c r="J131" s="15"/>
      <c r="K131" s="21"/>
      <c r="L131" s="15"/>
      <c r="M131" s="21"/>
      <c r="N131" s="15"/>
      <c r="O131" s="15"/>
      <c r="P131" s="15"/>
    </row>
    <row r="132" spans="2:16">
      <c r="B132" s="29" t="s">
        <v>29</v>
      </c>
      <c r="C132" s="30">
        <f>SUM(C54:C131)</f>
        <v>88326084</v>
      </c>
      <c r="D132" s="30">
        <f>SUM(D54:D131)</f>
        <v>97742369</v>
      </c>
      <c r="E132" s="30">
        <f>SUM(E54:E131)</f>
        <v>73823687</v>
      </c>
      <c r="F132" s="30">
        <f>SUM(F54:F131)</f>
        <v>259892140</v>
      </c>
      <c r="G132" s="31">
        <f>(F132/L132)*100</f>
        <v>41.990583839773564</v>
      </c>
      <c r="H132" s="30">
        <f>SUM(H54:H131)</f>
        <v>64629338</v>
      </c>
      <c r="I132" s="31">
        <f>(H132/L132)*100</f>
        <v>10.442115085889336</v>
      </c>
      <c r="J132" s="30">
        <f>SUM(J54:J131)</f>
        <v>294408092</v>
      </c>
      <c r="K132" s="31">
        <f>(J132/L132)*100</f>
        <v>47.567301074337095</v>
      </c>
      <c r="L132" s="30">
        <f>SUM(L54:L131)</f>
        <v>618929570</v>
      </c>
      <c r="M132" s="31">
        <f>SUM(M54:M131)</f>
        <v>15.996946790110828</v>
      </c>
      <c r="N132" s="15"/>
      <c r="O132" s="15"/>
      <c r="P132" s="15"/>
    </row>
    <row r="133" spans="2:16">
      <c r="B133" s="16"/>
      <c r="C133" s="14"/>
      <c r="D133" s="14"/>
      <c r="E133" s="14"/>
      <c r="F133" s="14"/>
      <c r="G133" s="22"/>
      <c r="H133" s="14"/>
      <c r="I133" s="22"/>
      <c r="J133" s="14"/>
      <c r="K133" s="22"/>
      <c r="L133" s="14"/>
      <c r="M133" s="23"/>
      <c r="N133" s="15"/>
      <c r="O133" s="15"/>
      <c r="P133" s="15"/>
    </row>
    <row r="134" spans="2:16" ht="12.95" customHeight="1">
      <c r="B134" s="16"/>
      <c r="C134" s="14"/>
      <c r="D134" s="14"/>
      <c r="E134" s="14"/>
      <c r="F134" s="14"/>
      <c r="G134" s="22"/>
      <c r="H134" s="14"/>
      <c r="I134" s="22"/>
      <c r="J134" s="14"/>
      <c r="K134" s="22"/>
      <c r="L134" s="14"/>
      <c r="M134" s="23"/>
      <c r="N134" s="15"/>
      <c r="O134" s="15"/>
      <c r="P134" s="15"/>
    </row>
    <row r="135" spans="2:16" ht="15.75">
      <c r="B135" s="13" t="s">
        <v>30</v>
      </c>
      <c r="C135" s="15"/>
      <c r="D135" s="15"/>
      <c r="E135" s="15"/>
      <c r="F135" s="15"/>
      <c r="G135" s="21"/>
      <c r="H135" s="15"/>
      <c r="I135" s="21"/>
      <c r="J135" s="15"/>
      <c r="K135" s="21"/>
      <c r="L135" s="15"/>
      <c r="M135" s="21"/>
      <c r="N135" s="15"/>
      <c r="O135" s="15"/>
      <c r="P135" s="15"/>
    </row>
    <row r="136" spans="2:16" ht="12.95" customHeight="1">
      <c r="B136" s="7"/>
      <c r="C136" s="15"/>
      <c r="D136" s="15"/>
      <c r="E136" s="15"/>
      <c r="F136" s="15"/>
      <c r="G136" s="21"/>
      <c r="H136" s="15"/>
      <c r="I136" s="21"/>
      <c r="J136" s="15"/>
      <c r="K136" s="21"/>
      <c r="L136" s="15"/>
      <c r="M136" s="21"/>
      <c r="N136" s="15"/>
      <c r="O136" s="15"/>
      <c r="P136" s="15"/>
    </row>
    <row r="137" spans="2:16">
      <c r="B137" s="46" t="s">
        <v>176</v>
      </c>
      <c r="C137" s="65">
        <v>456000</v>
      </c>
      <c r="D137" s="65">
        <v>0</v>
      </c>
      <c r="E137" s="65">
        <v>0</v>
      </c>
      <c r="F137" s="65">
        <f t="shared" ref="F137:F173" si="18">SUM(C137:E137)</f>
        <v>456000</v>
      </c>
      <c r="G137" s="62">
        <f t="shared" ref="G137:G174" si="19">(F137/L137)*100</f>
        <v>100</v>
      </c>
      <c r="H137" s="65">
        <v>0</v>
      </c>
      <c r="I137" s="62">
        <f t="shared" ref="I137:I200" si="20">(H137/L137)*100</f>
        <v>0</v>
      </c>
      <c r="J137" s="65">
        <v>0</v>
      </c>
      <c r="K137" s="62">
        <f t="shared" ref="K137:K200" si="21">(J137/L137)*100</f>
        <v>0</v>
      </c>
      <c r="L137" s="65">
        <f t="shared" ref="L137:L174" si="22">J137+H137+F137</f>
        <v>456000</v>
      </c>
      <c r="M137" s="62">
        <f t="shared" ref="M137:M174" si="23">(L137/$L$285)*100</f>
        <v>1.1785844609574133E-2</v>
      </c>
      <c r="N137" s="15"/>
      <c r="O137" s="28"/>
      <c r="P137" s="15"/>
    </row>
    <row r="138" spans="2:16">
      <c r="B138" s="46" t="s">
        <v>177</v>
      </c>
      <c r="C138" s="61">
        <v>155000</v>
      </c>
      <c r="D138" s="61">
        <v>0</v>
      </c>
      <c r="E138" s="61">
        <v>0</v>
      </c>
      <c r="F138" s="61">
        <f t="shared" si="18"/>
        <v>155000</v>
      </c>
      <c r="G138" s="62">
        <f t="shared" si="19"/>
        <v>100</v>
      </c>
      <c r="H138" s="61">
        <v>0</v>
      </c>
      <c r="I138" s="62">
        <f t="shared" si="20"/>
        <v>0</v>
      </c>
      <c r="J138" s="61">
        <v>0</v>
      </c>
      <c r="K138" s="62">
        <f t="shared" si="21"/>
        <v>0</v>
      </c>
      <c r="L138" s="61">
        <f t="shared" si="22"/>
        <v>155000</v>
      </c>
      <c r="M138" s="62">
        <f t="shared" si="23"/>
        <v>4.0061533212368211E-3</v>
      </c>
      <c r="N138" s="15"/>
      <c r="O138" s="28"/>
      <c r="P138" s="15"/>
    </row>
    <row r="139" spans="2:16">
      <c r="B139" s="46" t="s">
        <v>178</v>
      </c>
      <c r="C139" s="61">
        <v>4784940</v>
      </c>
      <c r="D139" s="61">
        <v>0</v>
      </c>
      <c r="E139" s="61">
        <v>1361440</v>
      </c>
      <c r="F139" s="61">
        <f t="shared" si="18"/>
        <v>6146380</v>
      </c>
      <c r="G139" s="62">
        <f t="shared" si="19"/>
        <v>100</v>
      </c>
      <c r="H139" s="61">
        <v>0</v>
      </c>
      <c r="I139" s="62">
        <f t="shared" si="20"/>
        <v>0</v>
      </c>
      <c r="J139" s="61">
        <v>0</v>
      </c>
      <c r="K139" s="62">
        <f t="shared" si="21"/>
        <v>0</v>
      </c>
      <c r="L139" s="61">
        <f t="shared" si="22"/>
        <v>6146380</v>
      </c>
      <c r="M139" s="62">
        <f t="shared" si="23"/>
        <v>0.15886026226182953</v>
      </c>
      <c r="N139" s="28"/>
      <c r="O139" s="28"/>
      <c r="P139" s="15"/>
    </row>
    <row r="140" spans="2:16">
      <c r="B140" s="46" t="s">
        <v>179</v>
      </c>
      <c r="C140" s="61">
        <v>1650000</v>
      </c>
      <c r="D140" s="61">
        <v>100000</v>
      </c>
      <c r="E140" s="61">
        <v>320522</v>
      </c>
      <c r="F140" s="61">
        <f t="shared" si="18"/>
        <v>2070522</v>
      </c>
      <c r="G140" s="62">
        <f t="shared" si="19"/>
        <v>100</v>
      </c>
      <c r="H140" s="61">
        <v>0</v>
      </c>
      <c r="I140" s="62">
        <f t="shared" si="20"/>
        <v>0</v>
      </c>
      <c r="J140" s="61">
        <v>0</v>
      </c>
      <c r="K140" s="62">
        <f t="shared" si="21"/>
        <v>0</v>
      </c>
      <c r="L140" s="61">
        <f t="shared" si="22"/>
        <v>2070522</v>
      </c>
      <c r="M140" s="62">
        <f t="shared" si="23"/>
        <v>5.3515023141896163E-2</v>
      </c>
      <c r="N140" s="56"/>
      <c r="O140" s="28"/>
      <c r="P140" s="15"/>
    </row>
    <row r="141" spans="2:16">
      <c r="B141" s="63" t="s">
        <v>180</v>
      </c>
      <c r="C141" s="66">
        <v>0</v>
      </c>
      <c r="D141" s="66">
        <v>74000</v>
      </c>
      <c r="E141" s="66">
        <v>76000</v>
      </c>
      <c r="F141" s="66">
        <f t="shared" si="18"/>
        <v>150000</v>
      </c>
      <c r="G141" s="68">
        <f t="shared" si="19"/>
        <v>100</v>
      </c>
      <c r="H141" s="66">
        <v>0</v>
      </c>
      <c r="I141" s="68">
        <f t="shared" si="20"/>
        <v>0</v>
      </c>
      <c r="J141" s="66">
        <v>0</v>
      </c>
      <c r="K141" s="68">
        <f t="shared" si="21"/>
        <v>0</v>
      </c>
      <c r="L141" s="66">
        <f t="shared" si="22"/>
        <v>150000</v>
      </c>
      <c r="M141" s="68">
        <f t="shared" si="23"/>
        <v>3.8769225689388592E-3</v>
      </c>
      <c r="N141" s="56"/>
      <c r="O141" s="28"/>
      <c r="P141" s="15"/>
    </row>
    <row r="142" spans="2:16">
      <c r="B142" s="46" t="s">
        <v>181</v>
      </c>
      <c r="C142" s="61">
        <v>247000</v>
      </c>
      <c r="D142" s="61">
        <v>0</v>
      </c>
      <c r="E142" s="61">
        <v>0</v>
      </c>
      <c r="F142" s="61">
        <f t="shared" si="18"/>
        <v>247000</v>
      </c>
      <c r="G142" s="62">
        <f t="shared" si="19"/>
        <v>100</v>
      </c>
      <c r="H142" s="61">
        <v>0</v>
      </c>
      <c r="I142" s="62">
        <f t="shared" si="20"/>
        <v>0</v>
      </c>
      <c r="J142" s="61">
        <v>0</v>
      </c>
      <c r="K142" s="62">
        <f t="shared" si="21"/>
        <v>0</v>
      </c>
      <c r="L142" s="61">
        <f t="shared" si="22"/>
        <v>247000</v>
      </c>
      <c r="M142" s="62">
        <f t="shared" si="23"/>
        <v>6.3839991635193209E-3</v>
      </c>
      <c r="N142" s="15"/>
      <c r="O142" s="28"/>
      <c r="P142" s="15"/>
    </row>
    <row r="143" spans="2:16">
      <c r="B143" s="46" t="s">
        <v>182</v>
      </c>
      <c r="C143" s="61">
        <v>0</v>
      </c>
      <c r="D143" s="61">
        <v>0</v>
      </c>
      <c r="E143" s="61">
        <v>2000000</v>
      </c>
      <c r="F143" s="61">
        <f t="shared" si="18"/>
        <v>2000000</v>
      </c>
      <c r="G143" s="62">
        <f t="shared" si="19"/>
        <v>100</v>
      </c>
      <c r="H143" s="61">
        <v>0</v>
      </c>
      <c r="I143" s="62">
        <f t="shared" si="20"/>
        <v>0</v>
      </c>
      <c r="J143" s="61">
        <v>0</v>
      </c>
      <c r="K143" s="62">
        <f t="shared" si="21"/>
        <v>0</v>
      </c>
      <c r="L143" s="61">
        <f t="shared" si="22"/>
        <v>2000000</v>
      </c>
      <c r="M143" s="62">
        <f t="shared" si="23"/>
        <v>5.1692300919184787E-2</v>
      </c>
      <c r="N143" s="15"/>
      <c r="O143" s="28"/>
      <c r="P143" s="15"/>
    </row>
    <row r="144" spans="2:16">
      <c r="B144" s="46" t="s">
        <v>183</v>
      </c>
      <c r="C144" s="61">
        <v>0</v>
      </c>
      <c r="D144" s="61">
        <v>0</v>
      </c>
      <c r="E144" s="61">
        <v>56000</v>
      </c>
      <c r="F144" s="61">
        <f t="shared" si="18"/>
        <v>56000</v>
      </c>
      <c r="G144" s="62">
        <f t="shared" si="19"/>
        <v>2.1084337349397591</v>
      </c>
      <c r="H144" s="61">
        <v>2600000</v>
      </c>
      <c r="I144" s="62">
        <f t="shared" si="20"/>
        <v>97.891566265060234</v>
      </c>
      <c r="J144" s="61">
        <v>0</v>
      </c>
      <c r="K144" s="62">
        <f t="shared" si="21"/>
        <v>0</v>
      </c>
      <c r="L144" s="61">
        <f t="shared" si="22"/>
        <v>2656000</v>
      </c>
      <c r="M144" s="62">
        <f t="shared" si="23"/>
        <v>6.8647375620677395E-2</v>
      </c>
      <c r="N144" s="15"/>
      <c r="O144" s="15"/>
      <c r="P144" s="15"/>
    </row>
    <row r="145" spans="2:16">
      <c r="B145" s="46" t="s">
        <v>184</v>
      </c>
      <c r="C145" s="61">
        <v>0</v>
      </c>
      <c r="D145" s="61">
        <v>3871909</v>
      </c>
      <c r="E145" s="61">
        <v>0</v>
      </c>
      <c r="F145" s="61">
        <f t="shared" si="18"/>
        <v>3871909</v>
      </c>
      <c r="G145" s="62">
        <f t="shared" si="19"/>
        <v>100</v>
      </c>
      <c r="H145" s="61">
        <v>0</v>
      </c>
      <c r="I145" s="62">
        <f t="shared" si="20"/>
        <v>0</v>
      </c>
      <c r="J145" s="61">
        <v>0</v>
      </c>
      <c r="K145" s="62">
        <f t="shared" si="21"/>
        <v>0</v>
      </c>
      <c r="L145" s="61">
        <f t="shared" si="22"/>
        <v>3871909</v>
      </c>
      <c r="M145" s="62">
        <f t="shared" si="23"/>
        <v>0.10007394257984994</v>
      </c>
      <c r="N145" s="15"/>
      <c r="O145" s="15"/>
      <c r="P145" s="15"/>
    </row>
    <row r="146" spans="2:16">
      <c r="B146" s="63" t="s">
        <v>185</v>
      </c>
      <c r="C146" s="66">
        <v>2475305</v>
      </c>
      <c r="D146" s="66">
        <v>0</v>
      </c>
      <c r="E146" s="66">
        <v>0</v>
      </c>
      <c r="F146" s="66">
        <f t="shared" si="18"/>
        <v>2475305</v>
      </c>
      <c r="G146" s="68">
        <f t="shared" si="19"/>
        <v>100</v>
      </c>
      <c r="H146" s="66">
        <v>0</v>
      </c>
      <c r="I146" s="68">
        <f t="shared" si="20"/>
        <v>0</v>
      </c>
      <c r="J146" s="66">
        <v>0</v>
      </c>
      <c r="K146" s="68">
        <f t="shared" si="21"/>
        <v>0</v>
      </c>
      <c r="L146" s="66">
        <f t="shared" si="22"/>
        <v>2475305</v>
      </c>
      <c r="M146" s="68">
        <f t="shared" si="23"/>
        <v>6.3977105463381354E-2</v>
      </c>
      <c r="N146" s="15"/>
      <c r="O146" s="15"/>
      <c r="P146" s="15"/>
    </row>
    <row r="147" spans="2:16">
      <c r="B147" s="46" t="s">
        <v>186</v>
      </c>
      <c r="C147" s="61">
        <v>1468000</v>
      </c>
      <c r="D147" s="61">
        <v>0</v>
      </c>
      <c r="E147" s="61">
        <v>0</v>
      </c>
      <c r="F147" s="61">
        <f t="shared" si="18"/>
        <v>1468000</v>
      </c>
      <c r="G147" s="62">
        <f t="shared" si="19"/>
        <v>100</v>
      </c>
      <c r="H147" s="61">
        <v>0</v>
      </c>
      <c r="I147" s="62">
        <f t="shared" si="20"/>
        <v>0</v>
      </c>
      <c r="J147" s="61">
        <v>0</v>
      </c>
      <c r="K147" s="62">
        <f t="shared" si="21"/>
        <v>0</v>
      </c>
      <c r="L147" s="61">
        <f t="shared" si="22"/>
        <v>1468000</v>
      </c>
      <c r="M147" s="62">
        <f t="shared" si="23"/>
        <v>3.7942148874681635E-2</v>
      </c>
      <c r="N147" s="15"/>
      <c r="O147" s="15"/>
      <c r="P147" s="15"/>
    </row>
    <row r="148" spans="2:16">
      <c r="B148" s="46" t="s">
        <v>187</v>
      </c>
      <c r="C148" s="61">
        <v>0</v>
      </c>
      <c r="D148" s="61">
        <v>585000</v>
      </c>
      <c r="E148" s="61">
        <v>0</v>
      </c>
      <c r="F148" s="61">
        <f t="shared" si="18"/>
        <v>585000</v>
      </c>
      <c r="G148" s="62">
        <f t="shared" si="19"/>
        <v>100</v>
      </c>
      <c r="H148" s="61">
        <v>0</v>
      </c>
      <c r="I148" s="62">
        <f t="shared" si="20"/>
        <v>0</v>
      </c>
      <c r="J148" s="61">
        <v>0</v>
      </c>
      <c r="K148" s="62">
        <f t="shared" si="21"/>
        <v>0</v>
      </c>
      <c r="L148" s="61">
        <f t="shared" si="22"/>
        <v>585000</v>
      </c>
      <c r="M148" s="62">
        <f t="shared" si="23"/>
        <v>1.5119998018861552E-2</v>
      </c>
      <c r="N148" s="15"/>
      <c r="O148" s="15"/>
      <c r="P148" s="15"/>
    </row>
    <row r="149" spans="2:16">
      <c r="B149" s="46" t="s">
        <v>188</v>
      </c>
      <c r="C149" s="61">
        <v>1952572</v>
      </c>
      <c r="D149" s="61">
        <v>47428</v>
      </c>
      <c r="E149" s="61">
        <v>0</v>
      </c>
      <c r="F149" s="61">
        <f t="shared" si="18"/>
        <v>2000000</v>
      </c>
      <c r="G149" s="62">
        <f t="shared" si="19"/>
        <v>100</v>
      </c>
      <c r="H149" s="61">
        <v>0</v>
      </c>
      <c r="I149" s="62">
        <f t="shared" si="20"/>
        <v>0</v>
      </c>
      <c r="J149" s="61">
        <v>0</v>
      </c>
      <c r="K149" s="62">
        <f t="shared" si="21"/>
        <v>0</v>
      </c>
      <c r="L149" s="61">
        <f t="shared" si="22"/>
        <v>2000000</v>
      </c>
      <c r="M149" s="62">
        <f t="shared" si="23"/>
        <v>5.1692300919184787E-2</v>
      </c>
      <c r="N149" s="15"/>
      <c r="O149" s="15"/>
      <c r="P149" s="15"/>
    </row>
    <row r="150" spans="2:16">
      <c r="B150" s="46" t="s">
        <v>189</v>
      </c>
      <c r="C150" s="61">
        <v>927206</v>
      </c>
      <c r="D150" s="61">
        <v>6000</v>
      </c>
      <c r="E150" s="61">
        <v>64000</v>
      </c>
      <c r="F150" s="61">
        <f t="shared" si="18"/>
        <v>997206</v>
      </c>
      <c r="G150" s="62">
        <f t="shared" si="19"/>
        <v>100</v>
      </c>
      <c r="H150" s="61">
        <v>0</v>
      </c>
      <c r="I150" s="62">
        <f t="shared" si="20"/>
        <v>0</v>
      </c>
      <c r="J150" s="61">
        <v>0</v>
      </c>
      <c r="K150" s="62">
        <f t="shared" si="21"/>
        <v>0</v>
      </c>
      <c r="L150" s="61">
        <f t="shared" si="22"/>
        <v>997206</v>
      </c>
      <c r="M150" s="62">
        <f t="shared" si="23"/>
        <v>2.5773936315208294E-2</v>
      </c>
      <c r="N150" s="15"/>
      <c r="O150" s="15"/>
      <c r="P150" s="15"/>
    </row>
    <row r="151" spans="2:16">
      <c r="B151" s="63" t="s">
        <v>190</v>
      </c>
      <c r="C151" s="66">
        <v>0</v>
      </c>
      <c r="D151" s="66">
        <v>262000</v>
      </c>
      <c r="E151" s="66">
        <v>0</v>
      </c>
      <c r="F151" s="66">
        <f t="shared" si="18"/>
        <v>262000</v>
      </c>
      <c r="G151" s="68">
        <f t="shared" si="19"/>
        <v>100</v>
      </c>
      <c r="H151" s="66">
        <v>0</v>
      </c>
      <c r="I151" s="68">
        <f t="shared" si="20"/>
        <v>0</v>
      </c>
      <c r="J151" s="66">
        <v>0</v>
      </c>
      <c r="K151" s="68">
        <f t="shared" si="21"/>
        <v>0</v>
      </c>
      <c r="L151" s="66">
        <f t="shared" si="22"/>
        <v>262000</v>
      </c>
      <c r="M151" s="68">
        <f t="shared" si="23"/>
        <v>6.7716914204132075E-3</v>
      </c>
      <c r="N151" s="15"/>
      <c r="O151" s="15"/>
      <c r="P151" s="15"/>
    </row>
    <row r="152" spans="2:16">
      <c r="B152" s="46" t="s">
        <v>191</v>
      </c>
      <c r="C152" s="61">
        <v>0</v>
      </c>
      <c r="D152" s="61">
        <v>225720</v>
      </c>
      <c r="E152" s="61">
        <v>0</v>
      </c>
      <c r="F152" s="61">
        <f t="shared" si="18"/>
        <v>225720</v>
      </c>
      <c r="G152" s="62">
        <f t="shared" si="19"/>
        <v>100</v>
      </c>
      <c r="H152" s="61">
        <v>0</v>
      </c>
      <c r="I152" s="62">
        <f t="shared" si="20"/>
        <v>0</v>
      </c>
      <c r="J152" s="61">
        <v>0</v>
      </c>
      <c r="K152" s="62">
        <f t="shared" si="21"/>
        <v>0</v>
      </c>
      <c r="L152" s="61">
        <f t="shared" si="22"/>
        <v>225720</v>
      </c>
      <c r="M152" s="62">
        <f t="shared" si="23"/>
        <v>5.8339930817391961E-3</v>
      </c>
      <c r="N152" s="15"/>
      <c r="O152" s="15"/>
      <c r="P152" s="15"/>
    </row>
    <row r="153" spans="2:16">
      <c r="B153" s="46" t="s">
        <v>192</v>
      </c>
      <c r="C153" s="61">
        <v>3096636</v>
      </c>
      <c r="D153" s="61">
        <v>542250</v>
      </c>
      <c r="E153" s="61">
        <v>401920</v>
      </c>
      <c r="F153" s="61">
        <f t="shared" si="18"/>
        <v>4040806</v>
      </c>
      <c r="G153" s="62">
        <f t="shared" si="19"/>
        <v>100</v>
      </c>
      <c r="H153" s="61">
        <v>0</v>
      </c>
      <c r="I153" s="62">
        <f t="shared" si="20"/>
        <v>0</v>
      </c>
      <c r="J153" s="61">
        <v>0</v>
      </c>
      <c r="K153" s="62">
        <f t="shared" si="21"/>
        <v>0</v>
      </c>
      <c r="L153" s="61">
        <f t="shared" si="22"/>
        <v>4040806</v>
      </c>
      <c r="M153" s="62">
        <f t="shared" si="23"/>
        <v>0.10443927985402371</v>
      </c>
      <c r="N153" s="15"/>
      <c r="O153" s="15"/>
      <c r="P153" s="15"/>
    </row>
    <row r="154" spans="2:16">
      <c r="B154" s="46" t="s">
        <v>193</v>
      </c>
      <c r="C154" s="61">
        <v>0</v>
      </c>
      <c r="D154" s="61">
        <v>451440</v>
      </c>
      <c r="E154" s="61">
        <v>0</v>
      </c>
      <c r="F154" s="61">
        <f t="shared" si="18"/>
        <v>451440</v>
      </c>
      <c r="G154" s="62">
        <f t="shared" si="19"/>
        <v>100</v>
      </c>
      <c r="H154" s="61">
        <v>0</v>
      </c>
      <c r="I154" s="62">
        <f t="shared" si="20"/>
        <v>0</v>
      </c>
      <c r="J154" s="61">
        <v>0</v>
      </c>
      <c r="K154" s="62">
        <f t="shared" si="21"/>
        <v>0</v>
      </c>
      <c r="L154" s="61">
        <f t="shared" si="22"/>
        <v>451440</v>
      </c>
      <c r="M154" s="62">
        <f t="shared" si="23"/>
        <v>1.1667986163478392E-2</v>
      </c>
      <c r="N154" s="15"/>
      <c r="O154" s="15"/>
      <c r="P154" s="15"/>
    </row>
    <row r="155" spans="2:16">
      <c r="B155" s="46" t="s">
        <v>194</v>
      </c>
      <c r="C155" s="61">
        <v>436000</v>
      </c>
      <c r="D155" s="61">
        <v>0</v>
      </c>
      <c r="E155" s="61">
        <v>0</v>
      </c>
      <c r="F155" s="61">
        <f t="shared" si="18"/>
        <v>436000</v>
      </c>
      <c r="G155" s="62">
        <f t="shared" si="19"/>
        <v>100</v>
      </c>
      <c r="H155" s="61">
        <v>0</v>
      </c>
      <c r="I155" s="62">
        <f t="shared" si="20"/>
        <v>0</v>
      </c>
      <c r="J155" s="61">
        <v>0</v>
      </c>
      <c r="K155" s="62">
        <f t="shared" si="21"/>
        <v>0</v>
      </c>
      <c r="L155" s="61">
        <f t="shared" si="22"/>
        <v>436000</v>
      </c>
      <c r="M155" s="62">
        <f t="shared" si="23"/>
        <v>1.1268921600382285E-2</v>
      </c>
      <c r="N155" s="15"/>
      <c r="O155" s="15"/>
      <c r="P155" s="15"/>
    </row>
    <row r="156" spans="2:16">
      <c r="B156" s="63" t="s">
        <v>195</v>
      </c>
      <c r="C156" s="66">
        <v>576000</v>
      </c>
      <c r="D156" s="66">
        <v>100000</v>
      </c>
      <c r="E156" s="66">
        <v>924000</v>
      </c>
      <c r="F156" s="66">
        <f t="shared" si="18"/>
        <v>1600000</v>
      </c>
      <c r="G156" s="68">
        <f t="shared" si="19"/>
        <v>100</v>
      </c>
      <c r="H156" s="66">
        <v>0</v>
      </c>
      <c r="I156" s="68">
        <f t="shared" si="20"/>
        <v>0</v>
      </c>
      <c r="J156" s="66">
        <v>0</v>
      </c>
      <c r="K156" s="68">
        <f t="shared" si="21"/>
        <v>0</v>
      </c>
      <c r="L156" s="66">
        <f t="shared" si="22"/>
        <v>1600000</v>
      </c>
      <c r="M156" s="68">
        <f t="shared" si="23"/>
        <v>4.1353840735347834E-2</v>
      </c>
      <c r="N156" s="15"/>
      <c r="O156" s="15"/>
      <c r="P156" s="15"/>
    </row>
    <row r="157" spans="2:16">
      <c r="B157" s="46" t="s">
        <v>196</v>
      </c>
      <c r="C157" s="61">
        <v>0</v>
      </c>
      <c r="D157" s="61">
        <v>475000</v>
      </c>
      <c r="E157" s="61">
        <v>7213218</v>
      </c>
      <c r="F157" s="61">
        <f t="shared" si="18"/>
        <v>7688218</v>
      </c>
      <c r="G157" s="62">
        <f t="shared" si="19"/>
        <v>100</v>
      </c>
      <c r="H157" s="61">
        <v>0</v>
      </c>
      <c r="I157" s="62">
        <f t="shared" si="20"/>
        <v>0</v>
      </c>
      <c r="J157" s="61">
        <v>0</v>
      </c>
      <c r="K157" s="62">
        <f t="shared" si="21"/>
        <v>0</v>
      </c>
      <c r="L157" s="61">
        <f t="shared" si="22"/>
        <v>7688218</v>
      </c>
      <c r="M157" s="62">
        <f t="shared" si="23"/>
        <v>0.19871083919414653</v>
      </c>
      <c r="N157" s="15"/>
      <c r="O157" s="15"/>
      <c r="P157" s="15"/>
    </row>
    <row r="158" spans="2:16">
      <c r="B158" s="46" t="s">
        <v>197</v>
      </c>
      <c r="C158" s="61">
        <v>798000</v>
      </c>
      <c r="D158" s="61">
        <v>0</v>
      </c>
      <c r="E158" s="61">
        <v>274000</v>
      </c>
      <c r="F158" s="61">
        <f t="shared" si="18"/>
        <v>1072000</v>
      </c>
      <c r="G158" s="62">
        <f t="shared" si="19"/>
        <v>100</v>
      </c>
      <c r="H158" s="61">
        <v>0</v>
      </c>
      <c r="I158" s="62">
        <f t="shared" si="20"/>
        <v>0</v>
      </c>
      <c r="J158" s="61">
        <v>0</v>
      </c>
      <c r="K158" s="62">
        <f t="shared" si="21"/>
        <v>0</v>
      </c>
      <c r="L158" s="61">
        <f t="shared" si="22"/>
        <v>1072000</v>
      </c>
      <c r="M158" s="62">
        <f t="shared" si="23"/>
        <v>2.7707073292683047E-2</v>
      </c>
      <c r="N158" s="15"/>
      <c r="O158" s="15"/>
      <c r="P158" s="15"/>
    </row>
    <row r="159" spans="2:16">
      <c r="B159" s="46" t="s">
        <v>198</v>
      </c>
      <c r="C159" s="61">
        <v>130000</v>
      </c>
      <c r="D159" s="61">
        <v>0</v>
      </c>
      <c r="E159" s="61">
        <v>0</v>
      </c>
      <c r="F159" s="61">
        <f t="shared" si="18"/>
        <v>130000</v>
      </c>
      <c r="G159" s="62">
        <f t="shared" si="19"/>
        <v>100</v>
      </c>
      <c r="H159" s="61">
        <v>0</v>
      </c>
      <c r="I159" s="62">
        <f t="shared" si="20"/>
        <v>0</v>
      </c>
      <c r="J159" s="61">
        <v>0</v>
      </c>
      <c r="K159" s="62">
        <f t="shared" si="21"/>
        <v>0</v>
      </c>
      <c r="L159" s="61">
        <f t="shared" si="22"/>
        <v>130000</v>
      </c>
      <c r="M159" s="62">
        <f t="shared" si="23"/>
        <v>3.3599995597470116E-3</v>
      </c>
      <c r="N159" s="15"/>
      <c r="O159" s="15"/>
      <c r="P159" s="15"/>
    </row>
    <row r="160" spans="2:16">
      <c r="B160" s="46" t="s">
        <v>199</v>
      </c>
      <c r="C160" s="61">
        <v>915758</v>
      </c>
      <c r="D160" s="61">
        <v>114653</v>
      </c>
      <c r="E160" s="61">
        <v>1153312</v>
      </c>
      <c r="F160" s="61">
        <f t="shared" si="18"/>
        <v>2183723</v>
      </c>
      <c r="G160" s="62">
        <f t="shared" si="19"/>
        <v>100</v>
      </c>
      <c r="H160" s="61">
        <v>0</v>
      </c>
      <c r="I160" s="62">
        <f t="shared" si="20"/>
        <v>0</v>
      </c>
      <c r="J160" s="61">
        <v>0</v>
      </c>
      <c r="K160" s="62">
        <f t="shared" si="21"/>
        <v>0</v>
      </c>
      <c r="L160" s="61">
        <f t="shared" si="22"/>
        <v>2183723</v>
      </c>
      <c r="M160" s="62">
        <f t="shared" si="23"/>
        <v>5.6440833220072491E-2</v>
      </c>
      <c r="N160" s="15"/>
      <c r="O160" s="15"/>
      <c r="P160" s="15"/>
    </row>
    <row r="161" spans="2:16">
      <c r="B161" s="46" t="s">
        <v>200</v>
      </c>
      <c r="C161" s="61">
        <v>2534434</v>
      </c>
      <c r="D161" s="61">
        <v>0</v>
      </c>
      <c r="E161" s="61">
        <v>282150</v>
      </c>
      <c r="F161" s="61">
        <f t="shared" si="18"/>
        <v>2816584</v>
      </c>
      <c r="G161" s="62">
        <f t="shared" si="19"/>
        <v>41.810270605992592</v>
      </c>
      <c r="H161" s="61">
        <v>0</v>
      </c>
      <c r="I161" s="62">
        <f t="shared" si="20"/>
        <v>0</v>
      </c>
      <c r="J161" s="66">
        <v>3920000</v>
      </c>
      <c r="K161" s="62">
        <f t="shared" si="21"/>
        <v>58.189729394007408</v>
      </c>
      <c r="L161" s="61">
        <f t="shared" si="22"/>
        <v>6736584</v>
      </c>
      <c r="M161" s="62">
        <f t="shared" si="23"/>
        <v>0.17411476364768277</v>
      </c>
      <c r="N161" s="15"/>
      <c r="O161" s="15"/>
      <c r="P161" s="15"/>
    </row>
    <row r="162" spans="2:16">
      <c r="B162" s="64" t="s">
        <v>201</v>
      </c>
      <c r="C162" s="67">
        <v>308000</v>
      </c>
      <c r="D162" s="67">
        <v>0</v>
      </c>
      <c r="E162" s="67">
        <v>0</v>
      </c>
      <c r="F162" s="67">
        <f t="shared" si="18"/>
        <v>308000</v>
      </c>
      <c r="G162" s="69">
        <f t="shared" si="19"/>
        <v>100</v>
      </c>
      <c r="H162" s="67">
        <v>0</v>
      </c>
      <c r="I162" s="69">
        <f t="shared" si="20"/>
        <v>0</v>
      </c>
      <c r="J162" s="61">
        <v>0</v>
      </c>
      <c r="K162" s="69">
        <f t="shared" si="21"/>
        <v>0</v>
      </c>
      <c r="L162" s="67">
        <f t="shared" si="22"/>
        <v>308000</v>
      </c>
      <c r="M162" s="69">
        <f t="shared" si="23"/>
        <v>7.9606143415544579E-3</v>
      </c>
      <c r="N162" s="15"/>
      <c r="O162" s="15"/>
      <c r="P162" s="15"/>
    </row>
    <row r="163" spans="2:16">
      <c r="B163" s="46" t="s">
        <v>202</v>
      </c>
      <c r="C163" s="61">
        <v>0</v>
      </c>
      <c r="D163" s="61">
        <v>0</v>
      </c>
      <c r="E163" s="61">
        <v>10666846</v>
      </c>
      <c r="F163" s="61">
        <f t="shared" si="18"/>
        <v>10666846</v>
      </c>
      <c r="G163" s="62">
        <f t="shared" si="19"/>
        <v>100</v>
      </c>
      <c r="H163" s="61">
        <v>0</v>
      </c>
      <c r="I163" s="62">
        <f t="shared" si="20"/>
        <v>0</v>
      </c>
      <c r="J163" s="61">
        <v>0</v>
      </c>
      <c r="K163" s="62">
        <f t="shared" si="21"/>
        <v>0</v>
      </c>
      <c r="L163" s="61">
        <f t="shared" si="22"/>
        <v>10666846</v>
      </c>
      <c r="M163" s="62">
        <f t="shared" si="23"/>
        <v>0.27569690664530128</v>
      </c>
      <c r="N163" s="15"/>
      <c r="O163" s="15"/>
      <c r="P163" s="15"/>
    </row>
    <row r="164" spans="2:16">
      <c r="B164" s="46" t="s">
        <v>203</v>
      </c>
      <c r="C164" s="61">
        <v>153900</v>
      </c>
      <c r="D164" s="61">
        <v>0</v>
      </c>
      <c r="E164" s="61">
        <v>0</v>
      </c>
      <c r="F164" s="61">
        <f t="shared" si="18"/>
        <v>153900</v>
      </c>
      <c r="G164" s="62">
        <f t="shared" si="19"/>
        <v>100</v>
      </c>
      <c r="H164" s="61">
        <v>0</v>
      </c>
      <c r="I164" s="62">
        <f t="shared" si="20"/>
        <v>0</v>
      </c>
      <c r="J164" s="61">
        <v>0</v>
      </c>
      <c r="K164" s="62">
        <f t="shared" si="21"/>
        <v>0</v>
      </c>
      <c r="L164" s="61">
        <f t="shared" si="22"/>
        <v>153900</v>
      </c>
      <c r="M164" s="62">
        <f t="shared" si="23"/>
        <v>3.9777225557312695E-3</v>
      </c>
      <c r="N164" s="15"/>
      <c r="O164" s="15"/>
      <c r="P164" s="15"/>
    </row>
    <row r="165" spans="2:16">
      <c r="B165" s="46" t="s">
        <v>204</v>
      </c>
      <c r="C165" s="61">
        <v>0</v>
      </c>
      <c r="D165" s="61">
        <v>855000</v>
      </c>
      <c r="E165" s="61">
        <v>0</v>
      </c>
      <c r="F165" s="61">
        <f t="shared" si="18"/>
        <v>855000</v>
      </c>
      <c r="G165" s="62">
        <f t="shared" si="19"/>
        <v>100</v>
      </c>
      <c r="H165" s="61">
        <v>0</v>
      </c>
      <c r="I165" s="62">
        <f t="shared" si="20"/>
        <v>0</v>
      </c>
      <c r="J165" s="61">
        <v>0</v>
      </c>
      <c r="K165" s="62">
        <f t="shared" si="21"/>
        <v>0</v>
      </c>
      <c r="L165" s="61">
        <f t="shared" si="22"/>
        <v>855000</v>
      </c>
      <c r="M165" s="62">
        <f t="shared" si="23"/>
        <v>2.2098458642951499E-2</v>
      </c>
      <c r="N165" s="15"/>
      <c r="O165" s="15"/>
      <c r="P165" s="15"/>
    </row>
    <row r="166" spans="2:16">
      <c r="B166" s="63" t="s">
        <v>205</v>
      </c>
      <c r="C166" s="66">
        <v>0</v>
      </c>
      <c r="D166" s="66">
        <v>467148</v>
      </c>
      <c r="E166" s="66">
        <v>0</v>
      </c>
      <c r="F166" s="66">
        <f t="shared" si="18"/>
        <v>467148</v>
      </c>
      <c r="G166" s="68">
        <f t="shared" si="19"/>
        <v>100</v>
      </c>
      <c r="H166" s="66">
        <v>0</v>
      </c>
      <c r="I166" s="68">
        <f t="shared" si="20"/>
        <v>0</v>
      </c>
      <c r="J166" s="66">
        <v>0</v>
      </c>
      <c r="K166" s="68">
        <f t="shared" si="21"/>
        <v>0</v>
      </c>
      <c r="L166" s="66">
        <f t="shared" si="22"/>
        <v>467148</v>
      </c>
      <c r="M166" s="68">
        <f t="shared" si="23"/>
        <v>1.2073977494897669E-2</v>
      </c>
      <c r="N166" s="15"/>
      <c r="O166" s="15"/>
      <c r="P166" s="15"/>
    </row>
    <row r="167" spans="2:16">
      <c r="B167" s="46" t="s">
        <v>206</v>
      </c>
      <c r="C167" s="61">
        <v>1149168</v>
      </c>
      <c r="D167" s="61">
        <v>0</v>
      </c>
      <c r="E167" s="61">
        <v>0</v>
      </c>
      <c r="F167" s="61">
        <f t="shared" si="18"/>
        <v>1149168</v>
      </c>
      <c r="G167" s="62">
        <f t="shared" si="19"/>
        <v>100</v>
      </c>
      <c r="H167" s="61">
        <v>0</v>
      </c>
      <c r="I167" s="62">
        <f t="shared" si="20"/>
        <v>0</v>
      </c>
      <c r="J167" s="61">
        <v>0</v>
      </c>
      <c r="K167" s="62">
        <f t="shared" si="21"/>
        <v>0</v>
      </c>
      <c r="L167" s="61">
        <f t="shared" si="22"/>
        <v>1149168</v>
      </c>
      <c r="M167" s="62">
        <f t="shared" si="23"/>
        <v>2.9701569031348875E-2</v>
      </c>
      <c r="N167" s="15"/>
      <c r="O167" s="15"/>
      <c r="P167" s="15"/>
    </row>
    <row r="168" spans="2:16">
      <c r="B168" s="46" t="s">
        <v>207</v>
      </c>
      <c r="C168" s="61">
        <v>1704000</v>
      </c>
      <c r="D168" s="61">
        <v>0</v>
      </c>
      <c r="E168" s="61">
        <v>0</v>
      </c>
      <c r="F168" s="61">
        <f t="shared" si="18"/>
        <v>1704000</v>
      </c>
      <c r="G168" s="62">
        <f t="shared" si="19"/>
        <v>100</v>
      </c>
      <c r="H168" s="61">
        <v>0</v>
      </c>
      <c r="I168" s="62">
        <f t="shared" si="20"/>
        <v>0</v>
      </c>
      <c r="J168" s="61">
        <v>0</v>
      </c>
      <c r="K168" s="62">
        <f t="shared" si="21"/>
        <v>0</v>
      </c>
      <c r="L168" s="61">
        <f t="shared" si="22"/>
        <v>1704000</v>
      </c>
      <c r="M168" s="62">
        <f t="shared" si="23"/>
        <v>4.4041840383145445E-2</v>
      </c>
      <c r="N168" s="15"/>
      <c r="O168" s="15"/>
      <c r="P168" s="15"/>
    </row>
    <row r="169" spans="2:16">
      <c r="B169" s="46" t="s">
        <v>208</v>
      </c>
      <c r="C169" s="61">
        <v>0</v>
      </c>
      <c r="D169" s="61">
        <v>804466</v>
      </c>
      <c r="E169" s="61">
        <v>0</v>
      </c>
      <c r="F169" s="61">
        <f t="shared" si="18"/>
        <v>804466</v>
      </c>
      <c r="G169" s="62">
        <f t="shared" si="19"/>
        <v>100</v>
      </c>
      <c r="H169" s="61">
        <v>0</v>
      </c>
      <c r="I169" s="62">
        <f t="shared" si="20"/>
        <v>0</v>
      </c>
      <c r="J169" s="61">
        <v>0</v>
      </c>
      <c r="K169" s="62">
        <f t="shared" si="21"/>
        <v>0</v>
      </c>
      <c r="L169" s="61">
        <f t="shared" si="22"/>
        <v>804466</v>
      </c>
      <c r="M169" s="62">
        <f t="shared" si="23"/>
        <v>2.0792349275626457E-2</v>
      </c>
      <c r="N169" s="15"/>
      <c r="O169" s="15"/>
      <c r="P169" s="15"/>
    </row>
    <row r="170" spans="2:16">
      <c r="B170" s="46" t="s">
        <v>209</v>
      </c>
      <c r="C170" s="61">
        <v>0</v>
      </c>
      <c r="D170" s="61">
        <v>120000</v>
      </c>
      <c r="E170" s="61">
        <v>1112000</v>
      </c>
      <c r="F170" s="61">
        <f t="shared" si="18"/>
        <v>1232000</v>
      </c>
      <c r="G170" s="62">
        <f t="shared" si="19"/>
        <v>100</v>
      </c>
      <c r="H170" s="61">
        <v>0</v>
      </c>
      <c r="I170" s="62">
        <f t="shared" si="20"/>
        <v>0</v>
      </c>
      <c r="J170" s="61">
        <v>0</v>
      </c>
      <c r="K170" s="62">
        <f t="shared" si="21"/>
        <v>0</v>
      </c>
      <c r="L170" s="61">
        <f t="shared" si="22"/>
        <v>1232000</v>
      </c>
      <c r="M170" s="62">
        <f t="shared" si="23"/>
        <v>3.1842457366217831E-2</v>
      </c>
      <c r="N170" s="15"/>
      <c r="O170" s="15"/>
      <c r="P170" s="15"/>
    </row>
    <row r="171" spans="2:16">
      <c r="B171" s="46" t="s">
        <v>210</v>
      </c>
      <c r="C171" s="61">
        <v>767150</v>
      </c>
      <c r="D171" s="61">
        <v>0</v>
      </c>
      <c r="E171" s="61">
        <v>0</v>
      </c>
      <c r="F171" s="61">
        <f t="shared" si="18"/>
        <v>767150</v>
      </c>
      <c r="G171" s="62">
        <f t="shared" si="19"/>
        <v>100</v>
      </c>
      <c r="H171" s="61">
        <v>0</v>
      </c>
      <c r="I171" s="62">
        <f t="shared" si="20"/>
        <v>0</v>
      </c>
      <c r="J171" s="66">
        <v>0</v>
      </c>
      <c r="K171" s="62">
        <f t="shared" si="21"/>
        <v>0</v>
      </c>
      <c r="L171" s="61">
        <f t="shared" si="22"/>
        <v>767150</v>
      </c>
      <c r="M171" s="62">
        <f t="shared" si="23"/>
        <v>1.9827874325076308E-2</v>
      </c>
      <c r="N171" s="15"/>
      <c r="O171" s="15"/>
      <c r="P171" s="15"/>
    </row>
    <row r="172" spans="2:16">
      <c r="B172" s="64" t="s">
        <v>211</v>
      </c>
      <c r="C172" s="67">
        <v>579200</v>
      </c>
      <c r="D172" s="67">
        <v>0</v>
      </c>
      <c r="E172" s="67">
        <v>0</v>
      </c>
      <c r="F172" s="67">
        <f t="shared" si="18"/>
        <v>579200</v>
      </c>
      <c r="G172" s="69">
        <f t="shared" si="19"/>
        <v>100</v>
      </c>
      <c r="H172" s="67">
        <v>0</v>
      </c>
      <c r="I172" s="69">
        <f t="shared" si="20"/>
        <v>0</v>
      </c>
      <c r="J172" s="61">
        <v>0</v>
      </c>
      <c r="K172" s="69">
        <f t="shared" si="21"/>
        <v>0</v>
      </c>
      <c r="L172" s="67">
        <f t="shared" si="22"/>
        <v>579200</v>
      </c>
      <c r="M172" s="69">
        <f t="shared" si="23"/>
        <v>1.4970090346195918E-2</v>
      </c>
      <c r="N172" s="15"/>
      <c r="O172" s="15"/>
      <c r="P172" s="15"/>
    </row>
    <row r="173" spans="2:16">
      <c r="B173" s="46" t="s">
        <v>212</v>
      </c>
      <c r="C173" s="61">
        <v>0</v>
      </c>
      <c r="D173" s="61">
        <v>163200</v>
      </c>
      <c r="E173" s="61">
        <v>21850</v>
      </c>
      <c r="F173" s="61">
        <f t="shared" si="18"/>
        <v>185050</v>
      </c>
      <c r="G173" s="62">
        <f t="shared" si="19"/>
        <v>100</v>
      </c>
      <c r="H173" s="61">
        <v>0</v>
      </c>
      <c r="I173" s="62">
        <f t="shared" si="20"/>
        <v>0</v>
      </c>
      <c r="J173" s="61">
        <v>0</v>
      </c>
      <c r="K173" s="62">
        <f t="shared" si="21"/>
        <v>0</v>
      </c>
      <c r="L173" s="61">
        <f t="shared" si="22"/>
        <v>185050</v>
      </c>
      <c r="M173" s="62">
        <f t="shared" si="23"/>
        <v>4.7828301425475728E-3</v>
      </c>
      <c r="N173" s="15"/>
      <c r="O173" s="15"/>
      <c r="P173" s="15"/>
    </row>
    <row r="174" spans="2:16">
      <c r="B174" s="46" t="s">
        <v>213</v>
      </c>
      <c r="C174" s="61">
        <v>0</v>
      </c>
      <c r="D174" s="61">
        <v>0</v>
      </c>
      <c r="E174" s="61">
        <v>285000</v>
      </c>
      <c r="F174" s="61">
        <f>SUM(C174:E174)</f>
        <v>285000</v>
      </c>
      <c r="G174" s="62">
        <f t="shared" si="19"/>
        <v>100</v>
      </c>
      <c r="H174" s="61">
        <v>0</v>
      </c>
      <c r="I174" s="62">
        <f t="shared" si="20"/>
        <v>0</v>
      </c>
      <c r="J174" s="61">
        <v>0</v>
      </c>
      <c r="K174" s="62">
        <f t="shared" si="21"/>
        <v>0</v>
      </c>
      <c r="L174" s="61">
        <f t="shared" si="22"/>
        <v>285000</v>
      </c>
      <c r="M174" s="62">
        <f t="shared" si="23"/>
        <v>7.3661528809838327E-3</v>
      </c>
      <c r="N174" s="15"/>
      <c r="O174" s="15"/>
      <c r="P174" s="15"/>
    </row>
    <row r="175" spans="2:16">
      <c r="B175" s="46" t="s">
        <v>214</v>
      </c>
      <c r="C175" s="61">
        <v>0</v>
      </c>
      <c r="D175" s="61">
        <v>244032</v>
      </c>
      <c r="E175" s="61">
        <v>0</v>
      </c>
      <c r="F175" s="61">
        <f t="shared" ref="F175:F231" si="24">SUM(C175:E175)</f>
        <v>244032</v>
      </c>
      <c r="G175" s="62">
        <f t="shared" ref="G175:G231" si="25">(F175/L175)*100</f>
        <v>100</v>
      </c>
      <c r="H175" s="61">
        <v>0</v>
      </c>
      <c r="I175" s="62">
        <f t="shared" si="20"/>
        <v>0</v>
      </c>
      <c r="J175" s="61">
        <v>0</v>
      </c>
      <c r="K175" s="62">
        <f t="shared" si="21"/>
        <v>0</v>
      </c>
      <c r="L175" s="61">
        <f t="shared" ref="L175:L231" si="26">J175+H175+F175</f>
        <v>244032</v>
      </c>
      <c r="M175" s="62">
        <f t="shared" ref="M175:M231" si="27">(L175/$L$285)*100</f>
        <v>6.3072877889552509E-3</v>
      </c>
      <c r="N175" s="15"/>
      <c r="O175" s="15"/>
      <c r="P175" s="15"/>
    </row>
    <row r="176" spans="2:16">
      <c r="B176" s="46" t="s">
        <v>215</v>
      </c>
      <c r="C176" s="61">
        <v>952544</v>
      </c>
      <c r="D176" s="61">
        <v>0</v>
      </c>
      <c r="E176" s="61">
        <v>0</v>
      </c>
      <c r="F176" s="61">
        <f t="shared" si="24"/>
        <v>952544</v>
      </c>
      <c r="G176" s="62">
        <f t="shared" si="25"/>
        <v>100</v>
      </c>
      <c r="H176" s="61">
        <v>0</v>
      </c>
      <c r="I176" s="62">
        <f t="shared" si="20"/>
        <v>0</v>
      </c>
      <c r="J176" s="61">
        <v>0</v>
      </c>
      <c r="K176" s="62">
        <f t="shared" si="21"/>
        <v>0</v>
      </c>
      <c r="L176" s="61">
        <f t="shared" si="26"/>
        <v>952544</v>
      </c>
      <c r="M176" s="62">
        <f t="shared" si="27"/>
        <v>2.4619595543381979E-2</v>
      </c>
      <c r="N176" s="15"/>
      <c r="O176" s="15"/>
      <c r="P176" s="15"/>
    </row>
    <row r="177" spans="2:16">
      <c r="B177" s="46" t="s">
        <v>216</v>
      </c>
      <c r="C177" s="61">
        <v>0</v>
      </c>
      <c r="D177" s="61">
        <v>0</v>
      </c>
      <c r="E177" s="61">
        <v>190000</v>
      </c>
      <c r="F177" s="61">
        <f t="shared" si="24"/>
        <v>190000</v>
      </c>
      <c r="G177" s="62">
        <f t="shared" si="25"/>
        <v>100</v>
      </c>
      <c r="H177" s="61">
        <v>0</v>
      </c>
      <c r="I177" s="62">
        <f t="shared" si="20"/>
        <v>0</v>
      </c>
      <c r="J177" s="61">
        <v>0</v>
      </c>
      <c r="K177" s="62">
        <f t="shared" si="21"/>
        <v>0</v>
      </c>
      <c r="L177" s="61">
        <f t="shared" si="26"/>
        <v>190000</v>
      </c>
      <c r="M177" s="62">
        <f t="shared" si="27"/>
        <v>4.9107685873225554E-3</v>
      </c>
      <c r="N177" s="15"/>
      <c r="O177" s="15"/>
      <c r="P177" s="15"/>
    </row>
    <row r="178" spans="2:16">
      <c r="B178" s="46" t="s">
        <v>217</v>
      </c>
      <c r="C178" s="61">
        <v>0</v>
      </c>
      <c r="D178" s="61">
        <v>0</v>
      </c>
      <c r="E178" s="61">
        <v>66634</v>
      </c>
      <c r="F178" s="61">
        <f t="shared" si="24"/>
        <v>66634</v>
      </c>
      <c r="G178" s="62">
        <f t="shared" si="25"/>
        <v>100</v>
      </c>
      <c r="H178" s="61">
        <v>0</v>
      </c>
      <c r="I178" s="62">
        <f t="shared" si="20"/>
        <v>0</v>
      </c>
      <c r="J178" s="61">
        <v>0</v>
      </c>
      <c r="K178" s="62">
        <f t="shared" si="21"/>
        <v>0</v>
      </c>
      <c r="L178" s="61">
        <f t="shared" si="26"/>
        <v>66634</v>
      </c>
      <c r="M178" s="62">
        <f t="shared" si="27"/>
        <v>1.7222323897244799E-3</v>
      </c>
      <c r="N178" s="15"/>
      <c r="O178" s="15"/>
      <c r="P178" s="15"/>
    </row>
    <row r="179" spans="2:16">
      <c r="B179" s="46" t="s">
        <v>218</v>
      </c>
      <c r="C179" s="61">
        <v>0</v>
      </c>
      <c r="D179" s="61">
        <v>675816</v>
      </c>
      <c r="E179" s="61">
        <v>0</v>
      </c>
      <c r="F179" s="61">
        <f t="shared" si="24"/>
        <v>675816</v>
      </c>
      <c r="G179" s="62">
        <f t="shared" si="25"/>
        <v>100</v>
      </c>
      <c r="H179" s="61">
        <v>0</v>
      </c>
      <c r="I179" s="62">
        <f t="shared" si="20"/>
        <v>0</v>
      </c>
      <c r="J179" s="61">
        <v>0</v>
      </c>
      <c r="K179" s="62">
        <f t="shared" si="21"/>
        <v>0</v>
      </c>
      <c r="L179" s="61">
        <f t="shared" si="26"/>
        <v>675816</v>
      </c>
      <c r="M179" s="62">
        <f t="shared" si="27"/>
        <v>1.7467242018999896E-2</v>
      </c>
      <c r="N179" s="15"/>
      <c r="O179" s="15"/>
      <c r="P179" s="15"/>
    </row>
    <row r="180" spans="2:16">
      <c r="B180" s="46" t="s">
        <v>219</v>
      </c>
      <c r="C180" s="61">
        <v>480000</v>
      </c>
      <c r="D180" s="61">
        <v>450000</v>
      </c>
      <c r="E180" s="61">
        <v>0</v>
      </c>
      <c r="F180" s="61">
        <f t="shared" si="24"/>
        <v>930000</v>
      </c>
      <c r="G180" s="62">
        <f t="shared" si="25"/>
        <v>100</v>
      </c>
      <c r="H180" s="61">
        <v>0</v>
      </c>
      <c r="I180" s="62">
        <f t="shared" si="20"/>
        <v>0</v>
      </c>
      <c r="J180" s="61">
        <v>0</v>
      </c>
      <c r="K180" s="62">
        <f t="shared" si="21"/>
        <v>0</v>
      </c>
      <c r="L180" s="61">
        <f t="shared" si="26"/>
        <v>930000</v>
      </c>
      <c r="M180" s="62">
        <f t="shared" si="27"/>
        <v>2.4036919927420929E-2</v>
      </c>
      <c r="N180" s="15"/>
      <c r="O180" s="15"/>
      <c r="P180" s="15"/>
    </row>
    <row r="181" spans="2:16">
      <c r="B181" s="46" t="s">
        <v>220</v>
      </c>
      <c r="C181" s="61">
        <v>14676</v>
      </c>
      <c r="D181" s="61">
        <v>0</v>
      </c>
      <c r="E181" s="61">
        <v>0</v>
      </c>
      <c r="F181" s="61">
        <f t="shared" si="24"/>
        <v>14676</v>
      </c>
      <c r="G181" s="62">
        <f t="shared" si="25"/>
        <v>100</v>
      </c>
      <c r="H181" s="61">
        <v>0</v>
      </c>
      <c r="I181" s="62">
        <f t="shared" si="20"/>
        <v>0</v>
      </c>
      <c r="J181" s="61">
        <v>0</v>
      </c>
      <c r="K181" s="62">
        <f t="shared" si="21"/>
        <v>0</v>
      </c>
      <c r="L181" s="61">
        <f t="shared" si="26"/>
        <v>14676</v>
      </c>
      <c r="M181" s="62">
        <f t="shared" si="27"/>
        <v>3.7931810414497803E-4</v>
      </c>
      <c r="N181" s="15"/>
      <c r="O181" s="15"/>
      <c r="P181" s="15"/>
    </row>
    <row r="182" spans="2:16">
      <c r="B182" s="46" t="s">
        <v>221</v>
      </c>
      <c r="C182" s="61">
        <v>0</v>
      </c>
      <c r="D182" s="61">
        <v>994000</v>
      </c>
      <c r="E182" s="61">
        <v>125000</v>
      </c>
      <c r="F182" s="61">
        <f t="shared" si="24"/>
        <v>1119000</v>
      </c>
      <c r="G182" s="62">
        <f t="shared" si="25"/>
        <v>100</v>
      </c>
      <c r="H182" s="61">
        <v>0</v>
      </c>
      <c r="I182" s="62">
        <f t="shared" si="20"/>
        <v>0</v>
      </c>
      <c r="J182" s="61">
        <v>0</v>
      </c>
      <c r="K182" s="62">
        <f t="shared" si="21"/>
        <v>0</v>
      </c>
      <c r="L182" s="61">
        <f t="shared" si="26"/>
        <v>1119000</v>
      </c>
      <c r="M182" s="62">
        <f t="shared" si="27"/>
        <v>2.8921842364283891E-2</v>
      </c>
      <c r="N182" s="15"/>
      <c r="O182" s="15"/>
      <c r="P182" s="15"/>
    </row>
    <row r="183" spans="2:16">
      <c r="B183" s="46" t="s">
        <v>222</v>
      </c>
      <c r="C183" s="61">
        <v>0</v>
      </c>
      <c r="D183" s="61">
        <v>0</v>
      </c>
      <c r="E183" s="61">
        <v>1773000</v>
      </c>
      <c r="F183" s="61">
        <f t="shared" si="24"/>
        <v>1773000</v>
      </c>
      <c r="G183" s="62">
        <f t="shared" si="25"/>
        <v>100</v>
      </c>
      <c r="H183" s="61">
        <v>0</v>
      </c>
      <c r="I183" s="62">
        <f t="shared" si="20"/>
        <v>0</v>
      </c>
      <c r="J183" s="61">
        <v>0</v>
      </c>
      <c r="K183" s="62">
        <f t="shared" si="21"/>
        <v>0</v>
      </c>
      <c r="L183" s="61">
        <f t="shared" si="26"/>
        <v>1773000</v>
      </c>
      <c r="M183" s="62">
        <f t="shared" si="27"/>
        <v>4.5825224764857314E-2</v>
      </c>
      <c r="N183" s="15"/>
      <c r="O183" s="15"/>
      <c r="P183" s="15"/>
    </row>
    <row r="184" spans="2:16">
      <c r="B184" s="46" t="s">
        <v>223</v>
      </c>
      <c r="C184" s="61">
        <v>0</v>
      </c>
      <c r="D184" s="61">
        <v>0</v>
      </c>
      <c r="E184" s="61">
        <v>617500</v>
      </c>
      <c r="F184" s="61">
        <f t="shared" si="24"/>
        <v>617500</v>
      </c>
      <c r="G184" s="62">
        <f t="shared" si="25"/>
        <v>100</v>
      </c>
      <c r="H184" s="61">
        <v>0</v>
      </c>
      <c r="I184" s="62">
        <f t="shared" si="20"/>
        <v>0</v>
      </c>
      <c r="J184" s="61">
        <v>0</v>
      </c>
      <c r="K184" s="62">
        <f t="shared" si="21"/>
        <v>0</v>
      </c>
      <c r="L184" s="61">
        <f t="shared" si="26"/>
        <v>617500</v>
      </c>
      <c r="M184" s="62">
        <f t="shared" si="27"/>
        <v>1.5959997908798304E-2</v>
      </c>
      <c r="N184" s="15"/>
      <c r="O184" s="15"/>
      <c r="P184" s="15"/>
    </row>
    <row r="185" spans="2:16">
      <c r="B185" s="46" t="s">
        <v>224</v>
      </c>
      <c r="C185" s="61">
        <v>69318</v>
      </c>
      <c r="D185" s="61">
        <v>0</v>
      </c>
      <c r="E185" s="61">
        <v>0</v>
      </c>
      <c r="F185" s="61">
        <f t="shared" si="24"/>
        <v>69318</v>
      </c>
      <c r="G185" s="62">
        <f t="shared" si="25"/>
        <v>100</v>
      </c>
      <c r="H185" s="61">
        <v>0</v>
      </c>
      <c r="I185" s="62">
        <f t="shared" si="20"/>
        <v>0</v>
      </c>
      <c r="J185" s="61">
        <v>0</v>
      </c>
      <c r="K185" s="62">
        <f t="shared" si="21"/>
        <v>0</v>
      </c>
      <c r="L185" s="61">
        <f t="shared" si="26"/>
        <v>69318</v>
      </c>
      <c r="M185" s="62">
        <f t="shared" si="27"/>
        <v>1.7916034575580259E-3</v>
      </c>
      <c r="N185" s="15"/>
      <c r="O185" s="15"/>
      <c r="P185" s="15"/>
    </row>
    <row r="186" spans="2:16">
      <c r="B186" s="46" t="s">
        <v>225</v>
      </c>
      <c r="C186" s="61">
        <v>520000</v>
      </c>
      <c r="D186" s="61">
        <v>0</v>
      </c>
      <c r="E186" s="61">
        <v>980000</v>
      </c>
      <c r="F186" s="61">
        <f t="shared" si="24"/>
        <v>1500000</v>
      </c>
      <c r="G186" s="62">
        <f t="shared" si="25"/>
        <v>100</v>
      </c>
      <c r="H186" s="61">
        <v>0</v>
      </c>
      <c r="I186" s="62">
        <f t="shared" si="20"/>
        <v>0</v>
      </c>
      <c r="J186" s="61">
        <v>0</v>
      </c>
      <c r="K186" s="62">
        <f t="shared" si="21"/>
        <v>0</v>
      </c>
      <c r="L186" s="61">
        <f t="shared" si="26"/>
        <v>1500000</v>
      </c>
      <c r="M186" s="62">
        <f t="shared" si="27"/>
        <v>3.8769225689388599E-2</v>
      </c>
      <c r="N186" s="15"/>
      <c r="O186" s="15"/>
      <c r="P186" s="15"/>
    </row>
    <row r="187" spans="2:16">
      <c r="B187" s="46" t="s">
        <v>226</v>
      </c>
      <c r="C187" s="61">
        <v>0</v>
      </c>
      <c r="D187" s="61">
        <v>0</v>
      </c>
      <c r="E187" s="61">
        <v>507870</v>
      </c>
      <c r="F187" s="61">
        <f t="shared" si="24"/>
        <v>507870</v>
      </c>
      <c r="G187" s="62">
        <f t="shared" si="25"/>
        <v>100</v>
      </c>
      <c r="H187" s="61">
        <v>0</v>
      </c>
      <c r="I187" s="62">
        <f t="shared" si="20"/>
        <v>0</v>
      </c>
      <c r="J187" s="61">
        <v>0</v>
      </c>
      <c r="K187" s="62">
        <f t="shared" si="21"/>
        <v>0</v>
      </c>
      <c r="L187" s="61">
        <f t="shared" si="26"/>
        <v>507870</v>
      </c>
      <c r="M187" s="62">
        <f t="shared" si="27"/>
        <v>1.3126484433913189E-2</v>
      </c>
      <c r="N187" s="15"/>
      <c r="O187" s="15"/>
      <c r="P187" s="15"/>
    </row>
    <row r="188" spans="2:16">
      <c r="B188" s="46" t="s">
        <v>227</v>
      </c>
      <c r="C188" s="61">
        <v>475000</v>
      </c>
      <c r="D188" s="61">
        <v>0</v>
      </c>
      <c r="E188" s="61">
        <v>0</v>
      </c>
      <c r="F188" s="61">
        <f t="shared" si="24"/>
        <v>475000</v>
      </c>
      <c r="G188" s="62">
        <f t="shared" si="25"/>
        <v>100</v>
      </c>
      <c r="H188" s="61">
        <v>0</v>
      </c>
      <c r="I188" s="62">
        <f t="shared" si="20"/>
        <v>0</v>
      </c>
      <c r="J188" s="61">
        <v>0</v>
      </c>
      <c r="K188" s="62">
        <f t="shared" si="21"/>
        <v>0</v>
      </c>
      <c r="L188" s="61">
        <f t="shared" si="26"/>
        <v>475000</v>
      </c>
      <c r="M188" s="62">
        <f t="shared" si="27"/>
        <v>1.227692146830639E-2</v>
      </c>
      <c r="N188" s="15"/>
      <c r="O188" s="15"/>
      <c r="P188" s="15"/>
    </row>
    <row r="189" spans="2:16">
      <c r="B189" s="46" t="s">
        <v>228</v>
      </c>
      <c r="C189" s="61">
        <v>0</v>
      </c>
      <c r="D189" s="61">
        <v>1184000</v>
      </c>
      <c r="E189" s="61">
        <v>0</v>
      </c>
      <c r="F189" s="61">
        <f t="shared" si="24"/>
        <v>1184000</v>
      </c>
      <c r="G189" s="62">
        <f t="shared" si="25"/>
        <v>100</v>
      </c>
      <c r="H189" s="61">
        <v>0</v>
      </c>
      <c r="I189" s="62">
        <f t="shared" si="20"/>
        <v>0</v>
      </c>
      <c r="J189" s="61">
        <v>0</v>
      </c>
      <c r="K189" s="62">
        <f t="shared" si="21"/>
        <v>0</v>
      </c>
      <c r="L189" s="61">
        <f t="shared" si="26"/>
        <v>1184000</v>
      </c>
      <c r="M189" s="62">
        <f t="shared" si="27"/>
        <v>3.0601842144157398E-2</v>
      </c>
      <c r="N189" s="15"/>
      <c r="O189" s="15"/>
      <c r="P189" s="15"/>
    </row>
    <row r="190" spans="2:16">
      <c r="B190" s="46" t="s">
        <v>229</v>
      </c>
      <c r="C190" s="61">
        <v>0</v>
      </c>
      <c r="D190" s="61">
        <v>304000</v>
      </c>
      <c r="E190" s="61">
        <v>52000</v>
      </c>
      <c r="F190" s="61">
        <f t="shared" si="24"/>
        <v>356000</v>
      </c>
      <c r="G190" s="62">
        <f t="shared" si="25"/>
        <v>100</v>
      </c>
      <c r="H190" s="61">
        <v>0</v>
      </c>
      <c r="I190" s="62">
        <f t="shared" si="20"/>
        <v>0</v>
      </c>
      <c r="J190" s="61">
        <v>0</v>
      </c>
      <c r="K190" s="62">
        <f t="shared" si="21"/>
        <v>0</v>
      </c>
      <c r="L190" s="61">
        <f t="shared" si="26"/>
        <v>356000</v>
      </c>
      <c r="M190" s="62">
        <f t="shared" si="27"/>
        <v>9.2012295636148926E-3</v>
      </c>
      <c r="N190" s="15"/>
      <c r="O190" s="15"/>
      <c r="P190" s="15"/>
    </row>
    <row r="191" spans="2:16">
      <c r="B191" s="46" t="s">
        <v>230</v>
      </c>
      <c r="C191" s="61">
        <v>300000</v>
      </c>
      <c r="D191" s="61">
        <v>0</v>
      </c>
      <c r="E191" s="61">
        <v>0</v>
      </c>
      <c r="F191" s="61">
        <f t="shared" si="24"/>
        <v>300000</v>
      </c>
      <c r="G191" s="62">
        <f t="shared" si="25"/>
        <v>100</v>
      </c>
      <c r="H191" s="61">
        <v>0</v>
      </c>
      <c r="I191" s="62">
        <f t="shared" si="20"/>
        <v>0</v>
      </c>
      <c r="J191" s="61">
        <v>0</v>
      </c>
      <c r="K191" s="62">
        <f t="shared" si="21"/>
        <v>0</v>
      </c>
      <c r="L191" s="61">
        <f t="shared" si="26"/>
        <v>300000</v>
      </c>
      <c r="M191" s="62">
        <f t="shared" si="27"/>
        <v>7.7538451378777185E-3</v>
      </c>
      <c r="N191" s="15"/>
      <c r="O191" s="15"/>
      <c r="P191" s="15"/>
    </row>
    <row r="192" spans="2:16">
      <c r="B192" s="46" t="s">
        <v>231</v>
      </c>
      <c r="C192" s="61">
        <v>66110</v>
      </c>
      <c r="D192" s="61">
        <v>0</v>
      </c>
      <c r="E192" s="61">
        <v>0</v>
      </c>
      <c r="F192" s="61">
        <f t="shared" si="24"/>
        <v>66110</v>
      </c>
      <c r="G192" s="62">
        <f t="shared" si="25"/>
        <v>100</v>
      </c>
      <c r="H192" s="61">
        <v>0</v>
      </c>
      <c r="I192" s="62">
        <f t="shared" si="20"/>
        <v>0</v>
      </c>
      <c r="J192" s="61">
        <v>0</v>
      </c>
      <c r="K192" s="62">
        <f t="shared" si="21"/>
        <v>0</v>
      </c>
      <c r="L192" s="61">
        <f t="shared" si="26"/>
        <v>66110</v>
      </c>
      <c r="M192" s="62">
        <f t="shared" si="27"/>
        <v>1.7086890068836534E-3</v>
      </c>
      <c r="N192" s="15"/>
      <c r="O192" s="15"/>
      <c r="P192" s="15"/>
    </row>
    <row r="193" spans="2:16">
      <c r="B193" s="46" t="s">
        <v>232</v>
      </c>
      <c r="C193" s="61">
        <v>0</v>
      </c>
      <c r="D193" s="61">
        <v>0</v>
      </c>
      <c r="E193" s="61">
        <v>228840</v>
      </c>
      <c r="F193" s="61">
        <f t="shared" si="24"/>
        <v>228840</v>
      </c>
      <c r="G193" s="62">
        <f t="shared" si="25"/>
        <v>100</v>
      </c>
      <c r="H193" s="61">
        <v>0</v>
      </c>
      <c r="I193" s="62">
        <f t="shared" si="20"/>
        <v>0</v>
      </c>
      <c r="J193" s="61">
        <v>0</v>
      </c>
      <c r="K193" s="62">
        <f t="shared" si="21"/>
        <v>0</v>
      </c>
      <c r="L193" s="61">
        <f t="shared" si="26"/>
        <v>228840</v>
      </c>
      <c r="M193" s="62">
        <f t="shared" si="27"/>
        <v>5.9146330711731237E-3</v>
      </c>
      <c r="N193" s="15"/>
      <c r="O193" s="15"/>
      <c r="P193" s="15"/>
    </row>
    <row r="194" spans="2:16">
      <c r="B194" s="46" t="s">
        <v>233</v>
      </c>
      <c r="C194" s="61">
        <v>0</v>
      </c>
      <c r="D194" s="61">
        <v>709400</v>
      </c>
      <c r="E194" s="61">
        <v>0</v>
      </c>
      <c r="F194" s="61">
        <f t="shared" si="24"/>
        <v>709400</v>
      </c>
      <c r="G194" s="62">
        <f t="shared" si="25"/>
        <v>100</v>
      </c>
      <c r="H194" s="61">
        <v>0</v>
      </c>
      <c r="I194" s="62">
        <f t="shared" si="20"/>
        <v>0</v>
      </c>
      <c r="J194" s="61">
        <v>0</v>
      </c>
      <c r="K194" s="62">
        <f t="shared" si="21"/>
        <v>0</v>
      </c>
      <c r="L194" s="61">
        <f t="shared" si="26"/>
        <v>709400</v>
      </c>
      <c r="M194" s="62">
        <f t="shared" si="27"/>
        <v>1.8335259136034846E-2</v>
      </c>
      <c r="N194" s="15"/>
      <c r="O194" s="15"/>
      <c r="P194" s="15"/>
    </row>
    <row r="195" spans="2:16">
      <c r="B195" s="46" t="s">
        <v>234</v>
      </c>
      <c r="C195" s="61">
        <v>0</v>
      </c>
      <c r="D195" s="61">
        <v>0</v>
      </c>
      <c r="E195" s="61">
        <v>11741</v>
      </c>
      <c r="F195" s="61">
        <f t="shared" si="24"/>
        <v>11741</v>
      </c>
      <c r="G195" s="62">
        <f t="shared" si="25"/>
        <v>100</v>
      </c>
      <c r="H195" s="61">
        <v>0</v>
      </c>
      <c r="I195" s="62">
        <f t="shared" si="20"/>
        <v>0</v>
      </c>
      <c r="J195" s="61">
        <v>0</v>
      </c>
      <c r="K195" s="62">
        <f t="shared" si="21"/>
        <v>0</v>
      </c>
      <c r="L195" s="61">
        <f t="shared" si="26"/>
        <v>11741</v>
      </c>
      <c r="M195" s="62">
        <f t="shared" si="27"/>
        <v>3.0345965254607431E-4</v>
      </c>
      <c r="N195" s="15"/>
      <c r="O195" s="15"/>
      <c r="P195" s="15"/>
    </row>
    <row r="196" spans="2:16">
      <c r="B196" s="46" t="s">
        <v>235</v>
      </c>
      <c r="C196" s="61">
        <v>0</v>
      </c>
      <c r="D196" s="61">
        <v>1097000</v>
      </c>
      <c r="E196" s="61">
        <v>0</v>
      </c>
      <c r="F196" s="61">
        <f t="shared" si="24"/>
        <v>1097000</v>
      </c>
      <c r="G196" s="62">
        <f t="shared" si="25"/>
        <v>100</v>
      </c>
      <c r="H196" s="61">
        <v>0</v>
      </c>
      <c r="I196" s="62">
        <f t="shared" si="20"/>
        <v>0</v>
      </c>
      <c r="J196" s="61">
        <v>0</v>
      </c>
      <c r="K196" s="62">
        <f t="shared" si="21"/>
        <v>0</v>
      </c>
      <c r="L196" s="61">
        <f t="shared" si="26"/>
        <v>1097000</v>
      </c>
      <c r="M196" s="62">
        <f t="shared" si="27"/>
        <v>2.8353227054172859E-2</v>
      </c>
      <c r="N196" s="15"/>
      <c r="O196" s="15"/>
      <c r="P196" s="15"/>
    </row>
    <row r="197" spans="2:16">
      <c r="B197" s="46" t="s">
        <v>236</v>
      </c>
      <c r="C197" s="61">
        <v>0</v>
      </c>
      <c r="D197" s="61">
        <v>0</v>
      </c>
      <c r="E197" s="61">
        <v>0</v>
      </c>
      <c r="F197" s="61">
        <f t="shared" si="24"/>
        <v>0</v>
      </c>
      <c r="G197" s="62">
        <f t="shared" si="25"/>
        <v>0</v>
      </c>
      <c r="H197" s="61">
        <v>1016000</v>
      </c>
      <c r="I197" s="62">
        <f t="shared" si="20"/>
        <v>100</v>
      </c>
      <c r="J197" s="61">
        <v>0</v>
      </c>
      <c r="K197" s="62">
        <f t="shared" si="21"/>
        <v>0</v>
      </c>
      <c r="L197" s="61">
        <f t="shared" si="26"/>
        <v>1016000</v>
      </c>
      <c r="M197" s="62">
        <f t="shared" si="27"/>
        <v>2.6259688866945876E-2</v>
      </c>
      <c r="N197" s="15"/>
      <c r="O197" s="15"/>
      <c r="P197" s="15"/>
    </row>
    <row r="198" spans="2:16">
      <c r="B198" s="46" t="s">
        <v>237</v>
      </c>
      <c r="C198" s="61">
        <v>0</v>
      </c>
      <c r="D198" s="61">
        <v>3200000</v>
      </c>
      <c r="E198" s="61">
        <v>0</v>
      </c>
      <c r="F198" s="61">
        <f t="shared" si="24"/>
        <v>3200000</v>
      </c>
      <c r="G198" s="62">
        <f t="shared" si="25"/>
        <v>100</v>
      </c>
      <c r="H198" s="61">
        <v>0</v>
      </c>
      <c r="I198" s="62">
        <f t="shared" si="20"/>
        <v>0</v>
      </c>
      <c r="J198" s="61">
        <v>0</v>
      </c>
      <c r="K198" s="62">
        <f t="shared" si="21"/>
        <v>0</v>
      </c>
      <c r="L198" s="61">
        <f t="shared" si="26"/>
        <v>3200000</v>
      </c>
      <c r="M198" s="62">
        <f t="shared" si="27"/>
        <v>8.2707681470695668E-2</v>
      </c>
      <c r="N198" s="15"/>
      <c r="O198" s="15"/>
      <c r="P198" s="15"/>
    </row>
    <row r="199" spans="2:16">
      <c r="B199" s="46" t="s">
        <v>238</v>
      </c>
      <c r="C199" s="61">
        <v>427500</v>
      </c>
      <c r="D199" s="61">
        <v>488640</v>
      </c>
      <c r="E199" s="61">
        <v>-37200</v>
      </c>
      <c r="F199" s="61">
        <f t="shared" si="24"/>
        <v>878940</v>
      </c>
      <c r="G199" s="62">
        <f t="shared" si="25"/>
        <v>100</v>
      </c>
      <c r="H199" s="61">
        <v>0</v>
      </c>
      <c r="I199" s="62">
        <f t="shared" si="20"/>
        <v>0</v>
      </c>
      <c r="J199" s="61">
        <v>0</v>
      </c>
      <c r="K199" s="62">
        <f t="shared" si="21"/>
        <v>0</v>
      </c>
      <c r="L199" s="61">
        <f t="shared" si="26"/>
        <v>878940</v>
      </c>
      <c r="M199" s="62">
        <f t="shared" si="27"/>
        <v>2.2717215484954142E-2</v>
      </c>
      <c r="N199" s="15"/>
      <c r="O199" s="15"/>
      <c r="P199" s="15"/>
    </row>
    <row r="200" spans="2:16">
      <c r="B200" s="46" t="s">
        <v>239</v>
      </c>
      <c r="C200" s="61">
        <v>0</v>
      </c>
      <c r="D200" s="61">
        <v>0</v>
      </c>
      <c r="E200" s="61">
        <v>475000</v>
      </c>
      <c r="F200" s="61">
        <f t="shared" si="24"/>
        <v>475000</v>
      </c>
      <c r="G200" s="62">
        <f t="shared" si="25"/>
        <v>100</v>
      </c>
      <c r="H200" s="61">
        <v>0</v>
      </c>
      <c r="I200" s="62">
        <f t="shared" si="20"/>
        <v>0</v>
      </c>
      <c r="J200" s="61">
        <v>0</v>
      </c>
      <c r="K200" s="62">
        <f t="shared" si="21"/>
        <v>0</v>
      </c>
      <c r="L200" s="61">
        <f t="shared" si="26"/>
        <v>475000</v>
      </c>
      <c r="M200" s="62">
        <f t="shared" si="27"/>
        <v>1.227692146830639E-2</v>
      </c>
      <c r="N200" s="15"/>
      <c r="O200" s="15"/>
      <c r="P200" s="15"/>
    </row>
    <row r="201" spans="2:16">
      <c r="B201" s="46" t="s">
        <v>240</v>
      </c>
      <c r="C201" s="61">
        <v>1936000</v>
      </c>
      <c r="D201" s="61">
        <v>0</v>
      </c>
      <c r="E201" s="61">
        <v>0</v>
      </c>
      <c r="F201" s="61">
        <f t="shared" si="24"/>
        <v>1936000</v>
      </c>
      <c r="G201" s="62">
        <f t="shared" si="25"/>
        <v>100</v>
      </c>
      <c r="H201" s="61">
        <v>0</v>
      </c>
      <c r="I201" s="62">
        <f t="shared" ref="I201:I231" si="28">(H201/L201)*100</f>
        <v>0</v>
      </c>
      <c r="J201" s="61">
        <v>0</v>
      </c>
      <c r="K201" s="62">
        <f t="shared" ref="K201:K231" si="29">(J201/L201)*100</f>
        <v>0</v>
      </c>
      <c r="L201" s="61">
        <f t="shared" si="26"/>
        <v>1936000</v>
      </c>
      <c r="M201" s="62">
        <f t="shared" si="27"/>
        <v>5.0038147289770879E-2</v>
      </c>
      <c r="N201" s="15"/>
      <c r="O201" s="15"/>
      <c r="P201" s="15"/>
    </row>
    <row r="202" spans="2:16">
      <c r="B202" s="46" t="s">
        <v>241</v>
      </c>
      <c r="C202" s="61">
        <v>99000</v>
      </c>
      <c r="D202" s="61">
        <v>0</v>
      </c>
      <c r="E202" s="61">
        <v>0</v>
      </c>
      <c r="F202" s="61">
        <f t="shared" si="24"/>
        <v>99000</v>
      </c>
      <c r="G202" s="62">
        <f t="shared" si="25"/>
        <v>100</v>
      </c>
      <c r="H202" s="61">
        <v>0</v>
      </c>
      <c r="I202" s="62">
        <f t="shared" si="28"/>
        <v>0</v>
      </c>
      <c r="J202" s="61">
        <v>0</v>
      </c>
      <c r="K202" s="62">
        <f t="shared" si="29"/>
        <v>0</v>
      </c>
      <c r="L202" s="61">
        <f t="shared" si="26"/>
        <v>99000</v>
      </c>
      <c r="M202" s="62">
        <f t="shared" si="27"/>
        <v>2.558768895499647E-3</v>
      </c>
      <c r="N202" s="15"/>
      <c r="O202" s="15"/>
      <c r="P202" s="15"/>
    </row>
    <row r="203" spans="2:16">
      <c r="B203" s="46" t="s">
        <v>242</v>
      </c>
      <c r="C203" s="61">
        <v>628162</v>
      </c>
      <c r="D203" s="61">
        <v>14842</v>
      </c>
      <c r="E203" s="61">
        <v>56996</v>
      </c>
      <c r="F203" s="61">
        <f t="shared" si="24"/>
        <v>700000</v>
      </c>
      <c r="G203" s="62">
        <f t="shared" si="25"/>
        <v>100</v>
      </c>
      <c r="H203" s="61">
        <v>0</v>
      </c>
      <c r="I203" s="62">
        <f t="shared" si="28"/>
        <v>0</v>
      </c>
      <c r="J203" s="61">
        <v>0</v>
      </c>
      <c r="K203" s="62">
        <f t="shared" si="29"/>
        <v>0</v>
      </c>
      <c r="L203" s="61">
        <f t="shared" si="26"/>
        <v>700000</v>
      </c>
      <c r="M203" s="62">
        <f t="shared" si="27"/>
        <v>1.8092305321714679E-2</v>
      </c>
      <c r="N203" s="15"/>
      <c r="O203" s="15"/>
      <c r="P203" s="15"/>
    </row>
    <row r="204" spans="2:16">
      <c r="B204" s="46" t="s">
        <v>243</v>
      </c>
      <c r="C204" s="61">
        <v>500000</v>
      </c>
      <c r="D204" s="61">
        <v>0</v>
      </c>
      <c r="E204" s="61">
        <v>177160</v>
      </c>
      <c r="F204" s="61">
        <f t="shared" si="24"/>
        <v>677160</v>
      </c>
      <c r="G204" s="62">
        <f t="shared" si="25"/>
        <v>100</v>
      </c>
      <c r="H204" s="61">
        <v>0</v>
      </c>
      <c r="I204" s="62">
        <f t="shared" si="28"/>
        <v>0</v>
      </c>
      <c r="J204" s="61">
        <v>0</v>
      </c>
      <c r="K204" s="62">
        <f t="shared" si="29"/>
        <v>0</v>
      </c>
      <c r="L204" s="61">
        <f t="shared" si="26"/>
        <v>677160</v>
      </c>
      <c r="M204" s="62">
        <f t="shared" si="27"/>
        <v>1.7501979245217587E-2</v>
      </c>
      <c r="N204" s="15"/>
      <c r="O204" s="15"/>
      <c r="P204" s="15"/>
    </row>
    <row r="205" spans="2:16">
      <c r="B205" s="46" t="s">
        <v>244</v>
      </c>
      <c r="C205" s="61">
        <v>3735200</v>
      </c>
      <c r="D205" s="61">
        <v>2232500</v>
      </c>
      <c r="E205" s="61">
        <v>0</v>
      </c>
      <c r="F205" s="61">
        <f t="shared" si="24"/>
        <v>5967700</v>
      </c>
      <c r="G205" s="62">
        <f t="shared" si="25"/>
        <v>100</v>
      </c>
      <c r="H205" s="61">
        <v>0</v>
      </c>
      <c r="I205" s="62">
        <f t="shared" si="28"/>
        <v>0</v>
      </c>
      <c r="J205" s="61">
        <v>0</v>
      </c>
      <c r="K205" s="62">
        <f t="shared" si="29"/>
        <v>0</v>
      </c>
      <c r="L205" s="61">
        <f t="shared" si="26"/>
        <v>5967700</v>
      </c>
      <c r="M205" s="62">
        <f t="shared" si="27"/>
        <v>0.15424207209770954</v>
      </c>
      <c r="N205" s="15"/>
      <c r="O205" s="15"/>
      <c r="P205" s="15"/>
    </row>
    <row r="206" spans="2:16">
      <c r="B206" s="46" t="s">
        <v>245</v>
      </c>
      <c r="C206" s="61">
        <v>197813</v>
      </c>
      <c r="D206" s="61">
        <v>23220</v>
      </c>
      <c r="E206" s="61">
        <v>728967</v>
      </c>
      <c r="F206" s="61">
        <f t="shared" si="24"/>
        <v>950000</v>
      </c>
      <c r="G206" s="62">
        <f t="shared" si="25"/>
        <v>100</v>
      </c>
      <c r="H206" s="61">
        <v>0</v>
      </c>
      <c r="I206" s="62">
        <f t="shared" si="28"/>
        <v>0</v>
      </c>
      <c r="J206" s="61">
        <v>0</v>
      </c>
      <c r="K206" s="62">
        <f t="shared" si="29"/>
        <v>0</v>
      </c>
      <c r="L206" s="61">
        <f t="shared" si="26"/>
        <v>950000</v>
      </c>
      <c r="M206" s="62">
        <f t="shared" si="27"/>
        <v>2.455384293661278E-2</v>
      </c>
      <c r="N206" s="15"/>
      <c r="O206" s="15"/>
      <c r="P206" s="15"/>
    </row>
    <row r="207" spans="2:16">
      <c r="B207" s="46" t="s">
        <v>246</v>
      </c>
      <c r="C207" s="61">
        <v>75000</v>
      </c>
      <c r="D207" s="61">
        <v>0</v>
      </c>
      <c r="E207" s="61">
        <v>140000</v>
      </c>
      <c r="F207" s="61">
        <f t="shared" si="24"/>
        <v>215000</v>
      </c>
      <c r="G207" s="62">
        <f t="shared" si="25"/>
        <v>100</v>
      </c>
      <c r="H207" s="61">
        <v>0</v>
      </c>
      <c r="I207" s="62">
        <f t="shared" si="28"/>
        <v>0</v>
      </c>
      <c r="J207" s="61">
        <v>0</v>
      </c>
      <c r="K207" s="62">
        <f t="shared" si="29"/>
        <v>0</v>
      </c>
      <c r="L207" s="61">
        <f t="shared" si="26"/>
        <v>215000</v>
      </c>
      <c r="M207" s="62">
        <f t="shared" si="27"/>
        <v>5.556922348812365E-3</v>
      </c>
      <c r="N207" s="15"/>
      <c r="O207" s="15"/>
      <c r="P207" s="15"/>
    </row>
    <row r="208" spans="2:16">
      <c r="B208" s="46" t="s">
        <v>247</v>
      </c>
      <c r="C208" s="61">
        <v>0</v>
      </c>
      <c r="D208" s="61">
        <v>0</v>
      </c>
      <c r="E208" s="61">
        <v>600000</v>
      </c>
      <c r="F208" s="61">
        <f t="shared" si="24"/>
        <v>600000</v>
      </c>
      <c r="G208" s="62">
        <f t="shared" si="25"/>
        <v>100</v>
      </c>
      <c r="H208" s="61">
        <v>0</v>
      </c>
      <c r="I208" s="62">
        <f t="shared" si="28"/>
        <v>0</v>
      </c>
      <c r="J208" s="61">
        <v>0</v>
      </c>
      <c r="K208" s="62">
        <f t="shared" si="29"/>
        <v>0</v>
      </c>
      <c r="L208" s="61">
        <f t="shared" si="26"/>
        <v>600000</v>
      </c>
      <c r="M208" s="62">
        <f t="shared" si="27"/>
        <v>1.5507690275755437E-2</v>
      </c>
      <c r="N208" s="15"/>
      <c r="O208" s="15"/>
      <c r="P208" s="15"/>
    </row>
    <row r="209" spans="2:16">
      <c r="B209" s="46" t="s">
        <v>248</v>
      </c>
      <c r="C209" s="61">
        <v>0</v>
      </c>
      <c r="D209" s="61">
        <v>864000</v>
      </c>
      <c r="E209" s="61">
        <v>260000</v>
      </c>
      <c r="F209" s="61">
        <f t="shared" si="24"/>
        <v>1124000</v>
      </c>
      <c r="G209" s="62">
        <f t="shared" si="25"/>
        <v>100</v>
      </c>
      <c r="H209" s="61">
        <v>0</v>
      </c>
      <c r="I209" s="62">
        <f t="shared" si="28"/>
        <v>0</v>
      </c>
      <c r="J209" s="61">
        <v>0</v>
      </c>
      <c r="K209" s="62">
        <f t="shared" si="29"/>
        <v>0</v>
      </c>
      <c r="L209" s="61">
        <f t="shared" si="26"/>
        <v>1124000</v>
      </c>
      <c r="M209" s="62">
        <f t="shared" si="27"/>
        <v>2.9051073116581855E-2</v>
      </c>
      <c r="N209" s="15"/>
      <c r="O209" s="15"/>
      <c r="P209" s="15"/>
    </row>
    <row r="210" spans="2:16">
      <c r="B210" s="46" t="s">
        <v>249</v>
      </c>
      <c r="C210" s="61">
        <v>300000</v>
      </c>
      <c r="D210" s="61">
        <v>0</v>
      </c>
      <c r="E210" s="61">
        <v>0</v>
      </c>
      <c r="F210" s="61">
        <f t="shared" si="24"/>
        <v>300000</v>
      </c>
      <c r="G210" s="62">
        <f t="shared" si="25"/>
        <v>100</v>
      </c>
      <c r="H210" s="61">
        <v>0</v>
      </c>
      <c r="I210" s="62">
        <f t="shared" si="28"/>
        <v>0</v>
      </c>
      <c r="J210" s="61">
        <v>0</v>
      </c>
      <c r="K210" s="62">
        <f t="shared" si="29"/>
        <v>0</v>
      </c>
      <c r="L210" s="61">
        <f t="shared" si="26"/>
        <v>300000</v>
      </c>
      <c r="M210" s="62">
        <f t="shared" si="27"/>
        <v>7.7538451378777185E-3</v>
      </c>
      <c r="N210" s="15"/>
      <c r="O210" s="15"/>
      <c r="P210" s="15"/>
    </row>
    <row r="211" spans="2:16">
      <c r="B211" s="46" t="s">
        <v>250</v>
      </c>
      <c r="C211" s="61">
        <v>310000</v>
      </c>
      <c r="D211" s="61">
        <v>380000</v>
      </c>
      <c r="E211" s="61">
        <v>0</v>
      </c>
      <c r="F211" s="61">
        <f t="shared" si="24"/>
        <v>690000</v>
      </c>
      <c r="G211" s="62">
        <f t="shared" si="25"/>
        <v>100</v>
      </c>
      <c r="H211" s="61">
        <v>0</v>
      </c>
      <c r="I211" s="62">
        <f t="shared" si="28"/>
        <v>0</v>
      </c>
      <c r="J211" s="61">
        <v>0</v>
      </c>
      <c r="K211" s="62">
        <f t="shared" si="29"/>
        <v>0</v>
      </c>
      <c r="L211" s="61">
        <f t="shared" si="26"/>
        <v>690000</v>
      </c>
      <c r="M211" s="62">
        <f t="shared" si="27"/>
        <v>1.7833843817118753E-2</v>
      </c>
      <c r="N211" s="15"/>
      <c r="O211" s="15"/>
      <c r="P211" s="15"/>
    </row>
    <row r="212" spans="2:16">
      <c r="B212" s="46" t="s">
        <v>251</v>
      </c>
      <c r="C212" s="61">
        <v>0</v>
      </c>
      <c r="D212" s="61">
        <v>112860</v>
      </c>
      <c r="E212" s="61">
        <v>0</v>
      </c>
      <c r="F212" s="61">
        <f t="shared" si="24"/>
        <v>112860</v>
      </c>
      <c r="G212" s="62">
        <f t="shared" si="25"/>
        <v>100</v>
      </c>
      <c r="H212" s="61">
        <v>0</v>
      </c>
      <c r="I212" s="62">
        <f t="shared" si="28"/>
        <v>0</v>
      </c>
      <c r="J212" s="61">
        <v>0</v>
      </c>
      <c r="K212" s="62">
        <f t="shared" si="29"/>
        <v>0</v>
      </c>
      <c r="L212" s="61">
        <f t="shared" si="26"/>
        <v>112860</v>
      </c>
      <c r="M212" s="62">
        <f t="shared" si="27"/>
        <v>2.9169965408695981E-3</v>
      </c>
      <c r="N212" s="15"/>
      <c r="O212" s="15"/>
      <c r="P212" s="15"/>
    </row>
    <row r="213" spans="2:16">
      <c r="B213" s="46" t="s">
        <v>252</v>
      </c>
      <c r="C213" s="61">
        <v>0</v>
      </c>
      <c r="D213" s="61">
        <v>0</v>
      </c>
      <c r="E213" s="61">
        <v>50000</v>
      </c>
      <c r="F213" s="61">
        <f t="shared" si="24"/>
        <v>50000</v>
      </c>
      <c r="G213" s="62">
        <f t="shared" si="25"/>
        <v>100</v>
      </c>
      <c r="H213" s="61">
        <v>0</v>
      </c>
      <c r="I213" s="62">
        <f t="shared" si="28"/>
        <v>0</v>
      </c>
      <c r="J213" s="61">
        <v>0</v>
      </c>
      <c r="K213" s="62">
        <f t="shared" si="29"/>
        <v>0</v>
      </c>
      <c r="L213" s="61">
        <f t="shared" si="26"/>
        <v>50000</v>
      </c>
      <c r="M213" s="62">
        <f t="shared" si="27"/>
        <v>1.2923075229796198E-3</v>
      </c>
      <c r="N213" s="15"/>
      <c r="O213" s="15"/>
      <c r="P213" s="15"/>
    </row>
    <row r="214" spans="2:16">
      <c r="B214" s="46" t="s">
        <v>253</v>
      </c>
      <c r="C214" s="61">
        <v>0</v>
      </c>
      <c r="D214" s="61">
        <v>0</v>
      </c>
      <c r="E214" s="61">
        <v>600000</v>
      </c>
      <c r="F214" s="61">
        <f t="shared" si="24"/>
        <v>600000</v>
      </c>
      <c r="G214" s="62">
        <f t="shared" si="25"/>
        <v>100</v>
      </c>
      <c r="H214" s="61">
        <v>0</v>
      </c>
      <c r="I214" s="62">
        <f t="shared" si="28"/>
        <v>0</v>
      </c>
      <c r="J214" s="61">
        <v>0</v>
      </c>
      <c r="K214" s="62">
        <f t="shared" si="29"/>
        <v>0</v>
      </c>
      <c r="L214" s="61">
        <f t="shared" si="26"/>
        <v>600000</v>
      </c>
      <c r="M214" s="62">
        <f t="shared" si="27"/>
        <v>1.5507690275755437E-2</v>
      </c>
      <c r="N214" s="15"/>
      <c r="O214" s="15"/>
      <c r="P214" s="15"/>
    </row>
    <row r="215" spans="2:16">
      <c r="B215" s="46" t="s">
        <v>254</v>
      </c>
      <c r="C215" s="61">
        <v>4830600</v>
      </c>
      <c r="D215" s="61">
        <v>0</v>
      </c>
      <c r="E215" s="61">
        <v>0</v>
      </c>
      <c r="F215" s="61">
        <f t="shared" si="24"/>
        <v>4830600</v>
      </c>
      <c r="G215" s="62">
        <f t="shared" si="25"/>
        <v>100</v>
      </c>
      <c r="H215" s="61">
        <v>0</v>
      </c>
      <c r="I215" s="62">
        <f t="shared" si="28"/>
        <v>0</v>
      </c>
      <c r="J215" s="61">
        <v>0</v>
      </c>
      <c r="K215" s="62">
        <f t="shared" si="29"/>
        <v>0</v>
      </c>
      <c r="L215" s="61">
        <f t="shared" si="26"/>
        <v>4830600</v>
      </c>
      <c r="M215" s="62">
        <f t="shared" si="27"/>
        <v>0.12485241441010703</v>
      </c>
      <c r="N215" s="15"/>
      <c r="O215" s="15"/>
      <c r="P215" s="15"/>
    </row>
    <row r="216" spans="2:16">
      <c r="B216" s="46" t="s">
        <v>255</v>
      </c>
      <c r="C216" s="61">
        <v>0</v>
      </c>
      <c r="D216" s="61">
        <v>240000</v>
      </c>
      <c r="E216" s="61">
        <v>0</v>
      </c>
      <c r="F216" s="61">
        <f t="shared" si="24"/>
        <v>240000</v>
      </c>
      <c r="G216" s="62">
        <f t="shared" si="25"/>
        <v>100</v>
      </c>
      <c r="H216" s="61">
        <v>0</v>
      </c>
      <c r="I216" s="62">
        <f t="shared" si="28"/>
        <v>0</v>
      </c>
      <c r="J216" s="61">
        <v>0</v>
      </c>
      <c r="K216" s="62">
        <f t="shared" si="29"/>
        <v>0</v>
      </c>
      <c r="L216" s="61">
        <f t="shared" si="26"/>
        <v>240000</v>
      </c>
      <c r="M216" s="62">
        <f t="shared" si="27"/>
        <v>6.2030761103021755E-3</v>
      </c>
      <c r="N216" s="15"/>
      <c r="O216" s="15"/>
      <c r="P216" s="15"/>
    </row>
    <row r="217" spans="2:16">
      <c r="B217" s="46" t="s">
        <v>256</v>
      </c>
      <c r="C217" s="61">
        <v>355600</v>
      </c>
      <c r="D217" s="61">
        <v>0</v>
      </c>
      <c r="E217" s="61">
        <v>0</v>
      </c>
      <c r="F217" s="61">
        <f t="shared" si="24"/>
        <v>355600</v>
      </c>
      <c r="G217" s="62">
        <f t="shared" si="25"/>
        <v>100</v>
      </c>
      <c r="H217" s="61">
        <v>0</v>
      </c>
      <c r="I217" s="62">
        <f t="shared" si="28"/>
        <v>0</v>
      </c>
      <c r="J217" s="61">
        <v>0</v>
      </c>
      <c r="K217" s="62">
        <f t="shared" si="29"/>
        <v>0</v>
      </c>
      <c r="L217" s="61">
        <f t="shared" si="26"/>
        <v>355600</v>
      </c>
      <c r="M217" s="62">
        <f t="shared" si="27"/>
        <v>9.1908911034310568E-3</v>
      </c>
      <c r="N217" s="15"/>
      <c r="O217" s="15"/>
      <c r="P217" s="15"/>
    </row>
    <row r="218" spans="2:16">
      <c r="B218" s="46" t="s">
        <v>257</v>
      </c>
      <c r="C218" s="61">
        <v>0</v>
      </c>
      <c r="D218" s="61">
        <v>0</v>
      </c>
      <c r="E218" s="61">
        <v>0</v>
      </c>
      <c r="F218" s="61">
        <f t="shared" si="24"/>
        <v>0</v>
      </c>
      <c r="G218" s="62">
        <f t="shared" si="25"/>
        <v>0</v>
      </c>
      <c r="H218" s="61">
        <v>225720</v>
      </c>
      <c r="I218" s="62">
        <f t="shared" si="28"/>
        <v>100</v>
      </c>
      <c r="J218" s="66">
        <v>0</v>
      </c>
      <c r="K218" s="62">
        <f t="shared" si="29"/>
        <v>0</v>
      </c>
      <c r="L218" s="61">
        <f t="shared" si="26"/>
        <v>225720</v>
      </c>
      <c r="M218" s="62">
        <f t="shared" si="27"/>
        <v>5.8339930817391961E-3</v>
      </c>
      <c r="N218" s="15"/>
      <c r="O218" s="15"/>
      <c r="P218" s="15"/>
    </row>
    <row r="219" spans="2:16">
      <c r="B219" s="64" t="s">
        <v>258</v>
      </c>
      <c r="C219" s="67">
        <v>97400</v>
      </c>
      <c r="D219" s="67">
        <v>902400</v>
      </c>
      <c r="E219" s="67">
        <v>0</v>
      </c>
      <c r="F219" s="67">
        <f t="shared" si="24"/>
        <v>999800</v>
      </c>
      <c r="G219" s="69">
        <f t="shared" si="25"/>
        <v>100</v>
      </c>
      <c r="H219" s="67">
        <v>0</v>
      </c>
      <c r="I219" s="69">
        <f t="shared" si="28"/>
        <v>0</v>
      </c>
      <c r="J219" s="61">
        <v>0</v>
      </c>
      <c r="K219" s="69">
        <f t="shared" si="29"/>
        <v>0</v>
      </c>
      <c r="L219" s="67">
        <f t="shared" si="26"/>
        <v>999800</v>
      </c>
      <c r="M219" s="69">
        <f t="shared" si="27"/>
        <v>2.5840981229500477E-2</v>
      </c>
      <c r="N219" s="15"/>
      <c r="O219" s="15"/>
      <c r="P219" s="15"/>
    </row>
    <row r="220" spans="2:16">
      <c r="B220" s="46" t="s">
        <v>259</v>
      </c>
      <c r="C220" s="61">
        <v>544800</v>
      </c>
      <c r="D220" s="61">
        <v>0</v>
      </c>
      <c r="E220" s="61">
        <v>15200</v>
      </c>
      <c r="F220" s="61">
        <f t="shared" si="24"/>
        <v>560000</v>
      </c>
      <c r="G220" s="62">
        <f t="shared" si="25"/>
        <v>100</v>
      </c>
      <c r="H220" s="61">
        <v>0</v>
      </c>
      <c r="I220" s="62">
        <f t="shared" si="28"/>
        <v>0</v>
      </c>
      <c r="J220" s="61">
        <v>0</v>
      </c>
      <c r="K220" s="62">
        <f t="shared" si="29"/>
        <v>0</v>
      </c>
      <c r="L220" s="61">
        <f t="shared" si="26"/>
        <v>560000</v>
      </c>
      <c r="M220" s="62">
        <f t="shared" si="27"/>
        <v>1.4473844257371742E-2</v>
      </c>
      <c r="N220" s="15"/>
      <c r="O220" s="15"/>
      <c r="P220" s="15"/>
    </row>
    <row r="221" spans="2:16">
      <c r="B221" s="46" t="s">
        <v>260</v>
      </c>
      <c r="C221" s="61">
        <v>0</v>
      </c>
      <c r="D221" s="61">
        <v>750000</v>
      </c>
      <c r="E221" s="61">
        <v>0</v>
      </c>
      <c r="F221" s="61">
        <f t="shared" si="24"/>
        <v>750000</v>
      </c>
      <c r="G221" s="62">
        <f t="shared" si="25"/>
        <v>100</v>
      </c>
      <c r="H221" s="61">
        <v>0</v>
      </c>
      <c r="I221" s="62">
        <f t="shared" si="28"/>
        <v>0</v>
      </c>
      <c r="J221" s="61">
        <v>0</v>
      </c>
      <c r="K221" s="62">
        <f t="shared" si="29"/>
        <v>0</v>
      </c>
      <c r="L221" s="61">
        <f t="shared" si="26"/>
        <v>750000</v>
      </c>
      <c r="M221" s="62">
        <f t="shared" si="27"/>
        <v>1.93846128446943E-2</v>
      </c>
      <c r="N221" s="15"/>
      <c r="O221" s="15"/>
      <c r="P221" s="15"/>
    </row>
    <row r="222" spans="2:16">
      <c r="B222" s="46" t="s">
        <v>261</v>
      </c>
      <c r="C222" s="61">
        <v>475000</v>
      </c>
      <c r="D222" s="61">
        <v>0</v>
      </c>
      <c r="E222" s="61">
        <v>0</v>
      </c>
      <c r="F222" s="61">
        <f t="shared" si="24"/>
        <v>475000</v>
      </c>
      <c r="G222" s="62">
        <f t="shared" si="25"/>
        <v>100</v>
      </c>
      <c r="H222" s="61">
        <v>0</v>
      </c>
      <c r="I222" s="62">
        <f t="shared" si="28"/>
        <v>0</v>
      </c>
      <c r="J222" s="61">
        <v>0</v>
      </c>
      <c r="K222" s="62">
        <f t="shared" si="29"/>
        <v>0</v>
      </c>
      <c r="L222" s="61">
        <f t="shared" si="26"/>
        <v>475000</v>
      </c>
      <c r="M222" s="62">
        <f t="shared" si="27"/>
        <v>1.227692146830639E-2</v>
      </c>
      <c r="N222" s="15"/>
      <c r="O222" s="15"/>
      <c r="P222" s="15"/>
    </row>
    <row r="223" spans="2:16">
      <c r="B223" s="46" t="s">
        <v>262</v>
      </c>
      <c r="C223" s="61">
        <v>0</v>
      </c>
      <c r="D223" s="61">
        <v>1350000</v>
      </c>
      <c r="E223" s="61">
        <v>0</v>
      </c>
      <c r="F223" s="61">
        <f t="shared" si="24"/>
        <v>1350000</v>
      </c>
      <c r="G223" s="62">
        <f t="shared" si="25"/>
        <v>100</v>
      </c>
      <c r="H223" s="61">
        <v>0</v>
      </c>
      <c r="I223" s="62">
        <f t="shared" si="28"/>
        <v>0</v>
      </c>
      <c r="J223" s="61">
        <v>0</v>
      </c>
      <c r="K223" s="62">
        <f t="shared" si="29"/>
        <v>0</v>
      </c>
      <c r="L223" s="61">
        <f t="shared" si="26"/>
        <v>1350000</v>
      </c>
      <c r="M223" s="62">
        <f t="shared" si="27"/>
        <v>3.4892303120449733E-2</v>
      </c>
      <c r="N223" s="15"/>
      <c r="O223" s="15"/>
      <c r="P223" s="15"/>
    </row>
    <row r="224" spans="2:16">
      <c r="B224" s="64" t="s">
        <v>263</v>
      </c>
      <c r="C224" s="67">
        <v>0</v>
      </c>
      <c r="D224" s="67">
        <v>975000</v>
      </c>
      <c r="E224" s="67">
        <v>0</v>
      </c>
      <c r="F224" s="67">
        <f t="shared" si="24"/>
        <v>975000</v>
      </c>
      <c r="G224" s="69">
        <f t="shared" si="25"/>
        <v>100</v>
      </c>
      <c r="H224" s="67">
        <v>0</v>
      </c>
      <c r="I224" s="69">
        <f t="shared" si="28"/>
        <v>0</v>
      </c>
      <c r="J224" s="67">
        <v>0</v>
      </c>
      <c r="K224" s="69">
        <f t="shared" si="29"/>
        <v>0</v>
      </c>
      <c r="L224" s="67">
        <f t="shared" si="26"/>
        <v>975000</v>
      </c>
      <c r="M224" s="69">
        <f t="shared" si="27"/>
        <v>2.5199996698102588E-2</v>
      </c>
      <c r="N224" s="15"/>
      <c r="O224" s="15"/>
      <c r="P224" s="15"/>
    </row>
    <row r="225" spans="2:16">
      <c r="B225" s="46" t="s">
        <v>264</v>
      </c>
      <c r="C225" s="61">
        <v>0</v>
      </c>
      <c r="D225" s="61">
        <v>0</v>
      </c>
      <c r="E225" s="61">
        <v>779200</v>
      </c>
      <c r="F225" s="61">
        <f t="shared" si="24"/>
        <v>779200</v>
      </c>
      <c r="G225" s="62">
        <f t="shared" si="25"/>
        <v>100</v>
      </c>
      <c r="H225" s="61">
        <v>0</v>
      </c>
      <c r="I225" s="62">
        <f t="shared" si="28"/>
        <v>0</v>
      </c>
      <c r="J225" s="61">
        <v>0</v>
      </c>
      <c r="K225" s="62">
        <f t="shared" si="29"/>
        <v>0</v>
      </c>
      <c r="L225" s="61">
        <f t="shared" si="26"/>
        <v>779200</v>
      </c>
      <c r="M225" s="62">
        <f t="shared" si="27"/>
        <v>2.0139320438114394E-2</v>
      </c>
      <c r="N225" s="15"/>
      <c r="O225" s="15"/>
      <c r="P225" s="15"/>
    </row>
    <row r="226" spans="2:16">
      <c r="B226" s="46" t="s">
        <v>265</v>
      </c>
      <c r="C226" s="61">
        <v>0</v>
      </c>
      <c r="D226" s="61">
        <v>0</v>
      </c>
      <c r="E226" s="61">
        <v>3400000</v>
      </c>
      <c r="F226" s="61">
        <f t="shared" si="24"/>
        <v>3400000</v>
      </c>
      <c r="G226" s="62">
        <f t="shared" si="25"/>
        <v>100</v>
      </c>
      <c r="H226" s="61">
        <v>0</v>
      </c>
      <c r="I226" s="62">
        <f t="shared" si="28"/>
        <v>0</v>
      </c>
      <c r="J226" s="61">
        <v>0</v>
      </c>
      <c r="K226" s="62">
        <f t="shared" si="29"/>
        <v>0</v>
      </c>
      <c r="L226" s="61">
        <f t="shared" si="26"/>
        <v>3400000</v>
      </c>
      <c r="M226" s="62">
        <f t="shared" si="27"/>
        <v>8.7876911562614152E-2</v>
      </c>
      <c r="N226" s="15"/>
      <c r="O226" s="15"/>
      <c r="P226" s="15"/>
    </row>
    <row r="227" spans="2:16">
      <c r="B227" s="46" t="s">
        <v>266</v>
      </c>
      <c r="C227" s="61">
        <v>896400</v>
      </c>
      <c r="D227" s="61">
        <v>0</v>
      </c>
      <c r="E227" s="61">
        <v>0</v>
      </c>
      <c r="F227" s="61">
        <f t="shared" si="24"/>
        <v>896400</v>
      </c>
      <c r="G227" s="62">
        <f t="shared" si="25"/>
        <v>100</v>
      </c>
      <c r="H227" s="61">
        <v>0</v>
      </c>
      <c r="I227" s="62">
        <f t="shared" si="28"/>
        <v>0</v>
      </c>
      <c r="J227" s="61">
        <v>0</v>
      </c>
      <c r="K227" s="62">
        <f t="shared" si="29"/>
        <v>0</v>
      </c>
      <c r="L227" s="61">
        <f t="shared" si="26"/>
        <v>896400</v>
      </c>
      <c r="M227" s="62">
        <f t="shared" si="27"/>
        <v>2.3168489271978624E-2</v>
      </c>
      <c r="N227" s="15"/>
      <c r="O227" s="15"/>
      <c r="P227" s="15"/>
    </row>
    <row r="228" spans="2:16">
      <c r="B228" s="46" t="s">
        <v>267</v>
      </c>
      <c r="C228" s="61">
        <v>2337301</v>
      </c>
      <c r="D228" s="61">
        <v>-292744</v>
      </c>
      <c r="E228" s="61">
        <v>-2044557</v>
      </c>
      <c r="F228" s="61">
        <f t="shared" si="24"/>
        <v>0</v>
      </c>
      <c r="G228" s="62">
        <v>0</v>
      </c>
      <c r="H228" s="61">
        <v>0</v>
      </c>
      <c r="I228" s="62">
        <v>0</v>
      </c>
      <c r="J228" s="66">
        <v>0</v>
      </c>
      <c r="K228" s="62">
        <v>0</v>
      </c>
      <c r="L228" s="61">
        <f t="shared" si="26"/>
        <v>0</v>
      </c>
      <c r="M228" s="62">
        <f t="shared" si="27"/>
        <v>0</v>
      </c>
      <c r="N228" s="15"/>
      <c r="O228" s="15"/>
      <c r="P228" s="15"/>
    </row>
    <row r="229" spans="2:16">
      <c r="B229" s="64" t="s">
        <v>268</v>
      </c>
      <c r="C229" s="67">
        <v>0</v>
      </c>
      <c r="D229" s="67">
        <v>0</v>
      </c>
      <c r="E229" s="67">
        <v>97600</v>
      </c>
      <c r="F229" s="67">
        <f t="shared" si="24"/>
        <v>97600</v>
      </c>
      <c r="G229" s="69">
        <f t="shared" si="25"/>
        <v>100</v>
      </c>
      <c r="H229" s="67">
        <v>0</v>
      </c>
      <c r="I229" s="69">
        <f t="shared" si="28"/>
        <v>0</v>
      </c>
      <c r="J229" s="61">
        <v>0</v>
      </c>
      <c r="K229" s="69">
        <f t="shared" si="29"/>
        <v>0</v>
      </c>
      <c r="L229" s="67">
        <f t="shared" si="26"/>
        <v>97600</v>
      </c>
      <c r="M229" s="69">
        <f t="shared" si="27"/>
        <v>2.5225842848562181E-3</v>
      </c>
      <c r="N229" s="15"/>
      <c r="O229" s="15"/>
      <c r="P229" s="15"/>
    </row>
    <row r="230" spans="2:16">
      <c r="B230" s="46" t="s">
        <v>269</v>
      </c>
      <c r="C230" s="61">
        <v>592000</v>
      </c>
      <c r="D230" s="61">
        <v>0</v>
      </c>
      <c r="E230" s="61">
        <v>0</v>
      </c>
      <c r="F230" s="61">
        <f t="shared" si="24"/>
        <v>592000</v>
      </c>
      <c r="G230" s="62">
        <f t="shared" si="25"/>
        <v>100</v>
      </c>
      <c r="H230" s="61">
        <v>0</v>
      </c>
      <c r="I230" s="62">
        <f t="shared" si="28"/>
        <v>0</v>
      </c>
      <c r="J230" s="61">
        <v>0</v>
      </c>
      <c r="K230" s="62">
        <f t="shared" si="29"/>
        <v>0</v>
      </c>
      <c r="L230" s="61">
        <f t="shared" si="26"/>
        <v>592000</v>
      </c>
      <c r="M230" s="62">
        <f t="shared" si="27"/>
        <v>1.5300921072078699E-2</v>
      </c>
      <c r="N230" s="15"/>
      <c r="O230" s="15"/>
      <c r="P230" s="15"/>
    </row>
    <row r="231" spans="2:16">
      <c r="B231" s="46" t="s">
        <v>270</v>
      </c>
      <c r="C231" s="61">
        <v>1000000</v>
      </c>
      <c r="D231" s="61">
        <v>0</v>
      </c>
      <c r="E231" s="61">
        <v>0</v>
      </c>
      <c r="F231" s="61">
        <f t="shared" si="24"/>
        <v>1000000</v>
      </c>
      <c r="G231" s="62">
        <f t="shared" si="25"/>
        <v>100</v>
      </c>
      <c r="H231" s="61">
        <v>0</v>
      </c>
      <c r="I231" s="62">
        <f t="shared" si="28"/>
        <v>0</v>
      </c>
      <c r="J231" s="61">
        <v>0</v>
      </c>
      <c r="K231" s="62">
        <f t="shared" si="29"/>
        <v>0</v>
      </c>
      <c r="L231" s="61">
        <f t="shared" si="26"/>
        <v>1000000</v>
      </c>
      <c r="M231" s="62">
        <f t="shared" si="27"/>
        <v>2.5846150459592394E-2</v>
      </c>
      <c r="N231" s="15"/>
      <c r="O231" s="15"/>
      <c r="P231" s="15"/>
    </row>
    <row r="232" spans="2:16" ht="12.95" customHeight="1">
      <c r="B232" s="16" t="s">
        <v>0</v>
      </c>
      <c r="C232" s="15"/>
      <c r="D232" s="15"/>
      <c r="E232" s="15"/>
      <c r="F232" s="15"/>
      <c r="G232" s="21"/>
      <c r="H232" s="15"/>
      <c r="I232" s="21"/>
      <c r="J232" s="15"/>
      <c r="K232" s="21"/>
      <c r="L232" s="15"/>
      <c r="M232" s="70"/>
      <c r="N232" s="15"/>
      <c r="O232" s="15"/>
      <c r="P232" s="15"/>
    </row>
    <row r="233" spans="2:16">
      <c r="B233" s="32" t="s">
        <v>32</v>
      </c>
      <c r="C233" s="30">
        <f>SUM(C137:C232)</f>
        <v>49479693</v>
      </c>
      <c r="D233" s="30">
        <f>SUM(D137:D232)</f>
        <v>26164180</v>
      </c>
      <c r="E233" s="30">
        <f>SUM(E137:E232)</f>
        <v>36063209</v>
      </c>
      <c r="F233" s="30">
        <f>SUM(F137:F232)</f>
        <v>111707082</v>
      </c>
      <c r="G233" s="31">
        <f>(F233/L233)*100</f>
        <v>93.503140677680847</v>
      </c>
      <c r="H233" s="30">
        <f>SUM(H137:H232)</f>
        <v>3841720</v>
      </c>
      <c r="I233" s="31">
        <f>(H233/L233)*100</f>
        <v>3.2156679699525235</v>
      </c>
      <c r="J233" s="30">
        <f>SUM(J137:J232)</f>
        <v>3920000</v>
      </c>
      <c r="K233" s="31">
        <f>(J233/L233)*100</f>
        <v>3.2811913523666205</v>
      </c>
      <c r="L233" s="30">
        <f>SUM(L137:L232)</f>
        <v>119468802</v>
      </c>
      <c r="M233" s="71">
        <f>SUM(M137:M232)</f>
        <v>3.0878086317192532</v>
      </c>
      <c r="N233" s="15" t="s">
        <v>0</v>
      </c>
      <c r="O233" s="15"/>
      <c r="P233" s="15"/>
    </row>
    <row r="234" spans="2:16" ht="12.95" customHeight="1">
      <c r="B234" s="16"/>
      <c r="C234" s="28"/>
      <c r="D234" s="28"/>
      <c r="E234" s="28"/>
      <c r="F234" s="28"/>
      <c r="G234" s="17"/>
      <c r="H234" s="28"/>
      <c r="I234" s="17"/>
      <c r="J234" s="28"/>
      <c r="K234" s="17"/>
      <c r="L234" s="28"/>
      <c r="M234" s="62"/>
      <c r="N234" s="15"/>
      <c r="O234" s="15"/>
      <c r="P234" s="15"/>
    </row>
    <row r="235" spans="2:16" ht="12.95" customHeight="1">
      <c r="B235" s="16"/>
      <c r="C235" s="28"/>
      <c r="D235" s="28"/>
      <c r="E235" s="28"/>
      <c r="F235" s="28"/>
      <c r="G235" s="17"/>
      <c r="H235" s="28"/>
      <c r="I235" s="17"/>
      <c r="J235" s="28"/>
      <c r="K235" s="17"/>
      <c r="L235" s="28"/>
      <c r="M235" s="62"/>
      <c r="N235" s="15"/>
      <c r="O235" s="15"/>
      <c r="P235" s="15"/>
    </row>
    <row r="236" spans="2:16" ht="15.75">
      <c r="B236" s="47" t="s">
        <v>31</v>
      </c>
      <c r="C236" s="15"/>
      <c r="D236" s="15"/>
      <c r="E236" s="15"/>
      <c r="F236" s="15"/>
      <c r="G236" s="21"/>
      <c r="H236" s="15"/>
      <c r="I236" s="21"/>
      <c r="J236" s="15"/>
      <c r="K236" s="21"/>
      <c r="L236" s="15"/>
      <c r="M236" s="70"/>
      <c r="N236" s="15"/>
      <c r="O236" s="15"/>
      <c r="P236" s="15"/>
    </row>
    <row r="237" spans="2:16" ht="15.75">
      <c r="B237" s="47" t="s">
        <v>36</v>
      </c>
      <c r="C237" s="15"/>
      <c r="D237" s="15"/>
      <c r="E237" s="15"/>
      <c r="F237" s="15"/>
      <c r="G237" s="21"/>
      <c r="H237" s="15"/>
      <c r="I237" s="21"/>
      <c r="J237" s="15"/>
      <c r="K237" s="21"/>
      <c r="L237" s="15"/>
      <c r="M237" s="70"/>
      <c r="N237" s="15"/>
      <c r="O237" s="15"/>
      <c r="P237" s="15"/>
    </row>
    <row r="238" spans="2:16" ht="15.75">
      <c r="B238" s="47"/>
      <c r="C238" s="15"/>
      <c r="D238" s="15"/>
      <c r="E238" s="15"/>
      <c r="F238" s="15"/>
      <c r="G238" s="21"/>
      <c r="H238" s="15"/>
      <c r="I238" s="21"/>
      <c r="J238" s="15"/>
      <c r="K238" s="21"/>
      <c r="L238" s="15"/>
      <c r="M238" s="70"/>
      <c r="N238" s="15"/>
      <c r="O238" s="15"/>
      <c r="P238" s="15"/>
    </row>
    <row r="239" spans="2:16">
      <c r="B239" s="16" t="s">
        <v>63</v>
      </c>
      <c r="C239" s="28">
        <v>1235000</v>
      </c>
      <c r="D239" s="28">
        <v>411000</v>
      </c>
      <c r="E239" s="28">
        <v>0</v>
      </c>
      <c r="F239" s="28">
        <f>SUM(C239:E239)</f>
        <v>1646000</v>
      </c>
      <c r="G239" s="17">
        <f t="shared" ref="G239:G274" si="30">(F239/L239)*100</f>
        <v>100</v>
      </c>
      <c r="H239" s="28">
        <v>0</v>
      </c>
      <c r="I239" s="17">
        <f t="shared" ref="I239:I280" si="31">(H239/L239)*100</f>
        <v>0</v>
      </c>
      <c r="J239" s="28">
        <v>0</v>
      </c>
      <c r="K239" s="17">
        <f t="shared" ref="K239:K280" si="32">(J239/L239)*100</f>
        <v>0</v>
      </c>
      <c r="L239" s="28">
        <f t="shared" ref="L239:L280" si="33">J239+H239+F239</f>
        <v>1646000</v>
      </c>
      <c r="M239" s="62">
        <f t="shared" ref="M239:M280" si="34">(L239/$L$285)*100</f>
        <v>4.2542763656489083E-2</v>
      </c>
      <c r="N239" s="15"/>
      <c r="O239" s="15"/>
      <c r="P239" s="15"/>
    </row>
    <row r="240" spans="2:16">
      <c r="B240" s="16" t="s">
        <v>64</v>
      </c>
      <c r="C240" s="28">
        <v>150000</v>
      </c>
      <c r="D240" s="28">
        <v>1824533</v>
      </c>
      <c r="E240" s="28">
        <v>17751510</v>
      </c>
      <c r="F240" s="28">
        <f t="shared" ref="F240:F274" si="35">SUM(C240:E240)</f>
        <v>19726043</v>
      </c>
      <c r="G240" s="17">
        <f t="shared" si="30"/>
        <v>65.752512296486316</v>
      </c>
      <c r="H240" s="28">
        <v>0</v>
      </c>
      <c r="I240" s="17">
        <f t="shared" si="31"/>
        <v>0</v>
      </c>
      <c r="J240" s="28">
        <v>10274397</v>
      </c>
      <c r="K240" s="17">
        <f t="shared" si="32"/>
        <v>34.247487703513677</v>
      </c>
      <c r="L240" s="28">
        <f t="shared" si="33"/>
        <v>30000440</v>
      </c>
      <c r="M240" s="62">
        <f t="shared" si="34"/>
        <v>0.77539588609397414</v>
      </c>
      <c r="N240" s="15"/>
      <c r="O240" s="15"/>
      <c r="P240" s="15"/>
    </row>
    <row r="241" spans="2:16">
      <c r="B241" s="16" t="s">
        <v>271</v>
      </c>
      <c r="C241" s="28">
        <v>237500</v>
      </c>
      <c r="D241" s="28">
        <v>0</v>
      </c>
      <c r="E241" s="28">
        <v>0</v>
      </c>
      <c r="F241" s="28">
        <f t="shared" si="35"/>
        <v>237500</v>
      </c>
      <c r="G241" s="17">
        <f t="shared" si="30"/>
        <v>100</v>
      </c>
      <c r="H241" s="28">
        <v>0</v>
      </c>
      <c r="I241" s="17">
        <f t="shared" si="31"/>
        <v>0</v>
      </c>
      <c r="J241" s="28">
        <v>0</v>
      </c>
      <c r="K241" s="17">
        <f t="shared" si="32"/>
        <v>0</v>
      </c>
      <c r="L241" s="28">
        <f t="shared" si="33"/>
        <v>237500</v>
      </c>
      <c r="M241" s="62">
        <f t="shared" si="34"/>
        <v>6.1384607341531949E-3</v>
      </c>
      <c r="N241" s="15"/>
      <c r="O241" s="15"/>
      <c r="P241" s="15"/>
    </row>
    <row r="242" spans="2:16">
      <c r="B242" s="16" t="s">
        <v>65</v>
      </c>
      <c r="C242" s="28">
        <v>1300000</v>
      </c>
      <c r="D242" s="28">
        <v>0</v>
      </c>
      <c r="E242" s="28">
        <v>0</v>
      </c>
      <c r="F242" s="28">
        <f t="shared" si="35"/>
        <v>1300000</v>
      </c>
      <c r="G242" s="17">
        <f t="shared" si="30"/>
        <v>100</v>
      </c>
      <c r="H242" s="28">
        <v>0</v>
      </c>
      <c r="I242" s="17">
        <f t="shared" si="31"/>
        <v>0</v>
      </c>
      <c r="J242" s="28">
        <v>0</v>
      </c>
      <c r="K242" s="17">
        <f t="shared" si="32"/>
        <v>0</v>
      </c>
      <c r="L242" s="28">
        <f t="shared" si="33"/>
        <v>1300000</v>
      </c>
      <c r="M242" s="62">
        <f t="shared" si="34"/>
        <v>3.3599995597470116E-2</v>
      </c>
      <c r="N242" s="15"/>
      <c r="O242" s="15"/>
      <c r="P242" s="15"/>
    </row>
    <row r="243" spans="2:16">
      <c r="B243" s="16" t="s">
        <v>66</v>
      </c>
      <c r="C243" s="28">
        <v>0</v>
      </c>
      <c r="D243" s="28">
        <v>211200</v>
      </c>
      <c r="E243" s="28">
        <v>4788800</v>
      </c>
      <c r="F243" s="28">
        <f t="shared" si="35"/>
        <v>5000000</v>
      </c>
      <c r="G243" s="17">
        <f t="shared" si="30"/>
        <v>100</v>
      </c>
      <c r="H243" s="28">
        <v>0</v>
      </c>
      <c r="I243" s="17">
        <f t="shared" si="31"/>
        <v>0</v>
      </c>
      <c r="J243" s="28">
        <v>0</v>
      </c>
      <c r="K243" s="17">
        <f t="shared" si="32"/>
        <v>0</v>
      </c>
      <c r="L243" s="28">
        <f t="shared" si="33"/>
        <v>5000000</v>
      </c>
      <c r="M243" s="62">
        <f t="shared" si="34"/>
        <v>0.12923075229796199</v>
      </c>
      <c r="N243" s="15"/>
      <c r="O243" s="15"/>
      <c r="P243" s="15"/>
    </row>
    <row r="244" spans="2:16">
      <c r="B244" s="41" t="s">
        <v>67</v>
      </c>
      <c r="C244" s="42">
        <v>493881</v>
      </c>
      <c r="D244" s="42">
        <v>2655614</v>
      </c>
      <c r="E244" s="42">
        <v>11956993</v>
      </c>
      <c r="F244" s="42">
        <f t="shared" si="35"/>
        <v>15106488</v>
      </c>
      <c r="G244" s="43">
        <f t="shared" si="30"/>
        <v>37.691319809275008</v>
      </c>
      <c r="H244" s="42">
        <v>0</v>
      </c>
      <c r="I244" s="43">
        <f t="shared" si="31"/>
        <v>0</v>
      </c>
      <c r="J244" s="42">
        <v>24973000</v>
      </c>
      <c r="K244" s="43">
        <f t="shared" si="32"/>
        <v>62.308680190724999</v>
      </c>
      <c r="L244" s="42">
        <f t="shared" si="33"/>
        <v>40079488</v>
      </c>
      <c r="M244" s="69">
        <f t="shared" si="34"/>
        <v>1.035900477191428</v>
      </c>
      <c r="N244" s="15"/>
      <c r="O244" s="15"/>
      <c r="P244" s="15"/>
    </row>
    <row r="245" spans="2:16">
      <c r="B245" s="16" t="s">
        <v>90</v>
      </c>
      <c r="C245" s="28">
        <v>0</v>
      </c>
      <c r="D245" s="28">
        <v>0</v>
      </c>
      <c r="E245" s="28">
        <v>451440</v>
      </c>
      <c r="F245" s="28">
        <f t="shared" si="35"/>
        <v>451440</v>
      </c>
      <c r="G245" s="17">
        <f t="shared" si="30"/>
        <v>100</v>
      </c>
      <c r="H245" s="28">
        <v>0</v>
      </c>
      <c r="I245" s="17">
        <f t="shared" si="31"/>
        <v>0</v>
      </c>
      <c r="J245" s="28">
        <v>0</v>
      </c>
      <c r="K245" s="17">
        <f t="shared" si="32"/>
        <v>0</v>
      </c>
      <c r="L245" s="28">
        <f t="shared" si="33"/>
        <v>451440</v>
      </c>
      <c r="M245" s="62">
        <f t="shared" si="34"/>
        <v>1.1667986163478392E-2</v>
      </c>
      <c r="N245" s="15"/>
      <c r="O245" s="15"/>
      <c r="P245" s="15"/>
    </row>
    <row r="246" spans="2:16">
      <c r="B246" s="16" t="s">
        <v>68</v>
      </c>
      <c r="C246" s="28">
        <v>67716</v>
      </c>
      <c r="D246" s="28">
        <v>2375000</v>
      </c>
      <c r="E246" s="28">
        <v>950000</v>
      </c>
      <c r="F246" s="28">
        <f t="shared" si="35"/>
        <v>3392716</v>
      </c>
      <c r="G246" s="17">
        <f t="shared" si="30"/>
        <v>5.6273600234176158</v>
      </c>
      <c r="H246" s="28">
        <v>0</v>
      </c>
      <c r="I246" s="17">
        <f t="shared" si="31"/>
        <v>0</v>
      </c>
      <c r="J246" s="28">
        <v>56896940</v>
      </c>
      <c r="K246" s="17">
        <f t="shared" si="32"/>
        <v>94.372639976582377</v>
      </c>
      <c r="L246" s="28">
        <f t="shared" si="33"/>
        <v>60289656</v>
      </c>
      <c r="M246" s="62">
        <f t="shared" si="34"/>
        <v>1.5582555201330675</v>
      </c>
      <c r="N246" s="15"/>
      <c r="O246" s="15"/>
      <c r="P246" s="15"/>
    </row>
    <row r="247" spans="2:16">
      <c r="B247" s="16" t="s">
        <v>69</v>
      </c>
      <c r="C247" s="28">
        <v>0</v>
      </c>
      <c r="D247" s="28">
        <v>451440</v>
      </c>
      <c r="E247" s="28">
        <v>0</v>
      </c>
      <c r="F247" s="28">
        <f t="shared" si="35"/>
        <v>451440</v>
      </c>
      <c r="G247" s="17">
        <f t="shared" si="30"/>
        <v>100</v>
      </c>
      <c r="H247" s="28">
        <v>0</v>
      </c>
      <c r="I247" s="17">
        <f t="shared" si="31"/>
        <v>0</v>
      </c>
      <c r="J247" s="28">
        <v>0</v>
      </c>
      <c r="K247" s="17">
        <f t="shared" si="32"/>
        <v>0</v>
      </c>
      <c r="L247" s="28">
        <f t="shared" si="33"/>
        <v>451440</v>
      </c>
      <c r="M247" s="62">
        <f t="shared" si="34"/>
        <v>1.1667986163478392E-2</v>
      </c>
      <c r="N247" s="15"/>
      <c r="O247" s="15"/>
      <c r="P247" s="15"/>
    </row>
    <row r="248" spans="2:16">
      <c r="B248" s="16" t="s">
        <v>95</v>
      </c>
      <c r="C248" s="28">
        <v>0</v>
      </c>
      <c r="D248" s="28">
        <v>0</v>
      </c>
      <c r="E248" s="28">
        <v>237500</v>
      </c>
      <c r="F248" s="28">
        <f t="shared" si="35"/>
        <v>237500</v>
      </c>
      <c r="G248" s="17">
        <f t="shared" si="30"/>
        <v>100</v>
      </c>
      <c r="H248" s="28">
        <v>0</v>
      </c>
      <c r="I248" s="17">
        <f t="shared" si="31"/>
        <v>0</v>
      </c>
      <c r="J248" s="28">
        <v>0</v>
      </c>
      <c r="K248" s="17">
        <f t="shared" si="32"/>
        <v>0</v>
      </c>
      <c r="L248" s="28">
        <f t="shared" si="33"/>
        <v>237500</v>
      </c>
      <c r="M248" s="62">
        <f t="shared" si="34"/>
        <v>6.1384607341531949E-3</v>
      </c>
      <c r="N248" s="15"/>
      <c r="O248" s="15"/>
      <c r="P248" s="15"/>
    </row>
    <row r="249" spans="2:16">
      <c r="B249" s="41" t="s">
        <v>93</v>
      </c>
      <c r="C249" s="42">
        <v>1925000</v>
      </c>
      <c r="D249" s="42">
        <v>50780</v>
      </c>
      <c r="E249" s="42">
        <v>0</v>
      </c>
      <c r="F249" s="42">
        <f t="shared" si="35"/>
        <v>1975780</v>
      </c>
      <c r="G249" s="43">
        <f t="shared" si="30"/>
        <v>54.922489789144755</v>
      </c>
      <c r="H249" s="42">
        <v>0</v>
      </c>
      <c r="I249" s="43">
        <f t="shared" si="31"/>
        <v>0</v>
      </c>
      <c r="J249" s="42">
        <v>1621617</v>
      </c>
      <c r="K249" s="43">
        <f t="shared" si="32"/>
        <v>45.077510210855237</v>
      </c>
      <c r="L249" s="42">
        <f t="shared" si="33"/>
        <v>3597397</v>
      </c>
      <c r="M249" s="69">
        <f t="shared" si="34"/>
        <v>9.2978864124886318E-2</v>
      </c>
      <c r="N249" s="15"/>
      <c r="O249" s="15"/>
      <c r="P249" s="15"/>
    </row>
    <row r="250" spans="2:16">
      <c r="B250" s="16" t="s">
        <v>70</v>
      </c>
      <c r="C250" s="28">
        <v>0</v>
      </c>
      <c r="D250" s="28">
        <v>206773</v>
      </c>
      <c r="E250" s="28">
        <v>30000</v>
      </c>
      <c r="F250" s="28">
        <f t="shared" si="35"/>
        <v>236773</v>
      </c>
      <c r="G250" s="17">
        <f t="shared" si="30"/>
        <v>100</v>
      </c>
      <c r="H250" s="28">
        <v>0</v>
      </c>
      <c r="I250" s="17">
        <f t="shared" si="31"/>
        <v>0</v>
      </c>
      <c r="J250" s="28">
        <v>0</v>
      </c>
      <c r="K250" s="17">
        <f t="shared" si="32"/>
        <v>0</v>
      </c>
      <c r="L250" s="28">
        <f t="shared" si="33"/>
        <v>236773</v>
      </c>
      <c r="M250" s="62">
        <f t="shared" si="34"/>
        <v>6.1196705827690706E-3</v>
      </c>
      <c r="N250" s="15"/>
      <c r="O250" s="15"/>
      <c r="P250" s="15"/>
    </row>
    <row r="251" spans="2:16">
      <c r="B251" s="16" t="s">
        <v>71</v>
      </c>
      <c r="C251" s="28">
        <v>0</v>
      </c>
      <c r="D251" s="28">
        <v>192000</v>
      </c>
      <c r="E251" s="28">
        <v>9898288</v>
      </c>
      <c r="F251" s="28">
        <f t="shared" si="35"/>
        <v>10090288</v>
      </c>
      <c r="G251" s="17">
        <f t="shared" si="30"/>
        <v>100</v>
      </c>
      <c r="H251" s="28">
        <v>0</v>
      </c>
      <c r="I251" s="17">
        <f t="shared" si="31"/>
        <v>0</v>
      </c>
      <c r="J251" s="28">
        <v>0</v>
      </c>
      <c r="K251" s="17">
        <f t="shared" si="32"/>
        <v>0</v>
      </c>
      <c r="L251" s="28">
        <f t="shared" si="33"/>
        <v>10090288</v>
      </c>
      <c r="M251" s="62">
        <f t="shared" si="34"/>
        <v>0.26079510182861965</v>
      </c>
      <c r="N251" s="15"/>
      <c r="O251" s="15"/>
      <c r="P251" s="15"/>
    </row>
    <row r="252" spans="2:16">
      <c r="B252" s="16" t="s">
        <v>72</v>
      </c>
      <c r="C252" s="28">
        <v>2819830</v>
      </c>
      <c r="D252" s="28">
        <v>0</v>
      </c>
      <c r="E252" s="28">
        <v>0</v>
      </c>
      <c r="F252" s="28">
        <f t="shared" si="35"/>
        <v>2819830</v>
      </c>
      <c r="G252" s="17">
        <f t="shared" si="30"/>
        <v>100</v>
      </c>
      <c r="H252" s="28">
        <v>0</v>
      </c>
      <c r="I252" s="17">
        <f t="shared" si="31"/>
        <v>0</v>
      </c>
      <c r="J252" s="28">
        <v>0</v>
      </c>
      <c r="K252" s="17">
        <f t="shared" si="32"/>
        <v>0</v>
      </c>
      <c r="L252" s="28">
        <f t="shared" si="33"/>
        <v>2819830</v>
      </c>
      <c r="M252" s="62">
        <f t="shared" si="34"/>
        <v>7.2881750450472418E-2</v>
      </c>
      <c r="N252" s="15"/>
      <c r="O252" s="15"/>
      <c r="P252" s="15"/>
    </row>
    <row r="253" spans="2:16">
      <c r="B253" s="18" t="s">
        <v>73</v>
      </c>
      <c r="C253" s="19">
        <v>780139</v>
      </c>
      <c r="D253" s="19">
        <v>524949</v>
      </c>
      <c r="E253" s="19">
        <v>2456308</v>
      </c>
      <c r="F253" s="19">
        <f t="shared" si="35"/>
        <v>3761396</v>
      </c>
      <c r="G253" s="20">
        <f t="shared" si="30"/>
        <v>100</v>
      </c>
      <c r="H253" s="19">
        <v>0</v>
      </c>
      <c r="I253" s="20">
        <f t="shared" si="31"/>
        <v>0</v>
      </c>
      <c r="J253" s="19">
        <v>0</v>
      </c>
      <c r="K253" s="20">
        <f t="shared" si="32"/>
        <v>0</v>
      </c>
      <c r="L253" s="19">
        <f t="shared" si="33"/>
        <v>3761396</v>
      </c>
      <c r="M253" s="68">
        <f t="shared" si="34"/>
        <v>9.7217606954109012E-2</v>
      </c>
      <c r="N253" s="15"/>
      <c r="O253" s="15"/>
      <c r="P253" s="15"/>
    </row>
    <row r="254" spans="2:16">
      <c r="B254" s="16" t="s">
        <v>272</v>
      </c>
      <c r="C254" s="28">
        <v>289498</v>
      </c>
      <c r="D254" s="28">
        <v>0</v>
      </c>
      <c r="E254" s="28">
        <v>0</v>
      </c>
      <c r="F254" s="28">
        <f t="shared" si="35"/>
        <v>289498</v>
      </c>
      <c r="G254" s="17">
        <f t="shared" si="30"/>
        <v>100</v>
      </c>
      <c r="H254" s="28">
        <v>0</v>
      </c>
      <c r="I254" s="17">
        <f t="shared" si="31"/>
        <v>0</v>
      </c>
      <c r="J254" s="28">
        <v>0</v>
      </c>
      <c r="K254" s="17">
        <f t="shared" si="32"/>
        <v>0</v>
      </c>
      <c r="L254" s="28">
        <f t="shared" si="33"/>
        <v>289498</v>
      </c>
      <c r="M254" s="62">
        <f t="shared" si="34"/>
        <v>7.4824088657510788E-3</v>
      </c>
      <c r="N254" s="15"/>
      <c r="O254" s="15"/>
      <c r="P254" s="15"/>
    </row>
    <row r="255" spans="2:16">
      <c r="B255" s="16" t="s">
        <v>74</v>
      </c>
      <c r="C255" s="28">
        <v>0</v>
      </c>
      <c r="D255" s="28">
        <v>0</v>
      </c>
      <c r="E255" s="28">
        <v>4005900</v>
      </c>
      <c r="F255" s="28">
        <f t="shared" si="35"/>
        <v>4005900</v>
      </c>
      <c r="G255" s="17">
        <f t="shared" si="30"/>
        <v>100</v>
      </c>
      <c r="H255" s="28">
        <v>0</v>
      </c>
      <c r="I255" s="17">
        <f t="shared" si="31"/>
        <v>0</v>
      </c>
      <c r="J255" s="28">
        <v>0</v>
      </c>
      <c r="K255" s="17">
        <f t="shared" si="32"/>
        <v>0</v>
      </c>
      <c r="L255" s="28">
        <f t="shared" si="33"/>
        <v>4005900</v>
      </c>
      <c r="M255" s="62">
        <f t="shared" si="34"/>
        <v>0.10353709412608118</v>
      </c>
      <c r="N255" s="15"/>
      <c r="O255" s="15"/>
      <c r="P255" s="15"/>
    </row>
    <row r="256" spans="2:16">
      <c r="B256" s="16" t="s">
        <v>75</v>
      </c>
      <c r="C256" s="28">
        <v>6969088</v>
      </c>
      <c r="D256" s="28">
        <v>913595</v>
      </c>
      <c r="E256" s="28">
        <v>97051</v>
      </c>
      <c r="F256" s="28">
        <f t="shared" si="35"/>
        <v>7979734</v>
      </c>
      <c r="G256" s="17">
        <f t="shared" si="30"/>
        <v>100</v>
      </c>
      <c r="H256" s="28">
        <v>0</v>
      </c>
      <c r="I256" s="17">
        <f t="shared" si="31"/>
        <v>0</v>
      </c>
      <c r="J256" s="28">
        <v>0</v>
      </c>
      <c r="K256" s="17">
        <f t="shared" si="32"/>
        <v>0</v>
      </c>
      <c r="L256" s="28">
        <f t="shared" si="33"/>
        <v>7979734</v>
      </c>
      <c r="M256" s="62">
        <f t="shared" si="34"/>
        <v>0.20624540559152507</v>
      </c>
      <c r="N256" s="15"/>
      <c r="O256" s="15"/>
      <c r="P256" s="15"/>
    </row>
    <row r="257" spans="2:16">
      <c r="B257" s="16" t="s">
        <v>273</v>
      </c>
      <c r="C257" s="28">
        <v>0</v>
      </c>
      <c r="D257" s="28">
        <v>1900000</v>
      </c>
      <c r="E257" s="28">
        <v>0</v>
      </c>
      <c r="F257" s="28">
        <f t="shared" si="35"/>
        <v>1900000</v>
      </c>
      <c r="G257" s="17">
        <f t="shared" si="30"/>
        <v>100</v>
      </c>
      <c r="H257" s="28">
        <v>0</v>
      </c>
      <c r="I257" s="17">
        <f t="shared" si="31"/>
        <v>0</v>
      </c>
      <c r="J257" s="28">
        <v>0</v>
      </c>
      <c r="K257" s="17">
        <f t="shared" si="32"/>
        <v>0</v>
      </c>
      <c r="L257" s="28">
        <f t="shared" si="33"/>
        <v>1900000</v>
      </c>
      <c r="M257" s="62">
        <f t="shared" si="34"/>
        <v>4.9107685873225559E-2</v>
      </c>
      <c r="N257" s="15"/>
      <c r="O257" s="15"/>
      <c r="P257" s="15"/>
    </row>
    <row r="258" spans="2:16">
      <c r="B258" s="16" t="s">
        <v>76</v>
      </c>
      <c r="C258" s="28">
        <v>5630824</v>
      </c>
      <c r="D258" s="28">
        <v>605955</v>
      </c>
      <c r="E258" s="28">
        <v>1738685</v>
      </c>
      <c r="F258" s="28">
        <f t="shared" si="35"/>
        <v>7975464</v>
      </c>
      <c r="G258" s="17">
        <f t="shared" si="30"/>
        <v>100</v>
      </c>
      <c r="H258" s="28">
        <v>0</v>
      </c>
      <c r="I258" s="17">
        <f t="shared" si="31"/>
        <v>0</v>
      </c>
      <c r="J258" s="28">
        <v>0</v>
      </c>
      <c r="K258" s="17">
        <f t="shared" si="32"/>
        <v>0</v>
      </c>
      <c r="L258" s="28">
        <f t="shared" si="33"/>
        <v>7975464</v>
      </c>
      <c r="M258" s="62">
        <f t="shared" si="34"/>
        <v>0.20613504252906262</v>
      </c>
      <c r="N258" s="15"/>
      <c r="O258" s="15"/>
      <c r="P258" s="15"/>
    </row>
    <row r="259" spans="2:16">
      <c r="B259" s="41" t="s">
        <v>96</v>
      </c>
      <c r="C259" s="42">
        <v>860800</v>
      </c>
      <c r="D259" s="42">
        <v>0</v>
      </c>
      <c r="E259" s="42">
        <v>0</v>
      </c>
      <c r="F259" s="42">
        <f t="shared" si="35"/>
        <v>860800</v>
      </c>
      <c r="G259" s="43">
        <f t="shared" si="30"/>
        <v>100</v>
      </c>
      <c r="H259" s="42">
        <v>0</v>
      </c>
      <c r="I259" s="43">
        <f t="shared" si="31"/>
        <v>0</v>
      </c>
      <c r="J259" s="42">
        <v>0</v>
      </c>
      <c r="K259" s="43">
        <f t="shared" si="32"/>
        <v>0</v>
      </c>
      <c r="L259" s="42">
        <f t="shared" si="33"/>
        <v>860800</v>
      </c>
      <c r="M259" s="69">
        <f t="shared" si="34"/>
        <v>2.2248366315617135E-2</v>
      </c>
      <c r="N259" s="15"/>
      <c r="O259" s="15"/>
      <c r="P259" s="15"/>
    </row>
    <row r="260" spans="2:16">
      <c r="B260" s="16" t="s">
        <v>77</v>
      </c>
      <c r="C260" s="28">
        <v>647832</v>
      </c>
      <c r="D260" s="28">
        <v>0</v>
      </c>
      <c r="E260" s="28">
        <v>0</v>
      </c>
      <c r="F260" s="28">
        <f t="shared" si="35"/>
        <v>647832</v>
      </c>
      <c r="G260" s="17">
        <f t="shared" si="30"/>
        <v>100</v>
      </c>
      <c r="H260" s="28">
        <v>0</v>
      </c>
      <c r="I260" s="17">
        <f t="shared" si="31"/>
        <v>0</v>
      </c>
      <c r="J260" s="28">
        <v>0</v>
      </c>
      <c r="K260" s="17">
        <f t="shared" si="32"/>
        <v>0</v>
      </c>
      <c r="L260" s="28">
        <f t="shared" si="33"/>
        <v>647832</v>
      </c>
      <c r="M260" s="62">
        <f t="shared" si="34"/>
        <v>1.6743963344538662E-2</v>
      </c>
      <c r="N260" s="15"/>
      <c r="O260" s="15"/>
      <c r="P260" s="15"/>
    </row>
    <row r="261" spans="2:16">
      <c r="B261" s="16" t="s">
        <v>97</v>
      </c>
      <c r="C261" s="28">
        <v>0</v>
      </c>
      <c r="D261" s="28">
        <v>295000</v>
      </c>
      <c r="E261" s="28">
        <v>180000</v>
      </c>
      <c r="F261" s="28">
        <f t="shared" si="35"/>
        <v>475000</v>
      </c>
      <c r="G261" s="17">
        <f t="shared" si="30"/>
        <v>100</v>
      </c>
      <c r="H261" s="28">
        <v>0</v>
      </c>
      <c r="I261" s="17">
        <f t="shared" si="31"/>
        <v>0</v>
      </c>
      <c r="J261" s="28">
        <v>0</v>
      </c>
      <c r="K261" s="17">
        <f t="shared" si="32"/>
        <v>0</v>
      </c>
      <c r="L261" s="28">
        <f t="shared" si="33"/>
        <v>475000</v>
      </c>
      <c r="M261" s="62">
        <f t="shared" si="34"/>
        <v>1.227692146830639E-2</v>
      </c>
      <c r="N261" s="15"/>
      <c r="O261" s="15"/>
      <c r="P261" s="15"/>
    </row>
    <row r="262" spans="2:16">
      <c r="B262" s="16" t="s">
        <v>91</v>
      </c>
      <c r="C262" s="28">
        <v>220897</v>
      </c>
      <c r="D262" s="28">
        <v>845164</v>
      </c>
      <c r="E262" s="28">
        <v>244103</v>
      </c>
      <c r="F262" s="28">
        <f t="shared" si="35"/>
        <v>1310164</v>
      </c>
      <c r="G262" s="17">
        <f t="shared" si="30"/>
        <v>100</v>
      </c>
      <c r="H262" s="28">
        <v>0</v>
      </c>
      <c r="I262" s="17">
        <f t="shared" si="31"/>
        <v>0</v>
      </c>
      <c r="J262" s="28">
        <v>0</v>
      </c>
      <c r="K262" s="17">
        <f t="shared" si="32"/>
        <v>0</v>
      </c>
      <c r="L262" s="28">
        <f t="shared" si="33"/>
        <v>1310164</v>
      </c>
      <c r="M262" s="62">
        <f t="shared" si="34"/>
        <v>3.3862695870741415E-2</v>
      </c>
      <c r="N262" s="15"/>
      <c r="O262" s="15"/>
      <c r="P262" s="15"/>
    </row>
    <row r="263" spans="2:16">
      <c r="B263" s="18" t="s">
        <v>274</v>
      </c>
      <c r="C263" s="19">
        <v>0</v>
      </c>
      <c r="D263" s="19">
        <v>95000</v>
      </c>
      <c r="E263" s="19">
        <v>0</v>
      </c>
      <c r="F263" s="19">
        <f t="shared" si="35"/>
        <v>95000</v>
      </c>
      <c r="G263" s="20">
        <f t="shared" si="30"/>
        <v>100</v>
      </c>
      <c r="H263" s="19">
        <v>0</v>
      </c>
      <c r="I263" s="20">
        <f t="shared" si="31"/>
        <v>0</v>
      </c>
      <c r="J263" s="19">
        <v>0</v>
      </c>
      <c r="K263" s="20">
        <f t="shared" si="32"/>
        <v>0</v>
      </c>
      <c r="L263" s="19">
        <f t="shared" si="33"/>
        <v>95000</v>
      </c>
      <c r="M263" s="68">
        <f t="shared" si="34"/>
        <v>2.4553842936612777E-3</v>
      </c>
      <c r="N263" s="15"/>
      <c r="O263" s="15"/>
      <c r="P263" s="15"/>
    </row>
    <row r="264" spans="2:16">
      <c r="B264" s="16" t="s">
        <v>94</v>
      </c>
      <c r="C264" s="28">
        <v>4636762</v>
      </c>
      <c r="D264" s="28">
        <v>638031</v>
      </c>
      <c r="E264" s="28">
        <v>399080</v>
      </c>
      <c r="F264" s="28">
        <f t="shared" si="35"/>
        <v>5673873</v>
      </c>
      <c r="G264" s="17">
        <f t="shared" si="30"/>
        <v>100</v>
      </c>
      <c r="H264" s="28">
        <v>0</v>
      </c>
      <c r="I264" s="17">
        <f t="shared" si="31"/>
        <v>0</v>
      </c>
      <c r="J264" s="28">
        <v>0</v>
      </c>
      <c r="K264" s="17">
        <f t="shared" si="32"/>
        <v>0</v>
      </c>
      <c r="L264" s="28">
        <f t="shared" si="33"/>
        <v>5673873</v>
      </c>
      <c r="M264" s="62">
        <f t="shared" si="34"/>
        <v>0.14664777524661887</v>
      </c>
      <c r="N264" s="15"/>
      <c r="O264" s="15"/>
      <c r="P264" s="15"/>
    </row>
    <row r="265" spans="2:16">
      <c r="B265" s="16" t="s">
        <v>78</v>
      </c>
      <c r="C265" s="28">
        <v>239760</v>
      </c>
      <c r="D265" s="28">
        <v>26640</v>
      </c>
      <c r="E265" s="28">
        <v>0</v>
      </c>
      <c r="F265" s="28">
        <f t="shared" si="35"/>
        <v>266400</v>
      </c>
      <c r="G265" s="17">
        <f t="shared" si="30"/>
        <v>100</v>
      </c>
      <c r="H265" s="28">
        <v>0</v>
      </c>
      <c r="I265" s="17">
        <f t="shared" si="31"/>
        <v>0</v>
      </c>
      <c r="J265" s="28">
        <v>0</v>
      </c>
      <c r="K265" s="17">
        <f t="shared" si="32"/>
        <v>0</v>
      </c>
      <c r="L265" s="28">
        <f t="shared" si="33"/>
        <v>266400</v>
      </c>
      <c r="M265" s="62">
        <f t="shared" si="34"/>
        <v>6.885414482435414E-3</v>
      </c>
      <c r="N265" s="15"/>
      <c r="O265" s="15"/>
      <c r="P265" s="15"/>
    </row>
    <row r="266" spans="2:16">
      <c r="B266" s="16" t="s">
        <v>275</v>
      </c>
      <c r="C266" s="28">
        <v>0</v>
      </c>
      <c r="D266" s="28">
        <v>2000000</v>
      </c>
      <c r="E266" s="28">
        <v>0</v>
      </c>
      <c r="F266" s="28">
        <f t="shared" si="35"/>
        <v>2000000</v>
      </c>
      <c r="G266" s="17">
        <f t="shared" si="30"/>
        <v>100</v>
      </c>
      <c r="H266" s="28">
        <v>0</v>
      </c>
      <c r="I266" s="17">
        <f t="shared" si="31"/>
        <v>0</v>
      </c>
      <c r="J266" s="28">
        <v>0</v>
      </c>
      <c r="K266" s="17">
        <f t="shared" si="32"/>
        <v>0</v>
      </c>
      <c r="L266" s="28">
        <f t="shared" si="33"/>
        <v>2000000</v>
      </c>
      <c r="M266" s="62">
        <f t="shared" si="34"/>
        <v>5.1692300919184787E-2</v>
      </c>
      <c r="N266" s="15"/>
      <c r="O266" s="15"/>
      <c r="P266" s="15"/>
    </row>
    <row r="267" spans="2:16">
      <c r="B267" s="16" t="s">
        <v>276</v>
      </c>
      <c r="C267" s="28">
        <v>1932000</v>
      </c>
      <c r="D267" s="28">
        <v>0</v>
      </c>
      <c r="E267" s="28">
        <v>58960</v>
      </c>
      <c r="F267" s="28">
        <f t="shared" si="35"/>
        <v>1990960</v>
      </c>
      <c r="G267" s="17">
        <f t="shared" si="30"/>
        <v>100</v>
      </c>
      <c r="H267" s="28">
        <v>0</v>
      </c>
      <c r="I267" s="17">
        <f t="shared" si="31"/>
        <v>0</v>
      </c>
      <c r="J267" s="28">
        <v>0</v>
      </c>
      <c r="K267" s="17">
        <f t="shared" si="32"/>
        <v>0</v>
      </c>
      <c r="L267" s="28">
        <f t="shared" si="33"/>
        <v>1990960</v>
      </c>
      <c r="M267" s="62">
        <f t="shared" si="34"/>
        <v>5.145865171903008E-2</v>
      </c>
      <c r="N267" s="15"/>
      <c r="O267" s="15"/>
      <c r="P267" s="15"/>
    </row>
    <row r="268" spans="2:16">
      <c r="B268" s="16" t="s">
        <v>79</v>
      </c>
      <c r="C268" s="28">
        <v>104288</v>
      </c>
      <c r="D268" s="28">
        <v>581846</v>
      </c>
      <c r="E268" s="28">
        <v>800000</v>
      </c>
      <c r="F268" s="28">
        <f t="shared" si="35"/>
        <v>1486134</v>
      </c>
      <c r="G268" s="17">
        <f t="shared" si="30"/>
        <v>100</v>
      </c>
      <c r="H268" s="28">
        <v>0</v>
      </c>
      <c r="I268" s="17">
        <f t="shared" si="31"/>
        <v>0</v>
      </c>
      <c r="J268" s="28">
        <v>0</v>
      </c>
      <c r="K268" s="17">
        <f t="shared" si="32"/>
        <v>0</v>
      </c>
      <c r="L268" s="28">
        <f t="shared" si="33"/>
        <v>1486134</v>
      </c>
      <c r="M268" s="62">
        <f t="shared" si="34"/>
        <v>3.8410842967115888E-2</v>
      </c>
      <c r="N268" s="15"/>
      <c r="O268" s="15"/>
      <c r="P268" s="15"/>
    </row>
    <row r="269" spans="2:16">
      <c r="B269" s="41" t="s">
        <v>80</v>
      </c>
      <c r="C269" s="42">
        <v>284600</v>
      </c>
      <c r="D269" s="42">
        <v>9005400</v>
      </c>
      <c r="E269" s="42">
        <v>0</v>
      </c>
      <c r="F269" s="42">
        <f t="shared" si="35"/>
        <v>9290000</v>
      </c>
      <c r="G269" s="43">
        <f t="shared" si="30"/>
        <v>100</v>
      </c>
      <c r="H269" s="42">
        <v>0</v>
      </c>
      <c r="I269" s="43">
        <f t="shared" si="31"/>
        <v>0</v>
      </c>
      <c r="J269" s="42">
        <v>0</v>
      </c>
      <c r="K269" s="43">
        <f t="shared" si="32"/>
        <v>0</v>
      </c>
      <c r="L269" s="42">
        <f t="shared" si="33"/>
        <v>9290000</v>
      </c>
      <c r="M269" s="69">
        <f t="shared" si="34"/>
        <v>0.24011073776961334</v>
      </c>
      <c r="N269" s="15"/>
      <c r="O269" s="15"/>
      <c r="P269" s="15"/>
    </row>
    <row r="270" spans="2:16">
      <c r="B270" s="16" t="s">
        <v>81</v>
      </c>
      <c r="C270" s="28">
        <v>3281320</v>
      </c>
      <c r="D270" s="28">
        <v>0</v>
      </c>
      <c r="E270" s="28">
        <v>0</v>
      </c>
      <c r="F270" s="28">
        <f t="shared" si="35"/>
        <v>3281320</v>
      </c>
      <c r="G270" s="17">
        <f t="shared" si="30"/>
        <v>100</v>
      </c>
      <c r="H270" s="28">
        <v>0</v>
      </c>
      <c r="I270" s="17">
        <f t="shared" si="31"/>
        <v>0</v>
      </c>
      <c r="J270" s="28">
        <v>0</v>
      </c>
      <c r="K270" s="17">
        <f t="shared" si="32"/>
        <v>0</v>
      </c>
      <c r="L270" s="28">
        <f t="shared" si="33"/>
        <v>3281320</v>
      </c>
      <c r="M270" s="62">
        <f t="shared" si="34"/>
        <v>8.4809490426069722E-2</v>
      </c>
      <c r="N270" s="15"/>
      <c r="O270" s="15"/>
      <c r="P270" s="15"/>
    </row>
    <row r="271" spans="2:16">
      <c r="B271" s="16" t="s">
        <v>98</v>
      </c>
      <c r="C271" s="28">
        <v>2169000</v>
      </c>
      <c r="D271" s="28">
        <v>0</v>
      </c>
      <c r="E271" s="28">
        <v>574000</v>
      </c>
      <c r="F271" s="28">
        <f t="shared" si="35"/>
        <v>2743000</v>
      </c>
      <c r="G271" s="17">
        <f t="shared" si="30"/>
        <v>100</v>
      </c>
      <c r="H271" s="28">
        <v>0</v>
      </c>
      <c r="I271" s="17">
        <f t="shared" si="31"/>
        <v>0</v>
      </c>
      <c r="J271" s="28">
        <v>0</v>
      </c>
      <c r="K271" s="17">
        <f t="shared" si="32"/>
        <v>0</v>
      </c>
      <c r="L271" s="28">
        <f t="shared" si="33"/>
        <v>2743000</v>
      </c>
      <c r="M271" s="62">
        <f t="shared" si="34"/>
        <v>7.0895990710661938E-2</v>
      </c>
      <c r="N271" s="15"/>
      <c r="O271" s="15"/>
      <c r="P271" s="15"/>
    </row>
    <row r="272" spans="2:16">
      <c r="B272" s="16" t="s">
        <v>82</v>
      </c>
      <c r="C272" s="28">
        <v>136000</v>
      </c>
      <c r="D272" s="28">
        <v>951000</v>
      </c>
      <c r="E272" s="28">
        <v>0</v>
      </c>
      <c r="F272" s="28">
        <f t="shared" si="35"/>
        <v>1087000</v>
      </c>
      <c r="G272" s="17">
        <f t="shared" si="30"/>
        <v>100</v>
      </c>
      <c r="H272" s="28">
        <v>0</v>
      </c>
      <c r="I272" s="17">
        <f t="shared" si="31"/>
        <v>0</v>
      </c>
      <c r="J272" s="28">
        <v>0</v>
      </c>
      <c r="K272" s="17">
        <f t="shared" si="32"/>
        <v>0</v>
      </c>
      <c r="L272" s="28">
        <f t="shared" si="33"/>
        <v>1087000</v>
      </c>
      <c r="M272" s="62">
        <f t="shared" si="34"/>
        <v>2.8094765549576933E-2</v>
      </c>
      <c r="N272" s="15"/>
      <c r="O272" s="15"/>
      <c r="P272" s="15"/>
    </row>
    <row r="273" spans="2:16">
      <c r="B273" s="18" t="s">
        <v>83</v>
      </c>
      <c r="C273" s="19">
        <v>1155973</v>
      </c>
      <c r="D273" s="19">
        <v>430327</v>
      </c>
      <c r="E273" s="19">
        <v>92060</v>
      </c>
      <c r="F273" s="19">
        <f t="shared" si="35"/>
        <v>1678360</v>
      </c>
      <c r="G273" s="20">
        <f t="shared" si="30"/>
        <v>100</v>
      </c>
      <c r="H273" s="19">
        <v>0</v>
      </c>
      <c r="I273" s="20">
        <f t="shared" si="31"/>
        <v>0</v>
      </c>
      <c r="J273" s="19">
        <v>0</v>
      </c>
      <c r="K273" s="20">
        <f t="shared" si="32"/>
        <v>0</v>
      </c>
      <c r="L273" s="19">
        <f t="shared" si="33"/>
        <v>1678360</v>
      </c>
      <c r="M273" s="68">
        <f t="shared" si="34"/>
        <v>4.3379145085361497E-2</v>
      </c>
      <c r="N273" s="15"/>
      <c r="O273" s="15"/>
      <c r="P273" s="15"/>
    </row>
    <row r="274" spans="2:16">
      <c r="B274" s="16" t="s">
        <v>84</v>
      </c>
      <c r="C274" s="28">
        <v>5020938</v>
      </c>
      <c r="D274" s="28">
        <v>118503</v>
      </c>
      <c r="E274" s="28">
        <v>49600</v>
      </c>
      <c r="F274" s="28">
        <f t="shared" si="35"/>
        <v>5189041</v>
      </c>
      <c r="G274" s="17">
        <f t="shared" si="30"/>
        <v>100</v>
      </c>
      <c r="H274" s="28">
        <v>0</v>
      </c>
      <c r="I274" s="17">
        <f t="shared" si="31"/>
        <v>0</v>
      </c>
      <c r="J274" s="28">
        <v>0</v>
      </c>
      <c r="K274" s="17">
        <f t="shared" si="32"/>
        <v>0</v>
      </c>
      <c r="L274" s="28">
        <f t="shared" si="33"/>
        <v>5189041</v>
      </c>
      <c r="M274" s="62">
        <f t="shared" si="34"/>
        <v>0.13411673442699379</v>
      </c>
      <c r="N274" s="15"/>
      <c r="O274" s="15"/>
      <c r="P274" s="15"/>
    </row>
    <row r="275" spans="2:16">
      <c r="B275" s="16" t="s">
        <v>85</v>
      </c>
      <c r="C275" s="28">
        <v>7387000</v>
      </c>
      <c r="D275" s="28">
        <v>256000</v>
      </c>
      <c r="E275" s="28">
        <v>3178400</v>
      </c>
      <c r="F275" s="28">
        <f t="shared" ref="F275:F280" si="36">SUM(C275:E275)</f>
        <v>10821400</v>
      </c>
      <c r="G275" s="17">
        <f t="shared" ref="G275:G280" si="37">(F275/L275)*100</f>
        <v>100</v>
      </c>
      <c r="H275" s="28">
        <v>0</v>
      </c>
      <c r="I275" s="17">
        <f t="shared" si="31"/>
        <v>0</v>
      </c>
      <c r="J275" s="28">
        <v>0</v>
      </c>
      <c r="K275" s="17">
        <f t="shared" si="32"/>
        <v>0</v>
      </c>
      <c r="L275" s="28">
        <f t="shared" si="33"/>
        <v>10821400</v>
      </c>
      <c r="M275" s="62">
        <f t="shared" si="34"/>
        <v>0.27969153258343316</v>
      </c>
      <c r="N275" s="15"/>
      <c r="O275" s="15"/>
      <c r="P275" s="15"/>
    </row>
    <row r="276" spans="2:16">
      <c r="B276" s="16" t="s">
        <v>92</v>
      </c>
      <c r="C276" s="28">
        <v>47764</v>
      </c>
      <c r="D276" s="28">
        <v>34200</v>
      </c>
      <c r="E276" s="28">
        <v>678300</v>
      </c>
      <c r="F276" s="28">
        <f t="shared" si="36"/>
        <v>760264</v>
      </c>
      <c r="G276" s="17">
        <f t="shared" si="37"/>
        <v>100</v>
      </c>
      <c r="H276" s="28">
        <v>0</v>
      </c>
      <c r="I276" s="17">
        <f t="shared" si="31"/>
        <v>0</v>
      </c>
      <c r="J276" s="28">
        <v>0</v>
      </c>
      <c r="K276" s="17">
        <f t="shared" si="32"/>
        <v>0</v>
      </c>
      <c r="L276" s="28">
        <f t="shared" si="33"/>
        <v>760264</v>
      </c>
      <c r="M276" s="62">
        <f t="shared" si="34"/>
        <v>1.9649897733011554E-2</v>
      </c>
      <c r="N276" s="15"/>
      <c r="O276" s="15"/>
      <c r="P276" s="15"/>
    </row>
    <row r="277" spans="2:16">
      <c r="B277" s="16" t="s">
        <v>86</v>
      </c>
      <c r="C277" s="28">
        <v>157000</v>
      </c>
      <c r="D277" s="28">
        <v>550000</v>
      </c>
      <c r="E277" s="28">
        <v>541728</v>
      </c>
      <c r="F277" s="28">
        <f t="shared" si="36"/>
        <v>1248728</v>
      </c>
      <c r="G277" s="17">
        <f t="shared" si="37"/>
        <v>100</v>
      </c>
      <c r="H277" s="28">
        <v>0</v>
      </c>
      <c r="I277" s="17">
        <f t="shared" si="31"/>
        <v>0</v>
      </c>
      <c r="J277" s="28">
        <v>0</v>
      </c>
      <c r="K277" s="17">
        <f>(J277/L277)*100</f>
        <v>0</v>
      </c>
      <c r="L277" s="28">
        <f t="shared" si="33"/>
        <v>1248728</v>
      </c>
      <c r="M277" s="62">
        <f t="shared" si="34"/>
        <v>3.2274811771105895E-2</v>
      </c>
      <c r="N277" s="15"/>
      <c r="O277" s="15"/>
      <c r="P277" s="15"/>
    </row>
    <row r="278" spans="2:16">
      <c r="B278" s="16" t="s">
        <v>277</v>
      </c>
      <c r="C278" s="28">
        <v>1144340</v>
      </c>
      <c r="D278" s="28">
        <v>604000</v>
      </c>
      <c r="E278" s="28">
        <v>2637354</v>
      </c>
      <c r="F278" s="28">
        <f t="shared" si="36"/>
        <v>4385694</v>
      </c>
      <c r="G278" s="17">
        <f t="shared" si="37"/>
        <v>100</v>
      </c>
      <c r="H278" s="28">
        <v>0</v>
      </c>
      <c r="I278" s="17">
        <f t="shared" si="31"/>
        <v>0</v>
      </c>
      <c r="J278" s="28">
        <v>0</v>
      </c>
      <c r="K278" s="17">
        <f t="shared" si="32"/>
        <v>0</v>
      </c>
      <c r="L278" s="28">
        <f t="shared" si="33"/>
        <v>4385694</v>
      </c>
      <c r="M278" s="62">
        <f t="shared" si="34"/>
        <v>0.11335330699373161</v>
      </c>
      <c r="N278" s="15"/>
      <c r="O278" s="15"/>
      <c r="P278" s="15"/>
    </row>
    <row r="279" spans="2:16">
      <c r="B279" s="16" t="s">
        <v>278</v>
      </c>
      <c r="C279" s="28">
        <v>0</v>
      </c>
      <c r="D279" s="28">
        <v>380000</v>
      </c>
      <c r="E279" s="28">
        <v>0</v>
      </c>
      <c r="F279" s="28">
        <f t="shared" si="36"/>
        <v>380000</v>
      </c>
      <c r="G279" s="17">
        <f t="shared" si="37"/>
        <v>100</v>
      </c>
      <c r="H279" s="28">
        <v>0</v>
      </c>
      <c r="I279" s="17">
        <f t="shared" si="31"/>
        <v>0</v>
      </c>
      <c r="J279" s="28">
        <v>0</v>
      </c>
      <c r="K279" s="17">
        <f t="shared" si="32"/>
        <v>0</v>
      </c>
      <c r="L279" s="28">
        <f t="shared" si="33"/>
        <v>380000</v>
      </c>
      <c r="M279" s="62">
        <f t="shared" si="34"/>
        <v>9.8215371746451108E-3</v>
      </c>
      <c r="N279" s="15"/>
      <c r="O279" s="15"/>
      <c r="P279" s="15"/>
    </row>
    <row r="280" spans="2:16">
      <c r="B280" s="16" t="s">
        <v>87</v>
      </c>
      <c r="C280" s="28">
        <v>60400</v>
      </c>
      <c r="D280" s="28">
        <v>255000</v>
      </c>
      <c r="E280" s="28">
        <v>507600</v>
      </c>
      <c r="F280" s="28">
        <f t="shared" si="36"/>
        <v>823000</v>
      </c>
      <c r="G280" s="17">
        <f t="shared" si="37"/>
        <v>100</v>
      </c>
      <c r="H280" s="28">
        <v>0</v>
      </c>
      <c r="I280" s="17">
        <f t="shared" si="31"/>
        <v>0</v>
      </c>
      <c r="J280" s="28">
        <v>0</v>
      </c>
      <c r="K280" s="17">
        <f t="shared" si="32"/>
        <v>0</v>
      </c>
      <c r="L280" s="28">
        <f t="shared" si="33"/>
        <v>823000</v>
      </c>
      <c r="M280" s="62">
        <f t="shared" si="34"/>
        <v>2.1271381828244541E-2</v>
      </c>
      <c r="N280" s="15"/>
      <c r="O280" s="15"/>
      <c r="P280" s="15"/>
    </row>
    <row r="281" spans="2:16">
      <c r="B281" s="16"/>
      <c r="C281" s="28"/>
      <c r="D281" s="28"/>
      <c r="E281" s="28"/>
      <c r="F281" s="28"/>
      <c r="G281" s="17"/>
      <c r="H281" s="28"/>
      <c r="I281" s="17"/>
      <c r="J281" s="28"/>
      <c r="K281" s="17"/>
      <c r="L281" s="28"/>
      <c r="M281" s="62"/>
      <c r="N281" s="15"/>
      <c r="O281" s="15"/>
      <c r="P281" s="15"/>
    </row>
    <row r="282" spans="2:16">
      <c r="B282" s="32" t="s">
        <v>32</v>
      </c>
      <c r="C282" s="30">
        <f>SUM(C239:C281)</f>
        <v>51385150</v>
      </c>
      <c r="D282" s="30">
        <f>SUM(D239:D281)</f>
        <v>29388950</v>
      </c>
      <c r="E282" s="30">
        <f>SUM(E239:E281)</f>
        <v>64303660</v>
      </c>
      <c r="F282" s="30">
        <f>SUM(F239:F281)</f>
        <v>145077760</v>
      </c>
      <c r="G282" s="31">
        <f>(F282/L282)*100</f>
        <v>60.741711628215597</v>
      </c>
      <c r="H282" s="30">
        <f>SUM(H239:H281)</f>
        <v>0</v>
      </c>
      <c r="I282" s="31">
        <f>(H282/L282)*100</f>
        <v>0</v>
      </c>
      <c r="J282" s="30">
        <f>SUM(J239:J281)</f>
        <v>93765954</v>
      </c>
      <c r="K282" s="31">
        <f>(J282/L282)*100</f>
        <v>39.258288371784403</v>
      </c>
      <c r="L282" s="30">
        <f>SUM(L239:L281)</f>
        <v>238843714</v>
      </c>
      <c r="M282" s="71">
        <f>SUM(M239:M281)</f>
        <v>6.1731905683718526</v>
      </c>
      <c r="N282" s="15" t="s">
        <v>0</v>
      </c>
      <c r="O282" s="15"/>
      <c r="P282" s="15"/>
    </row>
    <row r="283" spans="2:16" ht="12.95" customHeight="1" thickBot="1">
      <c r="B283" s="7"/>
      <c r="C283" s="14"/>
      <c r="D283" s="14"/>
      <c r="E283" s="14"/>
      <c r="F283" s="14"/>
      <c r="G283" s="24"/>
      <c r="H283" s="14"/>
      <c r="I283" s="22"/>
      <c r="J283" s="14"/>
      <c r="K283" s="22"/>
      <c r="L283" s="14"/>
      <c r="M283" s="70"/>
      <c r="N283" s="15"/>
      <c r="O283" s="15"/>
      <c r="P283" s="15"/>
    </row>
    <row r="284" spans="2:16" ht="6.95" customHeight="1">
      <c r="B284" s="33"/>
      <c r="C284" s="34"/>
      <c r="D284" s="34"/>
      <c r="E284" s="34"/>
      <c r="F284" s="34"/>
      <c r="G284" s="35"/>
      <c r="H284" s="34"/>
      <c r="I284" s="36"/>
      <c r="J284" s="34"/>
      <c r="K284" s="36"/>
      <c r="L284" s="34"/>
      <c r="M284" s="72"/>
      <c r="N284" s="15"/>
      <c r="O284" s="15"/>
      <c r="P284" s="15"/>
    </row>
    <row r="285" spans="2:16" s="44" customFormat="1" ht="15.75">
      <c r="B285" s="48" t="s">
        <v>33</v>
      </c>
      <c r="C285" s="49">
        <f>SUM(C282,C233,C132,C49)</f>
        <v>398805701</v>
      </c>
      <c r="D285" s="49">
        <f>SUM(D282,D233,D132,D49)</f>
        <v>356459117</v>
      </c>
      <c r="E285" s="49">
        <f>SUM(E282,E233,E132,E49)</f>
        <v>351934227</v>
      </c>
      <c r="F285" s="49">
        <f>SUM(F282,F233,F132,F49)</f>
        <v>1107199045</v>
      </c>
      <c r="G285" s="50"/>
      <c r="H285" s="49">
        <f>SUM(H282,H233,H132,H49)</f>
        <v>1352899979</v>
      </c>
      <c r="I285" s="50"/>
      <c r="J285" s="49">
        <f>SUM(J282,J233,J132,J49)</f>
        <v>1408949102</v>
      </c>
      <c r="K285" s="50"/>
      <c r="L285" s="49">
        <f>SUM(L282,L233,L132,L49)</f>
        <v>3869048126</v>
      </c>
      <c r="M285" s="50">
        <f>SUM(M282,M233,M132,M49)</f>
        <v>100</v>
      </c>
      <c r="N285" s="45"/>
      <c r="O285" s="45"/>
      <c r="P285" s="45"/>
    </row>
    <row r="286" spans="2:16" ht="6.95" customHeight="1" thickBot="1">
      <c r="B286" s="37"/>
      <c r="C286" s="38"/>
      <c r="D286" s="38"/>
      <c r="E286" s="38"/>
      <c r="F286" s="38"/>
      <c r="G286" s="39"/>
      <c r="H286" s="38"/>
      <c r="I286" s="39"/>
      <c r="J286" s="38"/>
      <c r="K286" s="39"/>
      <c r="L286" s="38"/>
      <c r="M286" s="40"/>
      <c r="N286" s="15"/>
      <c r="O286" s="15"/>
      <c r="P286" s="15"/>
    </row>
    <row r="287" spans="2:16" ht="6.95" customHeight="1">
      <c r="B287" s="53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5"/>
      <c r="N287" s="15"/>
      <c r="O287" s="15"/>
      <c r="P287" s="15"/>
    </row>
    <row r="288" spans="2:16" ht="18" customHeight="1">
      <c r="B288" s="53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5"/>
      <c r="N288" s="15"/>
      <c r="O288" s="15"/>
      <c r="P288" s="15"/>
    </row>
    <row r="289" spans="2:16" ht="16.5" customHeight="1">
      <c r="B289" s="53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5"/>
      <c r="N289" s="15"/>
      <c r="O289" s="15"/>
      <c r="P289" s="15"/>
    </row>
    <row r="290" spans="2:16" ht="15.75" customHeight="1">
      <c r="B290" s="53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5"/>
      <c r="N290" s="15"/>
      <c r="O290" s="15"/>
      <c r="P290" s="15"/>
    </row>
    <row r="291" spans="2:16"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25" t="s">
        <v>0</v>
      </c>
      <c r="N291" s="15"/>
      <c r="O291" s="15"/>
      <c r="P291" s="15"/>
    </row>
    <row r="292" spans="2:16" ht="15.75">
      <c r="B292" s="44" t="s">
        <v>42</v>
      </c>
      <c r="E292" s="80"/>
      <c r="G292" s="45" t="s">
        <v>43</v>
      </c>
    </row>
    <row r="293" spans="2:16">
      <c r="G293" s="15"/>
      <c r="H293" s="15"/>
    </row>
    <row r="294" spans="2:16">
      <c r="F294" s="15"/>
      <c r="G294" s="15"/>
      <c r="H294" s="15"/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25" bottom="0.25" header="0.5" footer="0.5"/>
  <pageSetup scale="48" orientation="landscape" horizontalDpi="300" verticalDpi="300" r:id="rId1"/>
  <headerFooter alignWithMargins="0"/>
  <rowBreaks count="2" manualBreakCount="2">
    <brk id="68" max="13" man="1"/>
    <brk id="133" max="13" man="1"/>
  </rowBreaks>
  <legacyDrawing r:id="rId2"/>
  <oleObjects>
    <oleObject progId="MSGraph.Chart.8" shapeId="1025" r:id="rId3"/>
    <oleObject progId="MSGraph.Chart.8" shapeId="102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t-27</vt:lpstr>
      <vt:lpstr>'t-27'!Print_Area</vt:lpstr>
      <vt:lpstr>Print_Area_MI</vt:lpstr>
      <vt:lpstr>'t-27'!Print_Titles</vt:lpstr>
      <vt:lpstr>Print_Titles_MI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2009-12-07T22:48:12Z</cp:lastPrinted>
  <dcterms:created xsi:type="dcterms:W3CDTF">1999-02-24T12:31:56Z</dcterms:created>
  <dcterms:modified xsi:type="dcterms:W3CDTF">2012-06-11T13:13:15Z</dcterms:modified>
</cp:coreProperties>
</file>