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55" windowHeight="6180"/>
  </bookViews>
  <sheets>
    <sheet name="t-30" sheetId="1" r:id="rId1"/>
  </sheets>
  <definedNames>
    <definedName name="_xlnm.Print_Area" localSheetId="0">'t-30'!$A$1:$M$62</definedName>
  </definedNames>
  <calcPr calcId="125725"/>
</workbook>
</file>

<file path=xl/calcChain.xml><?xml version="1.0" encoding="utf-8"?>
<calcChain xmlns="http://schemas.openxmlformats.org/spreadsheetml/2006/main">
  <c r="D52" i="1"/>
  <c r="K49"/>
  <c r="K48"/>
  <c r="K47"/>
  <c r="K46"/>
  <c r="K45"/>
  <c r="K44"/>
  <c r="K43"/>
  <c r="K42"/>
  <c r="K41"/>
  <c r="K40"/>
  <c r="K3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I52"/>
  <c r="C52"/>
  <c r="E52"/>
  <c r="F52"/>
  <c r="G52"/>
  <c r="H52"/>
  <c r="J52"/>
  <c r="M38" l="1"/>
  <c r="M10"/>
  <c r="M26"/>
  <c r="M18"/>
  <c r="M17"/>
  <c r="M30"/>
  <c r="M14"/>
  <c r="M25"/>
  <c r="M34"/>
  <c r="M33"/>
  <c r="M22"/>
  <c r="M37"/>
  <c r="M21"/>
  <c r="M29"/>
  <c r="M31"/>
  <c r="M27"/>
  <c r="M23"/>
  <c r="M19"/>
  <c r="M15"/>
  <c r="M13"/>
  <c r="K52"/>
  <c r="M12"/>
  <c r="M16"/>
  <c r="M20"/>
  <c r="M24"/>
  <c r="M28"/>
  <c r="M32"/>
  <c r="M36"/>
  <c r="M11"/>
  <c r="M35"/>
  <c r="M40"/>
  <c r="M42"/>
  <c r="M44"/>
  <c r="M46"/>
  <c r="M48"/>
  <c r="M39"/>
  <c r="M41"/>
  <c r="M43"/>
  <c r="M45"/>
  <c r="M47"/>
  <c r="M49"/>
  <c r="C54" l="1"/>
  <c r="L34"/>
  <c r="L32"/>
  <c r="F54"/>
  <c r="H54"/>
  <c r="L23"/>
  <c r="L45"/>
  <c r="L18"/>
  <c r="L42"/>
  <c r="L16"/>
  <c r="L15"/>
  <c r="L31"/>
  <c r="L49"/>
  <c r="L41"/>
  <c r="E54"/>
  <c r="L26"/>
  <c r="L12"/>
  <c r="L46"/>
  <c r="G54"/>
  <c r="L24"/>
  <c r="L11"/>
  <c r="L19"/>
  <c r="L27"/>
  <c r="L35"/>
  <c r="L47"/>
  <c r="L43"/>
  <c r="L39"/>
  <c r="J54"/>
  <c r="L14"/>
  <c r="L22"/>
  <c r="L30"/>
  <c r="L38"/>
  <c r="L40"/>
  <c r="L44"/>
  <c r="L48"/>
  <c r="D54"/>
  <c r="I54"/>
  <c r="L20"/>
  <c r="L28"/>
  <c r="L36"/>
  <c r="L13"/>
  <c r="L17"/>
  <c r="L21"/>
  <c r="L25"/>
  <c r="L29"/>
  <c r="L33"/>
  <c r="L37"/>
  <c r="L10"/>
  <c r="L52" l="1"/>
  <c r="K54"/>
</calcChain>
</file>

<file path=xl/sharedStrings.xml><?xml version="1.0" encoding="utf-8"?>
<sst xmlns="http://schemas.openxmlformats.org/spreadsheetml/2006/main" count="76" uniqueCount="74">
  <si>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</si>
  <si>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</si>
  <si>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</si>
  <si>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</si>
  <si>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</si>
  <si>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</si>
  <si>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</si>
  <si>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</si>
  <si>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</si>
  <si>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</si>
  <si>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</si>
  <si>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</si>
  <si>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</si>
  <si>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</si>
  <si>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</si>
  <si>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</si>
  <si>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</si>
  <si>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</si>
  <si>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</si>
  <si>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</si>
  <si>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</si>
  <si>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Baltimore, MD</t>
  </si>
  <si>
    <t>Pittsburgh, PA</t>
  </si>
  <si>
    <t>TOTAL</t>
  </si>
  <si>
    <t>Percent of Total</t>
  </si>
  <si>
    <t>Rank</t>
  </si>
  <si>
    <t xml:space="preserve">                 </t>
  </si>
  <si>
    <t>Chattanooga, TN-GA</t>
  </si>
  <si>
    <t>Chicago, IL-IN</t>
  </si>
  <si>
    <t>Anchorage, AK</t>
  </si>
  <si>
    <t>Philadelphia, PA-NJ-DE-MD</t>
  </si>
  <si>
    <t>Providence, RI-MA</t>
  </si>
  <si>
    <t>Sacramento, CA</t>
  </si>
  <si>
    <t>San Diego, CA</t>
  </si>
  <si>
    <t>Boston, MA--NH--RI</t>
  </si>
  <si>
    <t>Jacksonville, FL</t>
  </si>
  <si>
    <t>Los Angeles--Long Beach--Santa Ana, CA</t>
  </si>
  <si>
    <t>New York--Newark, NY-NJ-CT</t>
  </si>
  <si>
    <t>Oxnard, CA</t>
  </si>
  <si>
    <t>Riverside--San Bernardino, CA</t>
  </si>
  <si>
    <t>San Francisco--Oakland, CA</t>
  </si>
  <si>
    <t>Washington, DC-VA-MD</t>
  </si>
  <si>
    <t>Dallas--Fort Worth--Arlington, TX</t>
  </si>
  <si>
    <t>Minneapolis--St. Paul, MN</t>
  </si>
  <si>
    <t xml:space="preserve">NOTE:    Transit-way Lines may include HOV and busways, in addition to rail lines.  Station Stops / Terminals includes fare collection equip, PNR, furniture, security equip.  Support &amp; Equip </t>
  </si>
  <si>
    <t>Table 30</t>
  </si>
  <si>
    <t>Seattle, WA</t>
  </si>
  <si>
    <t>Tampa--St. Petersburg, FL</t>
  </si>
  <si>
    <t>Transit</t>
  </si>
  <si>
    <t>Enhance-</t>
  </si>
  <si>
    <t>ments</t>
  </si>
  <si>
    <t>Facilities includes administrative/maintenance facilities, storage facilities, computers, and other support equip.  Electrif./ Power Dist. includes traction power, AC power lighting,</t>
  </si>
  <si>
    <t>substation distribution, vehicle locator systems.  Signal/Communic. includes train control / signal systems, communications systems, radios.  Other includes contingencies, real estate,</t>
  </si>
  <si>
    <t>Morgantown, WV</t>
  </si>
  <si>
    <t>New Orleans, LA</t>
  </si>
  <si>
    <t>Portland, OR-WA</t>
  </si>
  <si>
    <t>Salt Lake City, UT</t>
  </si>
  <si>
    <t>St. Louis, MO-IL</t>
  </si>
  <si>
    <t>administration, contracts, preventive maintenance.</t>
  </si>
  <si>
    <t>Round Lake Beach--McHenry--Grayslake, IL</t>
  </si>
  <si>
    <t>South Bend, IN-MI</t>
  </si>
  <si>
    <t>Stockton, CA</t>
  </si>
  <si>
    <t>Lancaster--Palmdale, CA</t>
  </si>
  <si>
    <t>Antioch, CA</t>
  </si>
  <si>
    <t>Bremerton, WA</t>
  </si>
  <si>
    <t>Buffalo, NY</t>
  </si>
  <si>
    <t>Cleveland, OH</t>
  </si>
  <si>
    <t>Concord, CA</t>
  </si>
  <si>
    <t>Denver--Aurora, CO</t>
  </si>
  <si>
    <t>Harrisburg, PA</t>
  </si>
  <si>
    <t>Milwaukee, WI</t>
  </si>
  <si>
    <t>St. Augustine, FL</t>
  </si>
  <si>
    <t>Thousand Oaks, CA</t>
  </si>
  <si>
    <t>FY 2011 FIXED GUIDEWAY MODERNIZATION PROGRAM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</si>
</sst>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3">
    <font>
      <sz val="12"/>
      <name val="Arial"/>
    </font>
    <font>
      <b/>
      <sz val="14"/>
      <name val="Arial"/>
    </font>
    <font>
      <b/>
      <sz val="12"/>
      <name val="Arial"/>
    </font>
    <font>
      <b/>
      <sz val="10"/>
      <name val="Times New Roman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Arial"/>
    </font>
    <font>
      <sz val="11"/>
      <name val="Times New Roman"/>
      <family val="1"/>
    </font>
    <font>
      <sz val="10"/>
      <name val="Times New Roman"/>
    </font>
    <font>
      <sz val="12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37" fontId="0" fillId="0" borderId="0" xfId="0" applyNumberFormat="1" applyBorder="1" applyProtection="1"/>
    <xf numFmtId="5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5" fillId="0" borderId="2" xfId="0" applyFont="1" applyFill="1" applyBorder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0" fontId="6" fillId="0" borderId="0" xfId="0" applyFont="1"/>
    <xf numFmtId="0" fontId="7" fillId="0" borderId="5" xfId="0" applyFont="1" applyBorder="1"/>
    <xf numFmtId="0" fontId="7" fillId="0" borderId="18" xfId="0" applyFont="1" applyBorder="1"/>
    <xf numFmtId="0" fontId="7" fillId="0" borderId="19" xfId="0" applyFont="1" applyBorder="1"/>
    <xf numFmtId="5" fontId="8" fillId="0" borderId="0" xfId="0" applyNumberFormat="1" applyFont="1" applyProtection="1"/>
    <xf numFmtId="5" fontId="8" fillId="0" borderId="11" xfId="0" applyNumberFormat="1" applyFont="1" applyBorder="1" applyProtection="1"/>
    <xf numFmtId="5" fontId="8" fillId="0" borderId="20" xfId="0" applyNumberFormat="1" applyFont="1" applyBorder="1" applyProtection="1"/>
    <xf numFmtId="164" fontId="9" fillId="0" borderId="0" xfId="0" applyNumberFormat="1" applyFont="1" applyFill="1" applyProtection="1"/>
    <xf numFmtId="164" fontId="10" fillId="0" borderId="6" xfId="0" applyNumberFormat="1" applyFont="1" applyFill="1" applyBorder="1" applyProtection="1"/>
    <xf numFmtId="0" fontId="11" fillId="0" borderId="0" xfId="0" applyFont="1"/>
    <xf numFmtId="5" fontId="11" fillId="0" borderId="0" xfId="0" applyNumberFormat="1" applyFont="1" applyFill="1" applyProtection="1"/>
    <xf numFmtId="5" fontId="11" fillId="0" borderId="11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0" fillId="0" borderId="0" xfId="0" applyNumberFormat="1" applyFont="1" applyFill="1" applyProtection="1"/>
    <xf numFmtId="5" fontId="10" fillId="0" borderId="6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20" xfId="0" applyNumberFormat="1" applyFont="1" applyFill="1" applyBorder="1" applyProtection="1"/>
    <xf numFmtId="164" fontId="10" fillId="0" borderId="0" xfId="0" applyNumberFormat="1" applyFont="1" applyFill="1" applyProtection="1"/>
    <xf numFmtId="0" fontId="8" fillId="0" borderId="0" xfId="0" applyFont="1"/>
    <xf numFmtId="0" fontId="10" fillId="0" borderId="0" xfId="0" applyFont="1" applyFill="1"/>
    <xf numFmtId="5" fontId="11" fillId="0" borderId="0" xfId="0" applyNumberFormat="1" applyFont="1" applyBorder="1" applyProtection="1"/>
    <xf numFmtId="164" fontId="9" fillId="0" borderId="0" xfId="0" applyNumberFormat="1" applyFont="1" applyFill="1" applyBorder="1" applyProtection="1"/>
    <xf numFmtId="37" fontId="11" fillId="0" borderId="0" xfId="0" applyNumberFormat="1" applyFont="1" applyBorder="1" applyProtection="1"/>
    <xf numFmtId="37" fontId="11" fillId="0" borderId="12" xfId="0" applyNumberFormat="1" applyFont="1" applyBorder="1" applyProtection="1"/>
    <xf numFmtId="164" fontId="9" fillId="0" borderId="12" xfId="0" applyNumberFormat="1" applyFont="1" applyFill="1" applyBorder="1" applyProtection="1"/>
    <xf numFmtId="37" fontId="11" fillId="0" borderId="15" xfId="0" applyNumberFormat="1" applyFont="1" applyBorder="1" applyProtection="1"/>
    <xf numFmtId="164" fontId="9" fillId="0" borderId="15" xfId="0" applyNumberFormat="1" applyFont="1" applyFill="1" applyBorder="1" applyProtection="1"/>
    <xf numFmtId="0" fontId="12" fillId="0" borderId="0" xfId="0" applyFont="1"/>
    <xf numFmtId="37" fontId="7" fillId="0" borderId="0" xfId="0" applyNumberFormat="1" applyFont="1" applyProtection="1"/>
    <xf numFmtId="37" fontId="9" fillId="0" borderId="0" xfId="0" applyNumberFormat="1" applyFont="1" applyFill="1" applyProtection="1"/>
    <xf numFmtId="0" fontId="7" fillId="0" borderId="5" xfId="0" applyFont="1" applyBorder="1" applyAlignment="1">
      <alignment wrapText="1"/>
    </xf>
    <xf numFmtId="37" fontId="11" fillId="0" borderId="21" xfId="0" applyNumberFormat="1" applyFont="1" applyBorder="1" applyProtection="1"/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7" xfId="0" applyNumberFormat="1" applyFont="1" applyFill="1" applyBorder="1" applyAlignment="1" applyProtection="1">
      <alignment horizontal="center"/>
    </xf>
    <xf numFmtId="0" fontId="5" fillId="0" borderId="4" xfId="0" applyFont="1" applyFill="1" applyBorder="1"/>
    <xf numFmtId="164" fontId="9" fillId="0" borderId="6" xfId="0" applyNumberFormat="1" applyFont="1" applyFill="1" applyBorder="1" applyProtection="1"/>
    <xf numFmtId="37" fontId="11" fillId="0" borderId="20" xfId="0" applyNumberFormat="1" applyFont="1" applyBorder="1" applyProtection="1"/>
    <xf numFmtId="0" fontId="7" fillId="0" borderId="0" xfId="0" applyFont="1" applyAlignment="1">
      <alignment horizontal="right"/>
    </xf>
    <xf numFmtId="37" fontId="0" fillId="0" borderId="0" xfId="0" applyNumberFormat="1" applyBorder="1" applyAlignment="1" applyProtection="1">
      <alignment horizontal="right"/>
    </xf>
    <xf numFmtId="37" fontId="11" fillId="0" borderId="22" xfId="0" applyNumberFormat="1" applyFont="1" applyBorder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O66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M2"/>
    </sheetView>
  </sheetViews>
  <sheetFormatPr defaultColWidth="11.44140625" defaultRowHeight="15"/>
  <cols>
    <col min="1" max="1" width="0.88671875" customWidth="1"/>
    <col min="2" max="2" width="28" customWidth="1"/>
    <col min="3" max="3" width="13.33203125" customWidth="1"/>
    <col min="4" max="7" width="12.77734375" customWidth="1"/>
    <col min="8" max="8" width="12.6640625" customWidth="1"/>
    <col min="9" max="9" width="9.44140625" customWidth="1"/>
    <col min="10" max="10" width="12.77734375" customWidth="1"/>
    <col min="11" max="11" width="14.88671875" customWidth="1"/>
    <col min="12" max="12" width="7.21875" customWidth="1"/>
    <col min="13" max="13" width="4.77734375" customWidth="1"/>
    <col min="14" max="14" width="3" customWidth="1"/>
    <col min="15" max="15" width="10.77734375" customWidth="1"/>
  </cols>
  <sheetData>
    <row r="1" spans="2:13" ht="18">
      <c r="B1" s="89" t="s">
        <v>45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18">
      <c r="B2" s="89" t="s">
        <v>73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2:13" ht="27.75" customHeight="1" thickBot="1"/>
    <row r="4" spans="2:13" ht="7.5" customHeight="1">
      <c r="B4" s="1"/>
      <c r="C4" s="3"/>
      <c r="D4" s="2"/>
      <c r="E4" s="2"/>
      <c r="F4" s="2"/>
      <c r="G4" s="2"/>
      <c r="H4" s="2"/>
      <c r="I4" s="2"/>
      <c r="J4" s="4"/>
      <c r="K4" s="2"/>
      <c r="L4" s="5"/>
      <c r="M4" s="6"/>
    </row>
    <row r="5" spans="2:13" ht="15.75">
      <c r="B5" s="7"/>
      <c r="C5" s="33" t="s">
        <v>0</v>
      </c>
      <c r="D5" s="32" t="s">
        <v>1</v>
      </c>
      <c r="E5" s="32" t="s">
        <v>2</v>
      </c>
      <c r="F5" s="32" t="s">
        <v>4</v>
      </c>
      <c r="G5" s="32" t="s">
        <v>3</v>
      </c>
      <c r="H5" s="32" t="s">
        <v>10</v>
      </c>
      <c r="I5" s="32" t="s">
        <v>48</v>
      </c>
      <c r="J5" s="9"/>
      <c r="K5" s="8"/>
      <c r="L5" s="34" t="s">
        <v>5</v>
      </c>
      <c r="M5" s="78"/>
    </row>
    <row r="6" spans="2:13" ht="15.75">
      <c r="B6" s="7"/>
      <c r="C6" s="33" t="s">
        <v>6</v>
      </c>
      <c r="D6" s="32" t="s">
        <v>7</v>
      </c>
      <c r="E6" s="32" t="s">
        <v>8</v>
      </c>
      <c r="F6" s="32" t="s">
        <v>11</v>
      </c>
      <c r="G6" s="32" t="s">
        <v>9</v>
      </c>
      <c r="H6" s="32" t="s">
        <v>19</v>
      </c>
      <c r="I6" s="32" t="s">
        <v>49</v>
      </c>
      <c r="J6" s="35" t="s">
        <v>12</v>
      </c>
      <c r="K6" s="32" t="s">
        <v>13</v>
      </c>
      <c r="L6" s="34" t="s">
        <v>14</v>
      </c>
      <c r="M6" s="78" t="s">
        <v>25</v>
      </c>
    </row>
    <row r="7" spans="2:13" ht="15.75">
      <c r="B7" s="7" t="s">
        <v>15</v>
      </c>
      <c r="C7" s="33"/>
      <c r="D7" s="32" t="s">
        <v>16</v>
      </c>
      <c r="E7" s="32" t="s">
        <v>17</v>
      </c>
      <c r="F7" s="32" t="s">
        <v>20</v>
      </c>
      <c r="G7" s="32" t="s">
        <v>18</v>
      </c>
      <c r="H7" s="32"/>
      <c r="I7" s="32" t="s">
        <v>50</v>
      </c>
      <c r="J7" s="9"/>
      <c r="K7" s="8"/>
      <c r="L7" s="34" t="s">
        <v>13</v>
      </c>
      <c r="M7" s="78"/>
    </row>
    <row r="8" spans="2:13" ht="5.25" customHeight="1" thickBot="1">
      <c r="B8" s="10"/>
      <c r="C8" s="12"/>
      <c r="D8" s="11"/>
      <c r="E8" s="11"/>
      <c r="F8" s="11"/>
      <c r="G8" s="11"/>
      <c r="H8" s="11"/>
      <c r="I8" s="11"/>
      <c r="J8" s="13"/>
      <c r="K8" s="11"/>
      <c r="L8" s="14"/>
      <c r="M8" s="15"/>
    </row>
    <row r="9" spans="2:13" ht="9" customHeight="1">
      <c r="B9" s="7"/>
      <c r="C9" s="16"/>
      <c r="J9" s="17"/>
      <c r="K9" s="64"/>
      <c r="L9" s="65"/>
      <c r="M9" s="79"/>
    </row>
    <row r="10" spans="2:13" ht="18.75" customHeight="1">
      <c r="B10" s="47" t="s">
        <v>29</v>
      </c>
      <c r="C10" s="18">
        <v>0</v>
      </c>
      <c r="D10" s="38">
        <v>4043393</v>
      </c>
      <c r="E10" s="38">
        <v>0</v>
      </c>
      <c r="F10" s="86">
        <v>0</v>
      </c>
      <c r="G10" s="38">
        <v>0</v>
      </c>
      <c r="H10" s="38">
        <v>2000690</v>
      </c>
      <c r="I10" s="38">
        <v>0</v>
      </c>
      <c r="J10" s="19">
        <v>12653461</v>
      </c>
      <c r="K10" s="66">
        <f>SUM(C10:J10)</f>
        <v>18697544</v>
      </c>
      <c r="L10" s="67">
        <f t="shared" ref="L10:L38" si="0">(K10/$K$52)*100</f>
        <v>1.3820344659788038</v>
      </c>
      <c r="M10" s="80">
        <f>RANK(K10,K$10:K$49,0)</f>
        <v>13</v>
      </c>
    </row>
    <row r="11" spans="2:13" ht="18.75" customHeight="1">
      <c r="B11" s="47" t="s">
        <v>63</v>
      </c>
      <c r="C11" s="21">
        <v>0</v>
      </c>
      <c r="D11" s="37">
        <v>0</v>
      </c>
      <c r="E11" s="37">
        <v>0</v>
      </c>
      <c r="F11" s="86">
        <v>0</v>
      </c>
      <c r="G11" s="37">
        <v>0</v>
      </c>
      <c r="H11" s="37">
        <v>3560287</v>
      </c>
      <c r="I11" s="37">
        <v>0</v>
      </c>
      <c r="J11" s="22">
        <v>0</v>
      </c>
      <c r="K11" s="68">
        <f t="shared" ref="K11:K49" si="1">SUM(C11:J11)</f>
        <v>3560287</v>
      </c>
      <c r="L11" s="67">
        <f t="shared" si="0"/>
        <v>0.26315966111786004</v>
      </c>
      <c r="M11" s="80">
        <f>RANK(K11,K$10:K$49,0)</f>
        <v>26</v>
      </c>
    </row>
    <row r="12" spans="2:13" ht="18.75" customHeight="1">
      <c r="B12" s="47" t="s">
        <v>21</v>
      </c>
      <c r="C12" s="21">
        <v>0</v>
      </c>
      <c r="D12" s="37">
        <v>0</v>
      </c>
      <c r="E12" s="37">
        <v>1872792</v>
      </c>
      <c r="F12" s="86">
        <v>0</v>
      </c>
      <c r="G12" s="37">
        <v>0</v>
      </c>
      <c r="H12" s="37">
        <v>0</v>
      </c>
      <c r="I12" s="37">
        <v>0</v>
      </c>
      <c r="J12" s="22">
        <v>9711346</v>
      </c>
      <c r="K12" s="68">
        <f t="shared" si="1"/>
        <v>11584138</v>
      </c>
      <c r="L12" s="67">
        <f t="shared" si="0"/>
        <v>0.85624496857206323</v>
      </c>
      <c r="M12" s="80">
        <f>RANK(K12,K$10:K$49,0)</f>
        <v>17</v>
      </c>
    </row>
    <row r="13" spans="2:13" ht="18.75" customHeight="1">
      <c r="B13" s="47" t="s">
        <v>34</v>
      </c>
      <c r="C13" s="21">
        <v>48503517</v>
      </c>
      <c r="D13" s="37">
        <v>70075315</v>
      </c>
      <c r="E13" s="37">
        <v>7974904</v>
      </c>
      <c r="F13" s="87">
        <v>0</v>
      </c>
      <c r="G13" s="37">
        <v>8503392</v>
      </c>
      <c r="H13" s="37">
        <v>0</v>
      </c>
      <c r="I13" s="37">
        <v>0</v>
      </c>
      <c r="J13" s="22">
        <v>4832235</v>
      </c>
      <c r="K13" s="68">
        <f t="shared" si="1"/>
        <v>139889363</v>
      </c>
      <c r="L13" s="67">
        <f t="shared" si="0"/>
        <v>10.339963424598441</v>
      </c>
      <c r="M13" s="80">
        <f>RANK(K13,K$10:K$49,0)</f>
        <v>4</v>
      </c>
    </row>
    <row r="14" spans="2:13" ht="18.75" customHeight="1">
      <c r="B14" s="48" t="s">
        <v>64</v>
      </c>
      <c r="C14" s="40">
        <v>1400000</v>
      </c>
      <c r="D14" s="39">
        <v>0</v>
      </c>
      <c r="E14" s="39">
        <v>0</v>
      </c>
      <c r="F14" s="39">
        <v>1200000</v>
      </c>
      <c r="G14" s="39">
        <v>0</v>
      </c>
      <c r="H14" s="39">
        <v>0</v>
      </c>
      <c r="I14" s="39">
        <v>0</v>
      </c>
      <c r="J14" s="41">
        <v>0</v>
      </c>
      <c r="K14" s="69">
        <f t="shared" si="1"/>
        <v>2600000</v>
      </c>
      <c r="L14" s="70">
        <f t="shared" si="0"/>
        <v>0.19217976497581127</v>
      </c>
      <c r="M14" s="81">
        <f>RANK(K14,K$10:K$49,0)</f>
        <v>29</v>
      </c>
    </row>
    <row r="15" spans="2:13" ht="18.75" customHeight="1">
      <c r="B15" s="47" t="s">
        <v>65</v>
      </c>
      <c r="C15" s="21">
        <v>6607802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22">
        <v>0</v>
      </c>
      <c r="K15" s="68">
        <f t="shared" si="1"/>
        <v>6607802</v>
      </c>
      <c r="L15" s="67">
        <f t="shared" si="0"/>
        <v>0.48841762898719066</v>
      </c>
      <c r="M15" s="80">
        <f>RANK(K15,K$10:K$49,0)</f>
        <v>21</v>
      </c>
    </row>
    <row r="16" spans="2:13" ht="18.75" customHeight="1">
      <c r="B16" s="47" t="s">
        <v>27</v>
      </c>
      <c r="C16" s="21">
        <v>5600</v>
      </c>
      <c r="D16" s="37">
        <v>201682</v>
      </c>
      <c r="E16" s="37">
        <v>11200</v>
      </c>
      <c r="F16" s="37">
        <v>0</v>
      </c>
      <c r="G16" s="37">
        <v>0</v>
      </c>
      <c r="H16" s="37">
        <v>0</v>
      </c>
      <c r="I16" s="37">
        <v>0</v>
      </c>
      <c r="J16" s="22">
        <v>0</v>
      </c>
      <c r="K16" s="68">
        <f t="shared" si="1"/>
        <v>218482</v>
      </c>
      <c r="L16" s="67">
        <f t="shared" si="0"/>
        <v>1.6149161312094304E-2</v>
      </c>
      <c r="M16" s="80">
        <f>RANK(K16,K$10:K$49,0)</f>
        <v>39</v>
      </c>
    </row>
    <row r="17" spans="2:13" ht="18.75" customHeight="1">
      <c r="B17" s="47" t="s">
        <v>28</v>
      </c>
      <c r="C17" s="21">
        <v>-3948188</v>
      </c>
      <c r="D17" s="37">
        <v>29719332</v>
      </c>
      <c r="E17" s="37">
        <v>2160000</v>
      </c>
      <c r="F17" s="37">
        <v>3314325</v>
      </c>
      <c r="G17" s="37">
        <v>9701157</v>
      </c>
      <c r="H17" s="37">
        <v>12450000</v>
      </c>
      <c r="I17" s="37">
        <v>0</v>
      </c>
      <c r="J17" s="22">
        <v>120240605</v>
      </c>
      <c r="K17" s="68">
        <f t="shared" si="1"/>
        <v>173637231</v>
      </c>
      <c r="L17" s="67">
        <f t="shared" si="0"/>
        <v>12.834447017165635</v>
      </c>
      <c r="M17" s="80">
        <f>RANK(K17,K$10:K$49,0)</f>
        <v>3</v>
      </c>
    </row>
    <row r="18" spans="2:13" ht="18.75" customHeight="1">
      <c r="B18" s="47" t="s">
        <v>66</v>
      </c>
      <c r="C18" s="21">
        <v>3178400</v>
      </c>
      <c r="D18" s="37">
        <v>4030415</v>
      </c>
      <c r="E18" s="37">
        <v>3770540</v>
      </c>
      <c r="F18" s="37">
        <v>1420000</v>
      </c>
      <c r="G18" s="37">
        <v>1051040</v>
      </c>
      <c r="H18" s="37">
        <v>0</v>
      </c>
      <c r="I18" s="37">
        <v>12000</v>
      </c>
      <c r="J18" s="22">
        <v>14794229</v>
      </c>
      <c r="K18" s="68">
        <f t="shared" si="1"/>
        <v>28256624</v>
      </c>
      <c r="L18" s="67">
        <f t="shared" si="0"/>
        <v>2.0885966766653339</v>
      </c>
      <c r="M18" s="80">
        <f>RANK(K18,K$10:K$49,0)</f>
        <v>8</v>
      </c>
    </row>
    <row r="19" spans="2:13" ht="18.75" customHeight="1">
      <c r="B19" s="48" t="s">
        <v>67</v>
      </c>
      <c r="C19" s="40">
        <v>0</v>
      </c>
      <c r="D19" s="39">
        <v>0</v>
      </c>
      <c r="E19" s="39">
        <v>0</v>
      </c>
      <c r="F19" s="39">
        <v>0</v>
      </c>
      <c r="G19" s="39">
        <v>0</v>
      </c>
      <c r="H19" s="39">
        <v>18174969</v>
      </c>
      <c r="I19" s="39">
        <v>0</v>
      </c>
      <c r="J19" s="41">
        <v>0</v>
      </c>
      <c r="K19" s="69">
        <f t="shared" si="1"/>
        <v>18174969</v>
      </c>
      <c r="L19" s="70">
        <f t="shared" si="0"/>
        <v>1.3434081811010214</v>
      </c>
      <c r="M19" s="81">
        <f>RANK(K19,K$10:K$49,0)</f>
        <v>14</v>
      </c>
    </row>
    <row r="20" spans="2:13" ht="18.75" customHeight="1">
      <c r="B20" s="47" t="s">
        <v>42</v>
      </c>
      <c r="C20" s="21">
        <v>0</v>
      </c>
      <c r="D20" s="37">
        <v>4900000</v>
      </c>
      <c r="E20" s="37">
        <v>0</v>
      </c>
      <c r="F20" s="37">
        <v>14702154</v>
      </c>
      <c r="G20" s="37">
        <v>0</v>
      </c>
      <c r="H20" s="37">
        <v>0</v>
      </c>
      <c r="I20" s="37">
        <v>62400</v>
      </c>
      <c r="J20" s="22">
        <v>0</v>
      </c>
      <c r="K20" s="68">
        <f t="shared" si="1"/>
        <v>19664554</v>
      </c>
      <c r="L20" s="67">
        <f t="shared" si="0"/>
        <v>1.4535112946439035</v>
      </c>
      <c r="M20" s="80">
        <f>RANK(K20,K$10:K$49,0)</f>
        <v>11</v>
      </c>
    </row>
    <row r="21" spans="2:13" ht="18.75" customHeight="1">
      <c r="B21" s="47" t="s">
        <v>68</v>
      </c>
      <c r="C21" s="21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22">
        <v>6784049</v>
      </c>
      <c r="K21" s="68">
        <f t="shared" si="1"/>
        <v>6784049</v>
      </c>
      <c r="L21" s="67">
        <f t="shared" si="0"/>
        <v>0.50144497784784137</v>
      </c>
      <c r="M21" s="80">
        <f>RANK(K21,K$10:K$49,0)</f>
        <v>20</v>
      </c>
    </row>
    <row r="22" spans="2:13" ht="18.75" customHeight="1">
      <c r="B22" s="47" t="s">
        <v>69</v>
      </c>
      <c r="C22" s="21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22">
        <v>1013865</v>
      </c>
      <c r="K22" s="68">
        <f t="shared" si="1"/>
        <v>1013865</v>
      </c>
      <c r="L22" s="67">
        <f t="shared" si="0"/>
        <v>7.4940129775846492E-2</v>
      </c>
      <c r="M22" s="80">
        <f>RANK(K22,K$10:K$49,0)</f>
        <v>34</v>
      </c>
    </row>
    <row r="23" spans="2:13" ht="18.75" customHeight="1">
      <c r="B23" s="47" t="s">
        <v>35</v>
      </c>
      <c r="C23" s="21">
        <v>0</v>
      </c>
      <c r="D23" s="37">
        <v>0</v>
      </c>
      <c r="E23" s="37">
        <v>125000</v>
      </c>
      <c r="F23" s="37">
        <v>271717</v>
      </c>
      <c r="G23" s="37">
        <v>0</v>
      </c>
      <c r="H23" s="37">
        <v>0</v>
      </c>
      <c r="I23" s="37">
        <v>0</v>
      </c>
      <c r="J23" s="22">
        <v>0</v>
      </c>
      <c r="K23" s="68">
        <f t="shared" si="1"/>
        <v>396717</v>
      </c>
      <c r="L23" s="67">
        <f t="shared" si="0"/>
        <v>2.9323453777657275E-2</v>
      </c>
      <c r="M23" s="80">
        <f>RANK(K23,K$10:K$49,0)</f>
        <v>37</v>
      </c>
    </row>
    <row r="24" spans="2:13" ht="18.75" customHeight="1">
      <c r="B24" s="47" t="s">
        <v>62</v>
      </c>
      <c r="C24" s="21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22">
        <v>2887868</v>
      </c>
      <c r="K24" s="68">
        <f t="shared" si="1"/>
        <v>2887868</v>
      </c>
      <c r="L24" s="67">
        <f t="shared" si="0"/>
        <v>0.21345761289275622</v>
      </c>
      <c r="M24" s="80">
        <f>RANK(K24,K$10:K$49,0)</f>
        <v>28</v>
      </c>
    </row>
    <row r="25" spans="2:13" ht="18.75" customHeight="1">
      <c r="B25" s="49" t="s">
        <v>36</v>
      </c>
      <c r="C25" s="44">
        <v>750871</v>
      </c>
      <c r="D25" s="43">
        <v>1849888</v>
      </c>
      <c r="E25" s="43">
        <v>45935</v>
      </c>
      <c r="F25" s="43">
        <v>420671</v>
      </c>
      <c r="G25" s="43">
        <v>0</v>
      </c>
      <c r="H25" s="43">
        <v>407181</v>
      </c>
      <c r="I25" s="43">
        <v>0</v>
      </c>
      <c r="J25" s="45">
        <v>45472132</v>
      </c>
      <c r="K25" s="71">
        <f t="shared" si="1"/>
        <v>48946678</v>
      </c>
      <c r="L25" s="72">
        <f t="shared" si="0"/>
        <v>3.6179081055333508</v>
      </c>
      <c r="M25" s="82">
        <f>RANK(K25,K$10:K$49,0)</f>
        <v>7</v>
      </c>
    </row>
    <row r="26" spans="2:13" ht="18.75" customHeight="1">
      <c r="B26" s="47" t="s">
        <v>70</v>
      </c>
      <c r="C26" s="21">
        <v>0</v>
      </c>
      <c r="D26" s="37">
        <v>1225385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22">
        <v>0</v>
      </c>
      <c r="K26" s="68">
        <f t="shared" si="1"/>
        <v>1225385</v>
      </c>
      <c r="L26" s="67">
        <f t="shared" si="0"/>
        <v>9.0574692809570964E-2</v>
      </c>
      <c r="M26" s="80">
        <f>RANK(K26,K$10:K$49,0)</f>
        <v>31</v>
      </c>
    </row>
    <row r="27" spans="2:13" ht="18.75" customHeight="1">
      <c r="B27" s="47" t="s">
        <v>43</v>
      </c>
      <c r="C27" s="21">
        <v>16149400</v>
      </c>
      <c r="D27" s="37">
        <v>0</v>
      </c>
      <c r="E27" s="37">
        <v>0</v>
      </c>
      <c r="F27" s="37">
        <v>3368000</v>
      </c>
      <c r="G27" s="37">
        <v>0</v>
      </c>
      <c r="H27" s="37">
        <v>0</v>
      </c>
      <c r="I27" s="37">
        <v>0</v>
      </c>
      <c r="J27" s="22">
        <v>0</v>
      </c>
      <c r="K27" s="68">
        <f t="shared" si="1"/>
        <v>19517400</v>
      </c>
      <c r="L27" s="67">
        <f t="shared" si="0"/>
        <v>1.4426343634380381</v>
      </c>
      <c r="M27" s="80">
        <f>RANK(K27,K$10:K$49,0)</f>
        <v>12</v>
      </c>
    </row>
    <row r="28" spans="2:13" ht="18.75" customHeight="1">
      <c r="B28" s="47" t="s">
        <v>53</v>
      </c>
      <c r="C28" s="21">
        <v>0</v>
      </c>
      <c r="D28" s="37">
        <v>264000</v>
      </c>
      <c r="E28" s="37">
        <v>0</v>
      </c>
      <c r="F28" s="37">
        <v>420000</v>
      </c>
      <c r="G28" s="37">
        <v>252000</v>
      </c>
      <c r="H28" s="37">
        <v>80000</v>
      </c>
      <c r="I28" s="37">
        <v>0</v>
      </c>
      <c r="J28" s="22">
        <v>0</v>
      </c>
      <c r="K28" s="68">
        <f t="shared" si="1"/>
        <v>1016000</v>
      </c>
      <c r="L28" s="67">
        <f t="shared" si="0"/>
        <v>7.5097938929009331E-2</v>
      </c>
      <c r="M28" s="80">
        <f>RANK(K28,K$10:K$49,0)</f>
        <v>33</v>
      </c>
    </row>
    <row r="29" spans="2:13" ht="16.5" customHeight="1">
      <c r="B29" s="76" t="s">
        <v>54</v>
      </c>
      <c r="C29" s="21">
        <v>0</v>
      </c>
      <c r="D29" s="37">
        <v>2157308</v>
      </c>
      <c r="E29" s="37">
        <v>112860</v>
      </c>
      <c r="F29" s="37">
        <v>0</v>
      </c>
      <c r="G29" s="37">
        <v>0</v>
      </c>
      <c r="H29" s="37">
        <v>0</v>
      </c>
      <c r="I29" s="37">
        <v>0</v>
      </c>
      <c r="J29" s="22">
        <v>1300000</v>
      </c>
      <c r="K29" s="68">
        <f t="shared" si="1"/>
        <v>3570168</v>
      </c>
      <c r="L29" s="67">
        <f t="shared" si="0"/>
        <v>0.26389001814006235</v>
      </c>
      <c r="M29" s="80">
        <f>RANK(K29,K$10:K$49,0)</f>
        <v>25</v>
      </c>
    </row>
    <row r="30" spans="2:13" ht="18.75" customHeight="1">
      <c r="B30" s="49" t="s">
        <v>37</v>
      </c>
      <c r="C30" s="44">
        <v>52050809</v>
      </c>
      <c r="D30" s="43">
        <v>-1081500</v>
      </c>
      <c r="E30" s="43">
        <v>3742028</v>
      </c>
      <c r="F30" s="43">
        <v>0</v>
      </c>
      <c r="G30" s="43">
        <v>16100000</v>
      </c>
      <c r="H30" s="43">
        <v>160233854</v>
      </c>
      <c r="I30" s="43">
        <v>0</v>
      </c>
      <c r="J30" s="45">
        <v>62633363</v>
      </c>
      <c r="K30" s="71">
        <f t="shared" si="1"/>
        <v>293678554</v>
      </c>
      <c r="L30" s="72">
        <f t="shared" si="0"/>
        <v>21.707336725444655</v>
      </c>
      <c r="M30" s="82">
        <f>RANK(K30,K$10:K$49,0)</f>
        <v>1</v>
      </c>
    </row>
    <row r="31" spans="2:13" ht="18.75" customHeight="1">
      <c r="B31" s="47" t="s">
        <v>38</v>
      </c>
      <c r="C31" s="21">
        <v>0</v>
      </c>
      <c r="D31" s="37">
        <v>547649</v>
      </c>
      <c r="E31" s="37">
        <v>0</v>
      </c>
      <c r="F31" s="37">
        <v>0</v>
      </c>
      <c r="G31" s="37">
        <v>0</v>
      </c>
      <c r="H31" s="37">
        <v>408754</v>
      </c>
      <c r="I31" s="37">
        <v>0</v>
      </c>
      <c r="J31" s="22">
        <v>0</v>
      </c>
      <c r="K31" s="68">
        <f t="shared" si="1"/>
        <v>956403</v>
      </c>
      <c r="L31" s="67">
        <f t="shared" si="0"/>
        <v>7.0692809139292628E-2</v>
      </c>
      <c r="M31" s="80">
        <f>RANK(K31,K$10:K$49,0)</f>
        <v>35</v>
      </c>
    </row>
    <row r="32" spans="2:13" ht="18.75" customHeight="1">
      <c r="B32" s="47" t="s">
        <v>30</v>
      </c>
      <c r="C32" s="21">
        <v>20682959</v>
      </c>
      <c r="D32" s="37">
        <v>20501296</v>
      </c>
      <c r="E32" s="37">
        <v>5788936</v>
      </c>
      <c r="F32" s="37">
        <v>2479119</v>
      </c>
      <c r="G32" s="37">
        <v>1150377</v>
      </c>
      <c r="H32" s="37">
        <v>11653745</v>
      </c>
      <c r="I32" s="37">
        <v>0</v>
      </c>
      <c r="J32" s="22">
        <v>42511456</v>
      </c>
      <c r="K32" s="85">
        <f t="shared" si="1"/>
        <v>104767888</v>
      </c>
      <c r="L32" s="67">
        <f t="shared" si="0"/>
        <v>7.7439492664815841</v>
      </c>
      <c r="M32" s="80">
        <f>RANK(K32,K$10:K$49,0)</f>
        <v>5</v>
      </c>
    </row>
    <row r="33" spans="2:13" ht="18.75" customHeight="1">
      <c r="B33" s="76" t="s">
        <v>22</v>
      </c>
      <c r="C33" s="21">
        <v>0</v>
      </c>
      <c r="D33" s="37">
        <v>10815910</v>
      </c>
      <c r="E33" s="37">
        <v>114400</v>
      </c>
      <c r="F33" s="37">
        <v>761600</v>
      </c>
      <c r="G33" s="37">
        <v>934400</v>
      </c>
      <c r="H33" s="37">
        <v>0</v>
      </c>
      <c r="I33" s="37">
        <v>0</v>
      </c>
      <c r="J33" s="22">
        <v>440000</v>
      </c>
      <c r="K33" s="68">
        <f t="shared" si="1"/>
        <v>13066310</v>
      </c>
      <c r="L33" s="67">
        <f t="shared" si="0"/>
        <v>0.9658001480388817</v>
      </c>
      <c r="M33" s="80">
        <f>RANK(K33,K$10:K$49,0)</f>
        <v>16</v>
      </c>
    </row>
    <row r="34" spans="2:13" ht="18.75" customHeight="1">
      <c r="B34" s="47" t="s">
        <v>55</v>
      </c>
      <c r="C34" s="21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22">
        <v>10657773</v>
      </c>
      <c r="K34" s="68">
        <f t="shared" si="1"/>
        <v>10657773</v>
      </c>
      <c r="L34" s="67">
        <f t="shared" si="0"/>
        <v>0.78777242704059502</v>
      </c>
      <c r="M34" s="80">
        <f>RANK(K34,K$10:K$49,0)</f>
        <v>18</v>
      </c>
    </row>
    <row r="35" spans="2:13" ht="18.75" customHeight="1">
      <c r="B35" s="49" t="s">
        <v>31</v>
      </c>
      <c r="C35" s="44">
        <v>0</v>
      </c>
      <c r="D35" s="43">
        <v>4497024</v>
      </c>
      <c r="E35" s="43">
        <v>567049</v>
      </c>
      <c r="F35" s="43">
        <v>0</v>
      </c>
      <c r="G35" s="43">
        <v>0</v>
      </c>
      <c r="H35" s="43">
        <v>0</v>
      </c>
      <c r="I35" s="43">
        <v>0</v>
      </c>
      <c r="J35" s="45">
        <v>0</v>
      </c>
      <c r="K35" s="71">
        <f t="shared" si="1"/>
        <v>5064073</v>
      </c>
      <c r="L35" s="72">
        <f t="shared" si="0"/>
        <v>0.37431244575398132</v>
      </c>
      <c r="M35" s="82">
        <f>RANK(K35,K$10:K$49,0)</f>
        <v>23</v>
      </c>
    </row>
    <row r="36" spans="2:13" ht="18.75" customHeight="1">
      <c r="B36" s="47" t="s">
        <v>39</v>
      </c>
      <c r="C36" s="21">
        <v>0</v>
      </c>
      <c r="D36" s="37">
        <v>4094511</v>
      </c>
      <c r="E36" s="37">
        <v>0</v>
      </c>
      <c r="F36" s="37">
        <v>176146</v>
      </c>
      <c r="G36" s="37">
        <v>0</v>
      </c>
      <c r="H36" s="37">
        <v>929343</v>
      </c>
      <c r="I36" s="37">
        <v>0</v>
      </c>
      <c r="J36" s="22">
        <v>0</v>
      </c>
      <c r="K36" s="68">
        <f t="shared" si="1"/>
        <v>5200000</v>
      </c>
      <c r="L36" s="67">
        <f t="shared" si="0"/>
        <v>0.38435952995162254</v>
      </c>
      <c r="M36" s="80">
        <f>RANK(K36,K$10:K$49,0)</f>
        <v>22</v>
      </c>
    </row>
    <row r="37" spans="2:13" ht="18.75" customHeight="1">
      <c r="B37" s="47" t="s">
        <v>59</v>
      </c>
      <c r="C37" s="21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22">
        <v>3089615</v>
      </c>
      <c r="K37" s="68">
        <f t="shared" si="1"/>
        <v>3089615</v>
      </c>
      <c r="L37" s="67">
        <f t="shared" si="0"/>
        <v>0.22836980175605426</v>
      </c>
      <c r="M37" s="80">
        <f>RANK(K37,K$10:K$49,0)</f>
        <v>27</v>
      </c>
    </row>
    <row r="38" spans="2:13" ht="18.75" customHeight="1">
      <c r="B38" s="47" t="s">
        <v>32</v>
      </c>
      <c r="C38" s="21">
        <v>0</v>
      </c>
      <c r="D38" s="37">
        <v>0</v>
      </c>
      <c r="E38" s="37">
        <v>1580040</v>
      </c>
      <c r="F38" s="37">
        <v>0</v>
      </c>
      <c r="G38" s="37">
        <v>0</v>
      </c>
      <c r="H38" s="37">
        <v>0</v>
      </c>
      <c r="I38" s="37">
        <v>0</v>
      </c>
      <c r="J38" s="22">
        <v>5582436</v>
      </c>
      <c r="K38" s="85">
        <f t="shared" si="1"/>
        <v>7162476</v>
      </c>
      <c r="L38" s="67">
        <f t="shared" si="0"/>
        <v>0.529416520894188</v>
      </c>
      <c r="M38" s="80">
        <f>RANK(K38,K$10:K$49,0)</f>
        <v>19</v>
      </c>
    </row>
    <row r="39" spans="2:13" ht="18.75" customHeight="1">
      <c r="B39" s="47" t="s">
        <v>56</v>
      </c>
      <c r="C39" s="21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22">
        <v>5040324</v>
      </c>
      <c r="K39" s="85">
        <f t="shared" si="1"/>
        <v>5040324</v>
      </c>
      <c r="L39" s="67">
        <f>(K39/$K$52)*100</f>
        <v>0.37255703143151575</v>
      </c>
      <c r="M39" s="80">
        <f>RANK(K39,K$10:K$49,0)</f>
        <v>24</v>
      </c>
    </row>
    <row r="40" spans="2:13" ht="18.75" customHeight="1">
      <c r="B40" s="49" t="s">
        <v>33</v>
      </c>
      <c r="C40" s="44">
        <v>0</v>
      </c>
      <c r="D40" s="43">
        <v>0</v>
      </c>
      <c r="E40" s="43">
        <v>338580</v>
      </c>
      <c r="F40" s="43">
        <v>0</v>
      </c>
      <c r="G40" s="43">
        <v>0</v>
      </c>
      <c r="H40" s="43">
        <v>0</v>
      </c>
      <c r="I40" s="43">
        <v>0</v>
      </c>
      <c r="J40" s="45">
        <v>19418844</v>
      </c>
      <c r="K40" s="77">
        <f t="shared" si="1"/>
        <v>19757424</v>
      </c>
      <c r="L40" s="72">
        <f>(K40/$K$52)*100</f>
        <v>1.4603758080182512</v>
      </c>
      <c r="M40" s="82">
        <f>RANK(K40,K$10:K$49,0)</f>
        <v>10</v>
      </c>
    </row>
    <row r="41" spans="2:13" ht="18.75" customHeight="1">
      <c r="B41" s="47" t="s">
        <v>40</v>
      </c>
      <c r="C41" s="21">
        <v>11115495</v>
      </c>
      <c r="D41" s="37">
        <v>61480854</v>
      </c>
      <c r="E41" s="37">
        <v>1390656</v>
      </c>
      <c r="F41" s="37">
        <v>3200000</v>
      </c>
      <c r="G41" s="37">
        <v>4264744</v>
      </c>
      <c r="H41" s="37">
        <v>670400</v>
      </c>
      <c r="I41" s="37">
        <v>0</v>
      </c>
      <c r="J41" s="22">
        <v>0</v>
      </c>
      <c r="K41" s="85">
        <f t="shared" si="1"/>
        <v>82122149</v>
      </c>
      <c r="L41" s="67">
        <f>(K41/$K$52)*100</f>
        <v>6.0700828054340592</v>
      </c>
      <c r="M41" s="80">
        <f>RANK(K41,K$10:K$49,0)</f>
        <v>6</v>
      </c>
    </row>
    <row r="42" spans="2:13" ht="18.75" customHeight="1">
      <c r="B42" s="47" t="s">
        <v>46</v>
      </c>
      <c r="C42" s="21">
        <v>0</v>
      </c>
      <c r="D42" s="37">
        <v>19637000</v>
      </c>
      <c r="E42" s="37">
        <v>4188630</v>
      </c>
      <c r="F42" s="37">
        <v>0</v>
      </c>
      <c r="G42" s="37">
        <v>0</v>
      </c>
      <c r="H42" s="37">
        <v>0</v>
      </c>
      <c r="I42" s="37">
        <v>0</v>
      </c>
      <c r="J42" s="22">
        <v>2311046</v>
      </c>
      <c r="K42" s="85">
        <f t="shared" si="1"/>
        <v>26136676</v>
      </c>
      <c r="L42" s="67">
        <f>(K42/$K$52)*100</f>
        <v>1.9319000965111257</v>
      </c>
      <c r="M42" s="80">
        <f>RANK(K42,K$10:K$49,0)</f>
        <v>9</v>
      </c>
    </row>
    <row r="43" spans="2:13" ht="18.75" customHeight="1">
      <c r="B43" s="47" t="s">
        <v>60</v>
      </c>
      <c r="C43" s="21">
        <v>0</v>
      </c>
      <c r="D43" s="37">
        <v>0</v>
      </c>
      <c r="E43" s="37">
        <v>0</v>
      </c>
      <c r="F43" s="37">
        <v>0</v>
      </c>
      <c r="G43" s="37">
        <v>1127931</v>
      </c>
      <c r="H43" s="37">
        <v>0</v>
      </c>
      <c r="I43" s="37">
        <v>0</v>
      </c>
      <c r="J43" s="22">
        <v>0</v>
      </c>
      <c r="K43" s="85">
        <f t="shared" si="1"/>
        <v>1127931</v>
      </c>
      <c r="L43" s="67">
        <f>(K43/$K$52)*100</f>
        <v>8.3371351726512222E-2</v>
      </c>
      <c r="M43" s="80">
        <f>RANK(K43,K$10:K$49,0)</f>
        <v>32</v>
      </c>
    </row>
    <row r="44" spans="2:13" ht="18.75" customHeight="1">
      <c r="B44" s="48" t="s">
        <v>71</v>
      </c>
      <c r="C44" s="40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225720</v>
      </c>
      <c r="J44" s="41">
        <v>0</v>
      </c>
      <c r="K44" s="88">
        <f t="shared" si="1"/>
        <v>225720</v>
      </c>
      <c r="L44" s="70">
        <f>(K44/$K$52)*100</f>
        <v>1.6684160211669279E-2</v>
      </c>
      <c r="M44" s="81">
        <f>RANK(K44,K$10:K$49,0)</f>
        <v>38</v>
      </c>
    </row>
    <row r="45" spans="2:13" ht="18.75" customHeight="1">
      <c r="B45" s="47" t="s">
        <v>57</v>
      </c>
      <c r="C45" s="21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22">
        <v>18000000</v>
      </c>
      <c r="K45" s="85">
        <f t="shared" si="1"/>
        <v>18000000</v>
      </c>
      <c r="L45" s="67">
        <f>(K45/$K$52)*100</f>
        <v>1.3304752959863857</v>
      </c>
      <c r="M45" s="80">
        <f>RANK(K45,K$10:K$49,0)</f>
        <v>15</v>
      </c>
    </row>
    <row r="46" spans="2:13" ht="18.75" customHeight="1">
      <c r="B46" s="47" t="s">
        <v>61</v>
      </c>
      <c r="C46" s="21">
        <v>0</v>
      </c>
      <c r="D46" s="37">
        <v>0</v>
      </c>
      <c r="E46" s="37">
        <v>0</v>
      </c>
      <c r="F46" s="37">
        <v>2097287</v>
      </c>
      <c r="G46" s="37">
        <v>0</v>
      </c>
      <c r="H46" s="37">
        <v>0</v>
      </c>
      <c r="I46" s="37">
        <v>0</v>
      </c>
      <c r="J46" s="22">
        <v>0</v>
      </c>
      <c r="K46" s="85">
        <f t="shared" si="1"/>
        <v>2097287</v>
      </c>
      <c r="L46" s="67">
        <f>(K46/$K$52)*100</f>
        <v>0.15502158567185551</v>
      </c>
      <c r="M46" s="80">
        <f>RANK(K46,K$10:K$49,0)</f>
        <v>30</v>
      </c>
    </row>
    <row r="47" spans="2:13" ht="18.75" customHeight="1">
      <c r="B47" s="47" t="s">
        <v>47</v>
      </c>
      <c r="C47" s="21">
        <v>156568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22">
        <v>0</v>
      </c>
      <c r="K47" s="85">
        <f t="shared" si="1"/>
        <v>156568</v>
      </c>
      <c r="L47" s="67">
        <f>(K47/$K$52)*100</f>
        <v>1.1572769785666469E-2</v>
      </c>
      <c r="M47" s="80">
        <f>RANK(K47,K$10:K$49,0)</f>
        <v>40</v>
      </c>
    </row>
    <row r="48" spans="2:13" ht="18.75" customHeight="1">
      <c r="B48" s="47" t="s">
        <v>72</v>
      </c>
      <c r="C48" s="21">
        <v>366770</v>
      </c>
      <c r="D48" s="37">
        <v>40286</v>
      </c>
      <c r="E48" s="37">
        <v>33412</v>
      </c>
      <c r="F48" s="37">
        <v>221940</v>
      </c>
      <c r="G48" s="37">
        <v>0</v>
      </c>
      <c r="H48" s="37">
        <v>97836</v>
      </c>
      <c r="I48" s="37">
        <v>0</v>
      </c>
      <c r="J48" s="22">
        <v>0</v>
      </c>
      <c r="K48" s="85">
        <f t="shared" si="1"/>
        <v>760244</v>
      </c>
      <c r="L48" s="67">
        <f>(K48/$K$52)*100</f>
        <v>5.6193658940104099E-2</v>
      </c>
      <c r="M48" s="80">
        <f>RANK(K48,K$10:K$49,0)</f>
        <v>36</v>
      </c>
    </row>
    <row r="49" spans="2:15" ht="18.75" customHeight="1">
      <c r="B49" s="47" t="s">
        <v>41</v>
      </c>
      <c r="C49" s="21">
        <v>76087370</v>
      </c>
      <c r="D49" s="37">
        <v>45303924</v>
      </c>
      <c r="E49" s="37">
        <v>43681245</v>
      </c>
      <c r="F49" s="37">
        <v>29439631</v>
      </c>
      <c r="G49" s="37">
        <v>14772633</v>
      </c>
      <c r="H49" s="37">
        <v>16691696</v>
      </c>
      <c r="I49" s="37">
        <v>0</v>
      </c>
      <c r="J49" s="22">
        <v>19606941</v>
      </c>
      <c r="K49" s="85">
        <f t="shared" si="1"/>
        <v>245583440</v>
      </c>
      <c r="L49" s="67">
        <f>(K49/$K$52)*100</f>
        <v>18.152372223519713</v>
      </c>
      <c r="M49" s="80">
        <f>RANK(K49,K$10:K$49,0)</f>
        <v>2</v>
      </c>
    </row>
    <row r="50" spans="2:15" ht="19.5" customHeight="1" thickBot="1">
      <c r="B50" s="47"/>
      <c r="C50" s="21"/>
      <c r="D50" s="20"/>
      <c r="E50" s="20"/>
      <c r="F50" s="20"/>
      <c r="G50" s="20"/>
      <c r="H50" s="20"/>
      <c r="I50" s="20"/>
      <c r="J50" s="22"/>
      <c r="K50" s="74"/>
      <c r="L50" s="75"/>
      <c r="M50" s="80"/>
    </row>
    <row r="51" spans="2:15" ht="13.5" customHeight="1">
      <c r="B51" s="1"/>
      <c r="C51" s="24"/>
      <c r="D51" s="23"/>
      <c r="E51" s="23"/>
      <c r="F51" s="23"/>
      <c r="G51" s="23"/>
      <c r="H51" s="23"/>
      <c r="I51" s="23"/>
      <c r="J51" s="25"/>
      <c r="K51" s="23"/>
      <c r="L51" s="42"/>
      <c r="M51" s="83"/>
    </row>
    <row r="52" spans="2:15" ht="15.75">
      <c r="B52" s="7" t="s">
        <v>23</v>
      </c>
      <c r="C52" s="51">
        <f t="shared" ref="C52:L52" si="2">SUM(C10:C51)</f>
        <v>233107373</v>
      </c>
      <c r="D52" s="50">
        <f t="shared" si="2"/>
        <v>284303672</v>
      </c>
      <c r="E52" s="50">
        <f t="shared" si="2"/>
        <v>77498207</v>
      </c>
      <c r="F52" s="50">
        <f t="shared" si="2"/>
        <v>63492590</v>
      </c>
      <c r="G52" s="50">
        <f t="shared" si="2"/>
        <v>57857674</v>
      </c>
      <c r="H52" s="50">
        <f t="shared" si="2"/>
        <v>227358755</v>
      </c>
      <c r="I52" s="50">
        <f t="shared" si="2"/>
        <v>300120</v>
      </c>
      <c r="J52" s="50">
        <f t="shared" si="2"/>
        <v>408981588</v>
      </c>
      <c r="K52" s="52">
        <f t="shared" si="2"/>
        <v>1352899979</v>
      </c>
      <c r="L52" s="53">
        <f t="shared" si="2"/>
        <v>100.00000000000003</v>
      </c>
      <c r="M52" s="84"/>
      <c r="N52" s="55"/>
      <c r="O52" s="55"/>
    </row>
    <row r="53" spans="2:15" ht="8.25" customHeight="1">
      <c r="B53" s="26"/>
      <c r="C53" s="57"/>
      <c r="D53" s="56"/>
      <c r="E53" s="56"/>
      <c r="F53" s="56"/>
      <c r="G53" s="56"/>
      <c r="H53" s="56"/>
      <c r="I53" s="56"/>
      <c r="J53" s="56"/>
      <c r="K53" s="58"/>
      <c r="L53" s="59"/>
      <c r="M53" s="60"/>
      <c r="N53" s="55"/>
      <c r="O53" s="55"/>
    </row>
    <row r="54" spans="2:15" ht="15.75">
      <c r="B54" s="27" t="s">
        <v>24</v>
      </c>
      <c r="C54" s="61">
        <f t="shared" ref="C54:J54" si="3">(C52/$K$52)*100</f>
        <v>17.230200060487991</v>
      </c>
      <c r="D54" s="53">
        <f t="shared" si="3"/>
        <v>21.014389564123128</v>
      </c>
      <c r="E54" s="53">
        <f t="shared" si="3"/>
        <v>5.728302772041066</v>
      </c>
      <c r="F54" s="53">
        <f t="shared" si="3"/>
        <v>4.6930734707329016</v>
      </c>
      <c r="G54" s="53">
        <f t="shared" si="3"/>
        <v>4.2765669966796569</v>
      </c>
      <c r="H54" s="53">
        <f t="shared" si="3"/>
        <v>16.805289269651176</v>
      </c>
      <c r="I54" s="53">
        <f t="shared" si="3"/>
        <v>2.2183458101746337E-2</v>
      </c>
      <c r="J54" s="53">
        <f t="shared" si="3"/>
        <v>30.229994408182336</v>
      </c>
      <c r="K54" s="62">
        <f>SUM(C54:J54)</f>
        <v>100.00000000000001</v>
      </c>
      <c r="L54" s="63"/>
      <c r="M54" s="54"/>
      <c r="N54" s="55"/>
      <c r="O54" s="55"/>
    </row>
    <row r="55" spans="2:15" ht="6.75" customHeight="1" thickBot="1">
      <c r="B55" s="28"/>
      <c r="C55" s="30"/>
      <c r="D55" s="29"/>
      <c r="E55" s="29"/>
      <c r="F55" s="29"/>
      <c r="G55" s="29"/>
      <c r="H55" s="29"/>
      <c r="I55" s="29"/>
      <c r="J55" s="31"/>
      <c r="K55" s="29"/>
      <c r="L55" s="29"/>
      <c r="M55" s="31"/>
    </row>
    <row r="56" spans="2:15" ht="5.25" customHeight="1"/>
    <row r="57" spans="2:15" ht="13.5" customHeight="1">
      <c r="B57" s="73" t="s">
        <v>44</v>
      </c>
    </row>
    <row r="58" spans="2:15" ht="13.5" customHeight="1">
      <c r="B58" s="73" t="s">
        <v>51</v>
      </c>
    </row>
    <row r="59" spans="2:15" ht="13.5" customHeight="1">
      <c r="B59" s="73" t="s">
        <v>52</v>
      </c>
    </row>
    <row r="60" spans="2:15" ht="13.5" customHeight="1">
      <c r="B60" s="73" t="s">
        <v>58</v>
      </c>
    </row>
    <row r="61" spans="2:15" ht="6.75" customHeight="1">
      <c r="B61" s="73"/>
    </row>
    <row r="62" spans="2:15" ht="13.5" customHeight="1">
      <c r="B62" s="73"/>
    </row>
    <row r="63" spans="2:15" ht="13.5" customHeight="1">
      <c r="B63" s="46" t="s">
        <v>26</v>
      </c>
    </row>
    <row r="64" spans="2:15" ht="13.5" customHeight="1">
      <c r="B64" s="46" t="s">
        <v>26</v>
      </c>
    </row>
    <row r="65" spans="2:2" ht="5.25" customHeight="1">
      <c r="B65" s="36"/>
    </row>
    <row r="66" spans="2:2" ht="15.75">
      <c r="B66" s="36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75" bottom="0.75" header="0.5" footer="0.5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t-30</vt:lpstr>
      <vt:lpstr>'t-30'!Print_Area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2008-08-29T14:47:56Z</cp:lastPrinted>
  <dcterms:created xsi:type="dcterms:W3CDTF">1999-02-04T13:16:05Z</dcterms:created>
  <dcterms:modified xsi:type="dcterms:W3CDTF">2012-06-12T13:31:36Z</dcterms:modified>
</cp:coreProperties>
</file>