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5" windowHeight="6180"/>
  </bookViews>
  <sheets>
    <sheet name="t-30" sheetId="1" r:id="rId1"/>
  </sheets>
  <definedNames>
    <definedName name="_xlnm.Print_Area" localSheetId="0">'t-30'!$A$1:$M$74</definedName>
  </definedNames>
  <calcPr calcId="145621"/>
</workbook>
</file>

<file path=xl/calcChain.xml><?xml version="1.0" encoding="utf-8"?>
<calcChain xmlns="http://schemas.openxmlformats.org/spreadsheetml/2006/main">
  <c r="K50" i="1" l="1"/>
  <c r="K59" i="1"/>
  <c r="M59" i="1" s="1"/>
  <c r="K58" i="1"/>
  <c r="M58" i="1" s="1"/>
  <c r="K57" i="1"/>
  <c r="M57" i="1" s="1"/>
  <c r="K56" i="1"/>
  <c r="M56" i="1" s="1"/>
  <c r="K55" i="1"/>
  <c r="M55" i="1" s="1"/>
  <c r="K54" i="1"/>
  <c r="M54" i="1" s="1"/>
  <c r="K53" i="1"/>
  <c r="M53" i="1" s="1"/>
  <c r="K52" i="1"/>
  <c r="M52" i="1" s="1"/>
  <c r="K51" i="1"/>
  <c r="M51" i="1" s="1"/>
  <c r="M50" i="1"/>
  <c r="K49" i="1"/>
  <c r="M49" i="1" s="1"/>
  <c r="K48" i="1"/>
  <c r="M48" i="1" s="1"/>
  <c r="K47" i="1"/>
  <c r="M47" i="1" s="1"/>
  <c r="K46" i="1"/>
  <c r="M46" i="1" s="1"/>
  <c r="K45" i="1"/>
  <c r="M45" i="1" s="1"/>
  <c r="D64" i="1" l="1"/>
  <c r="K61" i="1"/>
  <c r="K60" i="1"/>
  <c r="K44" i="1"/>
  <c r="K43" i="1"/>
  <c r="K42" i="1"/>
  <c r="K41" i="1"/>
  <c r="K40" i="1"/>
  <c r="K3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I64" i="1"/>
  <c r="C64" i="1"/>
  <c r="E64" i="1"/>
  <c r="F64" i="1"/>
  <c r="G64" i="1"/>
  <c r="H64" i="1"/>
  <c r="J64" i="1"/>
  <c r="M38" i="1" l="1"/>
  <c r="M10" i="1"/>
  <c r="M26" i="1"/>
  <c r="M18" i="1"/>
  <c r="M17" i="1"/>
  <c r="M30" i="1"/>
  <c r="M14" i="1"/>
  <c r="M25" i="1"/>
  <c r="M34" i="1"/>
  <c r="M33" i="1"/>
  <c r="M22" i="1"/>
  <c r="M37" i="1"/>
  <c r="M21" i="1"/>
  <c r="M29" i="1"/>
  <c r="M31" i="1"/>
  <c r="M27" i="1"/>
  <c r="M23" i="1"/>
  <c r="M19" i="1"/>
  <c r="M15" i="1"/>
  <c r="M13" i="1"/>
  <c r="K64" i="1"/>
  <c r="M12" i="1"/>
  <c r="M16" i="1"/>
  <c r="M20" i="1"/>
  <c r="M24" i="1"/>
  <c r="M28" i="1"/>
  <c r="M32" i="1"/>
  <c r="M36" i="1"/>
  <c r="M11" i="1"/>
  <c r="M35" i="1"/>
  <c r="M40" i="1"/>
  <c r="M42" i="1"/>
  <c r="M44" i="1"/>
  <c r="M61" i="1"/>
  <c r="M39" i="1"/>
  <c r="M41" i="1"/>
  <c r="M43" i="1"/>
  <c r="M60" i="1"/>
  <c r="L58" i="1" l="1"/>
  <c r="L56" i="1"/>
  <c r="L54" i="1"/>
  <c r="L52" i="1"/>
  <c r="L50" i="1"/>
  <c r="L48" i="1"/>
  <c r="L46" i="1"/>
  <c r="L47" i="1"/>
  <c r="L51" i="1"/>
  <c r="L55" i="1"/>
  <c r="L59" i="1"/>
  <c r="L45" i="1"/>
  <c r="L49" i="1"/>
  <c r="L53" i="1"/>
  <c r="L57" i="1"/>
  <c r="C66" i="1"/>
  <c r="L34" i="1"/>
  <c r="L32" i="1"/>
  <c r="F66" i="1"/>
  <c r="H66" i="1"/>
  <c r="L23" i="1"/>
  <c r="L60" i="1"/>
  <c r="L18" i="1"/>
  <c r="L42" i="1"/>
  <c r="L16" i="1"/>
  <c r="L15" i="1"/>
  <c r="L31" i="1"/>
  <c r="L41" i="1"/>
  <c r="E66" i="1"/>
  <c r="L26" i="1"/>
  <c r="L12" i="1"/>
  <c r="L61" i="1"/>
  <c r="G66" i="1"/>
  <c r="L24" i="1"/>
  <c r="L11" i="1"/>
  <c r="L19" i="1"/>
  <c r="L27" i="1"/>
  <c r="L35" i="1"/>
  <c r="L43" i="1"/>
  <c r="L39" i="1"/>
  <c r="J66" i="1"/>
  <c r="L14" i="1"/>
  <c r="L22" i="1"/>
  <c r="L30" i="1"/>
  <c r="L38" i="1"/>
  <c r="L40" i="1"/>
  <c r="L44" i="1"/>
  <c r="D66" i="1"/>
  <c r="I66" i="1"/>
  <c r="L20" i="1"/>
  <c r="L28" i="1"/>
  <c r="L36" i="1"/>
  <c r="L13" i="1"/>
  <c r="L17" i="1"/>
  <c r="L21" i="1"/>
  <c r="L25" i="1"/>
  <c r="L29" i="1"/>
  <c r="L33" i="1"/>
  <c r="L37" i="1"/>
  <c r="L10" i="1"/>
  <c r="L64" i="1" l="1"/>
  <c r="K66" i="1"/>
</calcChain>
</file>

<file path=xl/sharedStrings.xml><?xml version="1.0" encoding="utf-8"?>
<sst xmlns="http://schemas.openxmlformats.org/spreadsheetml/2006/main" count="89" uniqueCount="87">
  <si>
    <t>Rolling</t>
  </si>
  <si>
    <t>Transit-</t>
  </si>
  <si>
    <t>Station</t>
  </si>
  <si>
    <t>Electrif.,</t>
  </si>
  <si>
    <t>Support</t>
  </si>
  <si>
    <t>Percent</t>
  </si>
  <si>
    <t>Stock</t>
  </si>
  <si>
    <t>way</t>
  </si>
  <si>
    <t>Stops/</t>
  </si>
  <si>
    <t>Power</t>
  </si>
  <si>
    <t>Signals/</t>
  </si>
  <si>
    <t>&amp; Equip.</t>
  </si>
  <si>
    <t>Other</t>
  </si>
  <si>
    <t>Total</t>
  </si>
  <si>
    <t>of</t>
  </si>
  <si>
    <t>Area</t>
  </si>
  <si>
    <t>Lines</t>
  </si>
  <si>
    <t>Terminals</t>
  </si>
  <si>
    <t>Distribution</t>
  </si>
  <si>
    <t>Communic.</t>
  </si>
  <si>
    <t>Facilities</t>
  </si>
  <si>
    <t>Baltimore, MD</t>
  </si>
  <si>
    <t>TOTAL</t>
  </si>
  <si>
    <t>Percent of Total</t>
  </si>
  <si>
    <t>Rank</t>
  </si>
  <si>
    <t xml:space="preserve">                 </t>
  </si>
  <si>
    <t>Chicago, IL-IN</t>
  </si>
  <si>
    <t>Anchorage, AK</t>
  </si>
  <si>
    <t>Philadelphia, PA-NJ-DE-MD</t>
  </si>
  <si>
    <t>Providence, RI-MA</t>
  </si>
  <si>
    <t>Sacramento, CA</t>
  </si>
  <si>
    <t>San Diego, CA</t>
  </si>
  <si>
    <t>Boston, MA--NH--RI</t>
  </si>
  <si>
    <t>Jacksonville, FL</t>
  </si>
  <si>
    <t>Los Angeles--Long Beach--Santa Ana, CA</t>
  </si>
  <si>
    <t>New York--Newark, NY-NJ-CT</t>
  </si>
  <si>
    <t>Oxnard, CA</t>
  </si>
  <si>
    <t>Riverside--San Bernardino, CA</t>
  </si>
  <si>
    <t>San Francisco--Oakland, CA</t>
  </si>
  <si>
    <t>Washington, DC-VA-MD</t>
  </si>
  <si>
    <t>Dallas--Fort Worth--Arlington, TX</t>
  </si>
  <si>
    <t>Minneapolis--St. Paul, MN</t>
  </si>
  <si>
    <t xml:space="preserve">NOTE:    Transit-way Lines may include HOV and busways, in addition to rail lines.  Station Stops / Terminals includes fare collection equip, PNR, furniture, security equip.  Support &amp; Equip </t>
  </si>
  <si>
    <t>Table 30</t>
  </si>
  <si>
    <t>Seattle, WA</t>
  </si>
  <si>
    <t>Transit</t>
  </si>
  <si>
    <t>Enhance-</t>
  </si>
  <si>
    <t>ments</t>
  </si>
  <si>
    <t>Facilities includes administrative/maintenance facilities, storage facilities, computers, and other support equip.  Electrif./ Power Dist. includes traction power, AC power lighting,</t>
  </si>
  <si>
    <t>substation distribution, vehicle locator systems.  Signal/Communic. includes train control / signal systems, communications systems, radios.  Other includes contingencies, real estate,</t>
  </si>
  <si>
    <t>Morgantown, WV</t>
  </si>
  <si>
    <t>New Orleans, LA</t>
  </si>
  <si>
    <t>Portland, OR-WA</t>
  </si>
  <si>
    <t>Salt Lake City, UT</t>
  </si>
  <si>
    <t>St. Louis, MO-IL</t>
  </si>
  <si>
    <t>administration, contracts, preventive maintenance.</t>
  </si>
  <si>
    <t>Round Lake Beach--McHenry--Grayslake, IL</t>
  </si>
  <si>
    <t>South Bend, IN-MI</t>
  </si>
  <si>
    <t>Stockton, CA</t>
  </si>
  <si>
    <t>Lancaster--Palmdale, CA</t>
  </si>
  <si>
    <t>Antioch, CA</t>
  </si>
  <si>
    <t>Cleveland, OH</t>
  </si>
  <si>
    <t>Concord, CA</t>
  </si>
  <si>
    <t>Denver--Aurora, CO</t>
  </si>
  <si>
    <t>Harrisburg, PA</t>
  </si>
  <si>
    <t>Thousand Oaks, CA</t>
  </si>
  <si>
    <t>Allentown-Bethlehem, PA-NJ</t>
  </si>
  <si>
    <t>Atlantic City, NJ</t>
  </si>
  <si>
    <t>Cincinnati, OH-KY-IN</t>
  </si>
  <si>
    <t>CONNECTICUT GOV APP</t>
  </si>
  <si>
    <t>Detroit, MI</t>
  </si>
  <si>
    <t>Houston, TX</t>
  </si>
  <si>
    <t>Lancaster, PA</t>
  </si>
  <si>
    <t>Little Rock, AR</t>
  </si>
  <si>
    <t>Memphis, TN-MS-AR</t>
  </si>
  <si>
    <t>Miami, FL</t>
  </si>
  <si>
    <t>Mission Viejo, CA</t>
  </si>
  <si>
    <t>Nashville-Davidson, TN</t>
  </si>
  <si>
    <t>Poughkeepsie-Newburgh, NY</t>
  </si>
  <si>
    <t>San Jose, CA</t>
  </si>
  <si>
    <t>San Juan, PR</t>
  </si>
  <si>
    <t>Scranton, PA</t>
  </si>
  <si>
    <t>Trenton</t>
  </si>
  <si>
    <t>VERMONT GOV APP</t>
  </si>
  <si>
    <t>Virginia Beach, VA</t>
  </si>
  <si>
    <t>A negative obligation indicates that a budget amendment shifted the commitment of previously obligated funds elsewhere.</t>
  </si>
  <si>
    <t>FY 2012 CAPITAL OBLIGATIONS AWARDED UNDER THE FIXED GUIDEWAY MODERNIZATION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</si>
</sst>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4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8" xfId="0" applyFont="1" applyFill="1" applyBorder="1"/>
    <xf numFmtId="0" fontId="3" fillId="0" borderId="10" xfId="0" applyFont="1" applyFill="1" applyBorder="1"/>
    <xf numFmtId="0" fontId="0" fillId="0" borderId="11" xfId="0" applyBorder="1"/>
    <xf numFmtId="0" fontId="0" fillId="0" borderId="6" xfId="0" applyBorder="1"/>
    <xf numFmtId="5" fontId="0" fillId="0" borderId="11" xfId="0" applyNumberFormat="1" applyBorder="1" applyProtection="1"/>
    <xf numFmtId="5" fontId="0" fillId="0" borderId="6" xfId="0" applyNumberFormat="1" applyBorder="1" applyProtection="1"/>
    <xf numFmtId="37" fontId="0" fillId="0" borderId="0" xfId="0" applyNumberFormat="1" applyProtection="1"/>
    <xf numFmtId="37" fontId="0" fillId="0" borderId="11" xfId="0" applyNumberFormat="1" applyBorder="1" applyProtection="1"/>
    <xf numFmtId="37" fontId="0" fillId="0" borderId="6" xfId="0" applyNumberFormat="1" applyBorder="1" applyProtection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Fill="1" applyBorder="1"/>
    <xf numFmtId="0" fontId="3" fillId="0" borderId="5" xfId="0" applyFont="1" applyFill="1" applyBorder="1"/>
    <xf numFmtId="0" fontId="2" fillId="0" borderId="7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37" fontId="0" fillId="0" borderId="0" xfId="0" applyNumberFormat="1" applyBorder="1" applyProtection="1"/>
    <xf numFmtId="5" fontId="0" fillId="0" borderId="0" xfId="0" applyNumberFormat="1" applyBorder="1" applyProtection="1"/>
    <xf numFmtId="37" fontId="0" fillId="0" borderId="12" xfId="0" applyNumberFormat="1" applyBorder="1" applyProtection="1"/>
    <xf numFmtId="37" fontId="0" fillId="0" borderId="13" xfId="0" applyNumberFormat="1" applyBorder="1" applyProtection="1"/>
    <xf numFmtId="37" fontId="0" fillId="0" borderId="14" xfId="0" applyNumberFormat="1" applyBorder="1" applyProtection="1"/>
    <xf numFmtId="0" fontId="5" fillId="0" borderId="2" xfId="0" applyFont="1" applyFill="1" applyBorder="1"/>
    <xf numFmtId="37" fontId="0" fillId="0" borderId="15" xfId="0" applyNumberFormat="1" applyBorder="1" applyProtection="1"/>
    <xf numFmtId="37" fontId="0" fillId="0" borderId="16" xfId="0" applyNumberFormat="1" applyBorder="1" applyProtection="1"/>
    <xf numFmtId="37" fontId="0" fillId="0" borderId="17" xfId="0" applyNumberFormat="1" applyBorder="1" applyProtection="1"/>
    <xf numFmtId="0" fontId="6" fillId="0" borderId="0" xfId="0" applyFont="1"/>
    <xf numFmtId="0" fontId="7" fillId="0" borderId="5" xfId="0" applyFont="1" applyBorder="1"/>
    <xf numFmtId="0" fontId="7" fillId="0" borderId="18" xfId="0" applyFont="1" applyBorder="1"/>
    <xf numFmtId="0" fontId="7" fillId="0" borderId="19" xfId="0" applyFont="1" applyBorder="1"/>
    <xf numFmtId="5" fontId="8" fillId="0" borderId="0" xfId="0" applyNumberFormat="1" applyFont="1" applyProtection="1"/>
    <xf numFmtId="5" fontId="8" fillId="0" borderId="11" xfId="0" applyNumberFormat="1" applyFont="1" applyBorder="1" applyProtection="1"/>
    <xf numFmtId="5" fontId="8" fillId="0" borderId="20" xfId="0" applyNumberFormat="1" applyFont="1" applyBorder="1" applyProtection="1"/>
    <xf numFmtId="164" fontId="9" fillId="0" borderId="0" xfId="0" applyNumberFormat="1" applyFont="1" applyFill="1" applyProtection="1"/>
    <xf numFmtId="164" fontId="10" fillId="0" borderId="6" xfId="0" applyNumberFormat="1" applyFont="1" applyFill="1" applyBorder="1" applyProtection="1"/>
    <xf numFmtId="0" fontId="11" fillId="0" borderId="0" xfId="0" applyFont="1"/>
    <xf numFmtId="5" fontId="11" fillId="0" borderId="0" xfId="0" applyNumberFormat="1" applyFont="1" applyFill="1" applyProtection="1"/>
    <xf numFmtId="5" fontId="11" fillId="0" borderId="11" xfId="0" applyNumberFormat="1" applyFont="1" applyFill="1" applyBorder="1" applyProtection="1"/>
    <xf numFmtId="5" fontId="11" fillId="0" borderId="20" xfId="0" applyNumberFormat="1" applyFont="1" applyFill="1" applyBorder="1" applyProtection="1"/>
    <xf numFmtId="5" fontId="10" fillId="0" borderId="0" xfId="0" applyNumberFormat="1" applyFont="1" applyFill="1" applyProtection="1"/>
    <xf numFmtId="5" fontId="10" fillId="0" borderId="6" xfId="0" applyNumberFormat="1" applyFont="1" applyFill="1" applyBorder="1" applyProtection="1"/>
    <xf numFmtId="164" fontId="9" fillId="0" borderId="11" xfId="0" applyNumberFormat="1" applyFont="1" applyFill="1" applyBorder="1" applyProtection="1"/>
    <xf numFmtId="164" fontId="9" fillId="0" borderId="20" xfId="0" applyNumberFormat="1" applyFont="1" applyFill="1" applyBorder="1" applyProtection="1"/>
    <xf numFmtId="164" fontId="10" fillId="0" borderId="0" xfId="0" applyNumberFormat="1" applyFont="1" applyFill="1" applyProtection="1"/>
    <xf numFmtId="0" fontId="8" fillId="0" borderId="0" xfId="0" applyFont="1"/>
    <xf numFmtId="0" fontId="10" fillId="0" borderId="0" xfId="0" applyFont="1" applyFill="1"/>
    <xf numFmtId="5" fontId="11" fillId="0" borderId="0" xfId="0" applyNumberFormat="1" applyFont="1" applyBorder="1" applyProtection="1"/>
    <xf numFmtId="164" fontId="9" fillId="0" borderId="0" xfId="0" applyNumberFormat="1" applyFont="1" applyFill="1" applyBorder="1" applyProtection="1"/>
    <xf numFmtId="37" fontId="11" fillId="0" borderId="0" xfId="0" applyNumberFormat="1" applyFont="1" applyBorder="1" applyProtection="1"/>
    <xf numFmtId="37" fontId="11" fillId="0" borderId="12" xfId="0" applyNumberFormat="1" applyFont="1" applyBorder="1" applyProtection="1"/>
    <xf numFmtId="164" fontId="9" fillId="0" borderId="12" xfId="0" applyNumberFormat="1" applyFont="1" applyFill="1" applyBorder="1" applyProtection="1"/>
    <xf numFmtId="37" fontId="11" fillId="0" borderId="15" xfId="0" applyNumberFormat="1" applyFont="1" applyBorder="1" applyProtection="1"/>
    <xf numFmtId="164" fontId="9" fillId="0" borderId="15" xfId="0" applyNumberFormat="1" applyFont="1" applyFill="1" applyBorder="1" applyProtection="1"/>
    <xf numFmtId="0" fontId="12" fillId="0" borderId="0" xfId="0" applyFont="1"/>
    <xf numFmtId="37" fontId="7" fillId="0" borderId="0" xfId="0" applyNumberFormat="1" applyFont="1" applyProtection="1"/>
    <xf numFmtId="37" fontId="9" fillId="0" borderId="0" xfId="0" applyNumberFormat="1" applyFont="1" applyFill="1" applyProtection="1"/>
    <xf numFmtId="0" fontId="7" fillId="0" borderId="5" xfId="0" applyFont="1" applyBorder="1" applyAlignment="1">
      <alignment wrapText="1"/>
    </xf>
    <xf numFmtId="37" fontId="11" fillId="0" borderId="21" xfId="0" applyNumberFormat="1" applyFont="1" applyBorder="1" applyProtection="1"/>
    <xf numFmtId="0" fontId="3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3" fontId="9" fillId="0" borderId="6" xfId="0" applyNumberFormat="1" applyFont="1" applyFill="1" applyBorder="1" applyAlignment="1" applyProtection="1">
      <alignment horizontal="center"/>
    </xf>
    <xf numFmtId="3" fontId="9" fillId="0" borderId="14" xfId="0" applyNumberFormat="1" applyFont="1" applyFill="1" applyBorder="1" applyAlignment="1" applyProtection="1">
      <alignment horizontal="center"/>
    </xf>
    <xf numFmtId="3" fontId="9" fillId="0" borderId="17" xfId="0" applyNumberFormat="1" applyFont="1" applyFill="1" applyBorder="1" applyAlignment="1" applyProtection="1">
      <alignment horizontal="center"/>
    </xf>
    <xf numFmtId="0" fontId="5" fillId="0" borderId="4" xfId="0" applyFont="1" applyFill="1" applyBorder="1"/>
    <xf numFmtId="164" fontId="9" fillId="0" borderId="6" xfId="0" applyNumberFormat="1" applyFont="1" applyFill="1" applyBorder="1" applyProtection="1"/>
    <xf numFmtId="37" fontId="11" fillId="0" borderId="20" xfId="0" applyNumberFormat="1" applyFont="1" applyBorder="1" applyProtection="1"/>
    <xf numFmtId="0" fontId="7" fillId="0" borderId="0" xfId="0" applyFont="1" applyAlignment="1">
      <alignment horizontal="right"/>
    </xf>
    <xf numFmtId="37" fontId="0" fillId="0" borderId="0" xfId="0" applyNumberFormat="1" applyBorder="1" applyAlignment="1" applyProtection="1">
      <alignment horizontal="right"/>
    </xf>
    <xf numFmtId="37" fontId="11" fillId="0" borderId="22" xfId="0" applyNumberFormat="1" applyFont="1" applyBorder="1" applyProtection="1"/>
    <xf numFmtId="0" fontId="1" fillId="0" borderId="0" xfId="0" applyFont="1" applyAlignment="1">
      <alignment horizont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78"/>
  <sheetViews>
    <sheetView tabSelected="1" defaultGridColor="0" colorId="22" zoomScale="75" zoomScaleNormal="75" workbookViewId="0">
      <pane xSplit="2" ySplit="8" topLeftCell="C48" activePane="bottomRight" state="frozen"/>
      <selection pane="topRight" activeCell="C1" sqref="C1"/>
      <selection pane="bottomLeft" activeCell="A9" sqref="A9"/>
      <selection pane="bottomRight" activeCell="K15" sqref="K15"/>
    </sheetView>
  </sheetViews>
  <sheetFormatPr defaultColWidth="11.44140625" defaultRowHeight="15" x14ac:dyDescent="0.2"/>
  <cols>
    <col min="1" max="1" width="0.88671875" customWidth="1"/>
    <col min="2" max="2" width="28" customWidth="1"/>
    <col min="3" max="3" width="13.33203125" customWidth="1"/>
    <col min="4" max="7" width="12.77734375" customWidth="1"/>
    <col min="8" max="8" width="12.6640625" customWidth="1"/>
    <col min="9" max="9" width="9.44140625" customWidth="1"/>
    <col min="10" max="10" width="12.77734375" customWidth="1"/>
    <col min="11" max="11" width="14.88671875" customWidth="1"/>
    <col min="12" max="12" width="7.21875" customWidth="1"/>
    <col min="13" max="13" width="4.77734375" customWidth="1"/>
    <col min="14" max="14" width="3" customWidth="1"/>
    <col min="15" max="15" width="10.77734375" customWidth="1"/>
  </cols>
  <sheetData>
    <row r="1" spans="2:13" ht="18" x14ac:dyDescent="0.25">
      <c r="B1" s="89" t="s">
        <v>43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2:13" ht="18" x14ac:dyDescent="0.25">
      <c r="B2" s="89" t="s">
        <v>86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2:13" ht="27.75" customHeight="1" thickBot="1" x14ac:dyDescent="0.25"/>
    <row r="4" spans="2:13" ht="7.5" customHeight="1" x14ac:dyDescent="0.25">
      <c r="B4" s="1"/>
      <c r="C4" s="3"/>
      <c r="D4" s="2"/>
      <c r="E4" s="2"/>
      <c r="F4" s="2"/>
      <c r="G4" s="2"/>
      <c r="H4" s="2"/>
      <c r="I4" s="2"/>
      <c r="J4" s="4"/>
      <c r="K4" s="2"/>
      <c r="L4" s="5"/>
      <c r="M4" s="6"/>
    </row>
    <row r="5" spans="2:13" ht="15.75" x14ac:dyDescent="0.25">
      <c r="B5" s="7"/>
      <c r="C5" s="33" t="s">
        <v>0</v>
      </c>
      <c r="D5" s="32" t="s">
        <v>1</v>
      </c>
      <c r="E5" s="32" t="s">
        <v>2</v>
      </c>
      <c r="F5" s="32" t="s">
        <v>4</v>
      </c>
      <c r="G5" s="32" t="s">
        <v>3</v>
      </c>
      <c r="H5" s="32" t="s">
        <v>10</v>
      </c>
      <c r="I5" s="32" t="s">
        <v>45</v>
      </c>
      <c r="J5" s="9"/>
      <c r="K5" s="8"/>
      <c r="L5" s="34" t="s">
        <v>5</v>
      </c>
      <c r="M5" s="78"/>
    </row>
    <row r="6" spans="2:13" ht="15.75" x14ac:dyDescent="0.25">
      <c r="B6" s="7"/>
      <c r="C6" s="33" t="s">
        <v>6</v>
      </c>
      <c r="D6" s="32" t="s">
        <v>7</v>
      </c>
      <c r="E6" s="32" t="s">
        <v>8</v>
      </c>
      <c r="F6" s="32" t="s">
        <v>11</v>
      </c>
      <c r="G6" s="32" t="s">
        <v>9</v>
      </c>
      <c r="H6" s="32" t="s">
        <v>19</v>
      </c>
      <c r="I6" s="32" t="s">
        <v>46</v>
      </c>
      <c r="J6" s="35" t="s">
        <v>12</v>
      </c>
      <c r="K6" s="32" t="s">
        <v>13</v>
      </c>
      <c r="L6" s="34" t="s">
        <v>14</v>
      </c>
      <c r="M6" s="78" t="s">
        <v>24</v>
      </c>
    </row>
    <row r="7" spans="2:13" ht="15.75" x14ac:dyDescent="0.25">
      <c r="B7" s="7" t="s">
        <v>15</v>
      </c>
      <c r="C7" s="33"/>
      <c r="D7" s="32" t="s">
        <v>16</v>
      </c>
      <c r="E7" s="32" t="s">
        <v>17</v>
      </c>
      <c r="F7" s="32" t="s">
        <v>20</v>
      </c>
      <c r="G7" s="32" t="s">
        <v>18</v>
      </c>
      <c r="H7" s="32"/>
      <c r="I7" s="32" t="s">
        <v>47</v>
      </c>
      <c r="J7" s="9"/>
      <c r="K7" s="8"/>
      <c r="L7" s="34" t="s">
        <v>13</v>
      </c>
      <c r="M7" s="78"/>
    </row>
    <row r="8" spans="2:13" ht="5.25" customHeight="1" thickBot="1" x14ac:dyDescent="0.3">
      <c r="B8" s="10"/>
      <c r="C8" s="12"/>
      <c r="D8" s="11"/>
      <c r="E8" s="11"/>
      <c r="F8" s="11"/>
      <c r="G8" s="11"/>
      <c r="H8" s="11"/>
      <c r="I8" s="11"/>
      <c r="J8" s="13"/>
      <c r="K8" s="11"/>
      <c r="L8" s="14"/>
      <c r="M8" s="15"/>
    </row>
    <row r="9" spans="2:13" ht="9" customHeight="1" x14ac:dyDescent="0.25">
      <c r="B9" s="7"/>
      <c r="C9" s="16"/>
      <c r="J9" s="17"/>
      <c r="K9" s="64"/>
      <c r="L9" s="65"/>
      <c r="M9" s="79"/>
    </row>
    <row r="10" spans="2:13" ht="18.75" customHeight="1" x14ac:dyDescent="0.25">
      <c r="B10" s="47" t="s">
        <v>66</v>
      </c>
      <c r="C10" s="18">
        <v>0</v>
      </c>
      <c r="D10" s="38">
        <v>0</v>
      </c>
      <c r="E10" s="38">
        <v>0</v>
      </c>
      <c r="F10" s="86">
        <v>0</v>
      </c>
      <c r="G10" s="38">
        <v>0</v>
      </c>
      <c r="H10" s="38">
        <v>0</v>
      </c>
      <c r="I10" s="38">
        <v>0</v>
      </c>
      <c r="J10" s="19">
        <v>849139</v>
      </c>
      <c r="K10" s="66">
        <f>SUM(C10:J10)</f>
        <v>849139</v>
      </c>
      <c r="L10" s="67">
        <f t="shared" ref="L10:L44" si="0">(K10/$K$64)*100</f>
        <v>4.6308082215976661E-2</v>
      </c>
      <c r="M10" s="80">
        <f t="shared" ref="M10:M44" si="1">RANK(K10,K$10:K$61,0)</f>
        <v>44</v>
      </c>
    </row>
    <row r="11" spans="2:13" ht="18.75" customHeight="1" x14ac:dyDescent="0.25">
      <c r="B11" s="47" t="s">
        <v>27</v>
      </c>
      <c r="C11" s="21">
        <v>0</v>
      </c>
      <c r="D11" s="37">
        <v>771347</v>
      </c>
      <c r="E11" s="37">
        <v>0</v>
      </c>
      <c r="F11" s="86">
        <v>0</v>
      </c>
      <c r="G11" s="37">
        <v>0</v>
      </c>
      <c r="H11" s="37">
        <v>3121636</v>
      </c>
      <c r="I11" s="37">
        <v>0</v>
      </c>
      <c r="J11" s="22">
        <v>12512125</v>
      </c>
      <c r="K11" s="68">
        <f t="shared" ref="K11:K61" si="2">SUM(C11:J11)</f>
        <v>16405108</v>
      </c>
      <c r="L11" s="67">
        <f t="shared" si="0"/>
        <v>0.89465810665388878</v>
      </c>
      <c r="M11" s="80">
        <f t="shared" si="1"/>
        <v>16</v>
      </c>
    </row>
    <row r="12" spans="2:13" ht="18.75" customHeight="1" x14ac:dyDescent="0.25">
      <c r="B12" s="47" t="s">
        <v>60</v>
      </c>
      <c r="C12" s="21">
        <v>0</v>
      </c>
      <c r="D12" s="37">
        <v>3380628</v>
      </c>
      <c r="E12" s="37">
        <v>0</v>
      </c>
      <c r="F12" s="86">
        <v>0</v>
      </c>
      <c r="G12" s="37">
        <v>0</v>
      </c>
      <c r="H12" s="37">
        <v>0</v>
      </c>
      <c r="I12" s="37">
        <v>0</v>
      </c>
      <c r="J12" s="22">
        <v>0</v>
      </c>
      <c r="K12" s="68">
        <f t="shared" si="2"/>
        <v>3380628</v>
      </c>
      <c r="L12" s="67">
        <f t="shared" si="0"/>
        <v>0.18436369000320646</v>
      </c>
      <c r="M12" s="80">
        <f t="shared" si="1"/>
        <v>28</v>
      </c>
    </row>
    <row r="13" spans="2:13" ht="18.75" customHeight="1" x14ac:dyDescent="0.25">
      <c r="B13" s="47" t="s">
        <v>67</v>
      </c>
      <c r="C13" s="21">
        <v>0</v>
      </c>
      <c r="D13" s="37">
        <v>0</v>
      </c>
      <c r="E13" s="37">
        <v>0</v>
      </c>
      <c r="F13" s="87">
        <v>0</v>
      </c>
      <c r="G13" s="37">
        <v>0</v>
      </c>
      <c r="H13" s="37">
        <v>0</v>
      </c>
      <c r="I13" s="37">
        <v>0</v>
      </c>
      <c r="J13" s="22">
        <v>3120207</v>
      </c>
      <c r="K13" s="68">
        <f t="shared" si="2"/>
        <v>3120207</v>
      </c>
      <c r="L13" s="67">
        <f t="shared" si="0"/>
        <v>0.17016154279436688</v>
      </c>
      <c r="M13" s="80">
        <f t="shared" si="1"/>
        <v>31</v>
      </c>
    </row>
    <row r="14" spans="2:13" ht="18.75" customHeight="1" x14ac:dyDescent="0.25">
      <c r="B14" s="48" t="s">
        <v>21</v>
      </c>
      <c r="C14" s="40">
        <v>991000</v>
      </c>
      <c r="D14" s="39">
        <v>3123000</v>
      </c>
      <c r="E14" s="39">
        <v>3835970</v>
      </c>
      <c r="F14" s="39">
        <v>6983193</v>
      </c>
      <c r="G14" s="39">
        <v>0</v>
      </c>
      <c r="H14" s="39">
        <v>0</v>
      </c>
      <c r="I14" s="39">
        <v>0</v>
      </c>
      <c r="J14" s="41">
        <v>0</v>
      </c>
      <c r="K14" s="69">
        <f t="shared" si="2"/>
        <v>14933163</v>
      </c>
      <c r="L14" s="70">
        <f t="shared" si="0"/>
        <v>0.81438508883537408</v>
      </c>
      <c r="M14" s="81">
        <f t="shared" si="1"/>
        <v>18</v>
      </c>
    </row>
    <row r="15" spans="2:13" ht="18.75" customHeight="1" x14ac:dyDescent="0.25">
      <c r="B15" s="47" t="s">
        <v>32</v>
      </c>
      <c r="C15" s="21">
        <v>166435119</v>
      </c>
      <c r="D15" s="37">
        <v>4792199</v>
      </c>
      <c r="E15" s="37">
        <v>5628432</v>
      </c>
      <c r="F15" s="37">
        <v>0</v>
      </c>
      <c r="G15" s="37">
        <v>50466140</v>
      </c>
      <c r="H15" s="37">
        <v>47816000</v>
      </c>
      <c r="I15" s="37">
        <v>0</v>
      </c>
      <c r="J15" s="22">
        <v>11729677</v>
      </c>
      <c r="K15" s="68">
        <f t="shared" si="2"/>
        <v>286867567</v>
      </c>
      <c r="L15" s="67">
        <f t="shared" si="0"/>
        <v>15.644419674203155</v>
      </c>
      <c r="M15" s="80">
        <f t="shared" si="1"/>
        <v>2</v>
      </c>
    </row>
    <row r="16" spans="2:13" ht="18.75" customHeight="1" x14ac:dyDescent="0.25">
      <c r="B16" s="47" t="s">
        <v>26</v>
      </c>
      <c r="C16" s="21">
        <v>2872000</v>
      </c>
      <c r="D16" s="37">
        <v>3333570</v>
      </c>
      <c r="E16" s="37">
        <v>3588228</v>
      </c>
      <c r="F16" s="37">
        <v>2091434</v>
      </c>
      <c r="G16" s="37">
        <v>1052503</v>
      </c>
      <c r="H16" s="37">
        <v>25197718</v>
      </c>
      <c r="I16" s="37">
        <v>0</v>
      </c>
      <c r="J16" s="22">
        <v>69669221</v>
      </c>
      <c r="K16" s="68">
        <f t="shared" si="2"/>
        <v>107804674</v>
      </c>
      <c r="L16" s="67">
        <f t="shared" si="0"/>
        <v>5.8791643145098282</v>
      </c>
      <c r="M16" s="80">
        <f t="shared" si="1"/>
        <v>4</v>
      </c>
    </row>
    <row r="17" spans="2:13" ht="18.75" customHeight="1" x14ac:dyDescent="0.25">
      <c r="B17" s="47" t="s">
        <v>68</v>
      </c>
      <c r="C17" s="21">
        <v>16000000</v>
      </c>
      <c r="D17" s="37">
        <v>7600000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22">
        <v>1390000</v>
      </c>
      <c r="K17" s="68">
        <f t="shared" si="2"/>
        <v>24990000</v>
      </c>
      <c r="L17" s="67">
        <f t="shared" si="0"/>
        <v>1.3628380919699326</v>
      </c>
      <c r="M17" s="80">
        <f t="shared" si="1"/>
        <v>12</v>
      </c>
    </row>
    <row r="18" spans="2:13" ht="18.75" customHeight="1" x14ac:dyDescent="0.25">
      <c r="B18" s="47" t="s">
        <v>61</v>
      </c>
      <c r="C18" s="21">
        <v>938500</v>
      </c>
      <c r="D18" s="37">
        <v>3165024</v>
      </c>
      <c r="E18" s="37">
        <v>698272</v>
      </c>
      <c r="F18" s="37">
        <v>0</v>
      </c>
      <c r="G18" s="37">
        <v>24000</v>
      </c>
      <c r="H18" s="37">
        <v>0</v>
      </c>
      <c r="I18" s="37">
        <v>36000</v>
      </c>
      <c r="J18" s="22">
        <v>8944821</v>
      </c>
      <c r="K18" s="68">
        <f t="shared" si="2"/>
        <v>13806617</v>
      </c>
      <c r="L18" s="67">
        <f t="shared" si="0"/>
        <v>0.75294852216245045</v>
      </c>
      <c r="M18" s="80">
        <f t="shared" si="1"/>
        <v>19</v>
      </c>
    </row>
    <row r="19" spans="2:13" ht="18.75" customHeight="1" x14ac:dyDescent="0.25">
      <c r="B19" s="48" t="s">
        <v>62</v>
      </c>
      <c r="C19" s="40">
        <v>10000000</v>
      </c>
      <c r="D19" s="39">
        <v>493117</v>
      </c>
      <c r="E19" s="39">
        <v>0</v>
      </c>
      <c r="F19" s="39">
        <v>0</v>
      </c>
      <c r="G19" s="39">
        <v>6791682</v>
      </c>
      <c r="H19" s="39">
        <v>0</v>
      </c>
      <c r="I19" s="39">
        <v>0</v>
      </c>
      <c r="J19" s="41">
        <v>0</v>
      </c>
      <c r="K19" s="69">
        <f t="shared" si="2"/>
        <v>17284799</v>
      </c>
      <c r="L19" s="70">
        <f t="shared" si="0"/>
        <v>0.94263235251075639</v>
      </c>
      <c r="M19" s="81">
        <f t="shared" si="1"/>
        <v>15</v>
      </c>
    </row>
    <row r="20" spans="2:13" ht="18.75" customHeight="1" x14ac:dyDescent="0.25">
      <c r="B20" s="47" t="s">
        <v>69</v>
      </c>
      <c r="C20" s="21">
        <v>17600000</v>
      </c>
      <c r="D20" s="37">
        <v>8000000</v>
      </c>
      <c r="E20" s="37">
        <v>0</v>
      </c>
      <c r="F20" s="37">
        <v>0</v>
      </c>
      <c r="G20" s="37">
        <v>0</v>
      </c>
      <c r="H20" s="37">
        <v>20000000</v>
      </c>
      <c r="I20" s="37">
        <v>0</v>
      </c>
      <c r="J20" s="22">
        <v>0</v>
      </c>
      <c r="K20" s="68">
        <f t="shared" si="2"/>
        <v>45600000</v>
      </c>
      <c r="L20" s="67">
        <f t="shared" si="0"/>
        <v>2.4868114043148832</v>
      </c>
      <c r="M20" s="80">
        <f t="shared" si="1"/>
        <v>8</v>
      </c>
    </row>
    <row r="21" spans="2:13" ht="18.75" customHeight="1" x14ac:dyDescent="0.25">
      <c r="B21" s="47" t="s">
        <v>40</v>
      </c>
      <c r="C21" s="21">
        <v>0</v>
      </c>
      <c r="D21" s="37">
        <v>2390139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22">
        <v>12724488</v>
      </c>
      <c r="K21" s="68">
        <f t="shared" si="2"/>
        <v>15114627</v>
      </c>
      <c r="L21" s="67">
        <f t="shared" si="0"/>
        <v>0.82428128937643963</v>
      </c>
      <c r="M21" s="80">
        <f t="shared" si="1"/>
        <v>17</v>
      </c>
    </row>
    <row r="22" spans="2:13" ht="18.75" customHeight="1" x14ac:dyDescent="0.25">
      <c r="B22" s="47" t="s">
        <v>63</v>
      </c>
      <c r="C22" s="21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22">
        <v>6805797</v>
      </c>
      <c r="K22" s="68">
        <f t="shared" si="2"/>
        <v>6805797</v>
      </c>
      <c r="L22" s="67">
        <f t="shared" si="0"/>
        <v>0.37115643848798285</v>
      </c>
      <c r="M22" s="80">
        <f t="shared" si="1"/>
        <v>23</v>
      </c>
    </row>
    <row r="23" spans="2:13" ht="18.75" customHeight="1" x14ac:dyDescent="0.25">
      <c r="B23" s="47" t="s">
        <v>70</v>
      </c>
      <c r="C23" s="21">
        <v>1572027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22">
        <v>0</v>
      </c>
      <c r="K23" s="68">
        <f t="shared" si="2"/>
        <v>1572027</v>
      </c>
      <c r="L23" s="67">
        <f t="shared" si="0"/>
        <v>8.5731023497607736E-2</v>
      </c>
      <c r="M23" s="80">
        <f t="shared" si="1"/>
        <v>37</v>
      </c>
    </row>
    <row r="24" spans="2:13" ht="18.75" customHeight="1" x14ac:dyDescent="0.25">
      <c r="B24" s="47" t="s">
        <v>64</v>
      </c>
      <c r="C24" s="21">
        <v>0</v>
      </c>
      <c r="D24" s="37">
        <v>0</v>
      </c>
      <c r="E24" s="37">
        <v>1637803</v>
      </c>
      <c r="F24" s="37">
        <v>0</v>
      </c>
      <c r="G24" s="37">
        <v>0</v>
      </c>
      <c r="H24" s="37">
        <v>0</v>
      </c>
      <c r="I24" s="37">
        <v>0</v>
      </c>
      <c r="J24" s="22">
        <v>68000</v>
      </c>
      <c r="K24" s="68">
        <f t="shared" si="2"/>
        <v>1705803</v>
      </c>
      <c r="L24" s="67">
        <f t="shared" si="0"/>
        <v>9.3026542849003094E-2</v>
      </c>
      <c r="M24" s="80">
        <f t="shared" si="1"/>
        <v>36</v>
      </c>
    </row>
    <row r="25" spans="2:13" ht="18.75" customHeight="1" x14ac:dyDescent="0.25">
      <c r="B25" s="49" t="s">
        <v>71</v>
      </c>
      <c r="C25" s="44">
        <v>24762356</v>
      </c>
      <c r="D25" s="43">
        <v>0</v>
      </c>
      <c r="E25" s="43">
        <v>0</v>
      </c>
      <c r="F25" s="43">
        <v>0</v>
      </c>
      <c r="G25" s="43">
        <v>0</v>
      </c>
      <c r="H25" s="43">
        <v>4096000</v>
      </c>
      <c r="I25" s="43">
        <v>0</v>
      </c>
      <c r="J25" s="45">
        <v>6495776</v>
      </c>
      <c r="K25" s="71">
        <f t="shared" si="2"/>
        <v>35354132</v>
      </c>
      <c r="L25" s="72">
        <f t="shared" si="0"/>
        <v>1.9280495317380206</v>
      </c>
      <c r="M25" s="82">
        <f t="shared" si="1"/>
        <v>9</v>
      </c>
    </row>
    <row r="26" spans="2:13" ht="18.75" customHeight="1" x14ac:dyDescent="0.25">
      <c r="B26" s="47" t="s">
        <v>33</v>
      </c>
      <c r="C26" s="21">
        <v>0</v>
      </c>
      <c r="D26" s="37">
        <v>377443</v>
      </c>
      <c r="E26" s="37">
        <v>1360791</v>
      </c>
      <c r="F26" s="37">
        <v>834804</v>
      </c>
      <c r="G26" s="37">
        <v>0</v>
      </c>
      <c r="H26" s="37">
        <v>0</v>
      </c>
      <c r="I26" s="37">
        <v>0</v>
      </c>
      <c r="J26" s="22">
        <v>171875</v>
      </c>
      <c r="K26" s="68">
        <f t="shared" si="2"/>
        <v>2744913</v>
      </c>
      <c r="L26" s="67">
        <f t="shared" si="0"/>
        <v>0.14969475772482849</v>
      </c>
      <c r="M26" s="80">
        <f t="shared" si="1"/>
        <v>33</v>
      </c>
    </row>
    <row r="27" spans="2:13" ht="18.75" customHeight="1" x14ac:dyDescent="0.25">
      <c r="B27" s="47" t="s">
        <v>72</v>
      </c>
      <c r="C27" s="21">
        <v>0</v>
      </c>
      <c r="D27" s="37">
        <v>0</v>
      </c>
      <c r="E27" s="37">
        <v>3799525</v>
      </c>
      <c r="F27" s="37">
        <v>0</v>
      </c>
      <c r="G27" s="37">
        <v>0</v>
      </c>
      <c r="H27" s="37">
        <v>0</v>
      </c>
      <c r="I27" s="37">
        <v>0</v>
      </c>
      <c r="J27" s="22">
        <v>0</v>
      </c>
      <c r="K27" s="68">
        <f t="shared" si="2"/>
        <v>3799525</v>
      </c>
      <c r="L27" s="67">
        <f t="shared" si="0"/>
        <v>0.2072083794074453</v>
      </c>
      <c r="M27" s="80">
        <f t="shared" si="1"/>
        <v>27</v>
      </c>
    </row>
    <row r="28" spans="2:13" ht="18.75" customHeight="1" x14ac:dyDescent="0.25">
      <c r="B28" s="47" t="s">
        <v>59</v>
      </c>
      <c r="C28" s="21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22">
        <v>1453903</v>
      </c>
      <c r="K28" s="68">
        <f t="shared" si="2"/>
        <v>1453903</v>
      </c>
      <c r="L28" s="67">
        <f t="shared" si="0"/>
        <v>7.928909125367592E-2</v>
      </c>
      <c r="M28" s="80">
        <f t="shared" si="1"/>
        <v>38</v>
      </c>
    </row>
    <row r="29" spans="2:13" ht="16.5" customHeight="1" x14ac:dyDescent="0.25">
      <c r="B29" s="76" t="s">
        <v>73</v>
      </c>
      <c r="C29" s="21">
        <v>0</v>
      </c>
      <c r="D29" s="37">
        <v>0</v>
      </c>
      <c r="E29" s="37">
        <v>0</v>
      </c>
      <c r="F29" s="37">
        <v>-136000</v>
      </c>
      <c r="G29" s="37">
        <v>0</v>
      </c>
      <c r="H29" s="37">
        <v>136000</v>
      </c>
      <c r="I29" s="37">
        <v>0</v>
      </c>
      <c r="J29" s="22">
        <v>0</v>
      </c>
      <c r="K29" s="68">
        <f t="shared" si="2"/>
        <v>0</v>
      </c>
      <c r="L29" s="67">
        <f t="shared" si="0"/>
        <v>0</v>
      </c>
      <c r="M29" s="80">
        <f t="shared" si="1"/>
        <v>49</v>
      </c>
    </row>
    <row r="30" spans="2:13" ht="18.75" customHeight="1" x14ac:dyDescent="0.25">
      <c r="B30" s="49" t="s">
        <v>34</v>
      </c>
      <c r="C30" s="44">
        <v>1276297</v>
      </c>
      <c r="D30" s="43">
        <v>1365706</v>
      </c>
      <c r="E30" s="43">
        <v>2628891</v>
      </c>
      <c r="F30" s="43">
        <v>358036</v>
      </c>
      <c r="G30" s="43">
        <v>0</v>
      </c>
      <c r="H30" s="43">
        <v>5560557</v>
      </c>
      <c r="I30" s="43">
        <v>0</v>
      </c>
      <c r="J30" s="45">
        <v>34464361</v>
      </c>
      <c r="K30" s="71">
        <f t="shared" si="2"/>
        <v>45653848</v>
      </c>
      <c r="L30" s="72">
        <f t="shared" si="0"/>
        <v>2.4897480231854874</v>
      </c>
      <c r="M30" s="82">
        <f t="shared" si="1"/>
        <v>7</v>
      </c>
    </row>
    <row r="31" spans="2:13" ht="18.75" customHeight="1" x14ac:dyDescent="0.25">
      <c r="B31" s="47" t="s">
        <v>74</v>
      </c>
      <c r="C31" s="21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22">
        <v>768000</v>
      </c>
      <c r="K31" s="68">
        <f t="shared" si="2"/>
        <v>768000</v>
      </c>
      <c r="L31" s="67">
        <f t="shared" si="0"/>
        <v>4.1883139441092766E-2</v>
      </c>
      <c r="M31" s="80">
        <f t="shared" si="1"/>
        <v>45</v>
      </c>
    </row>
    <row r="32" spans="2:13" ht="18.75" customHeight="1" x14ac:dyDescent="0.25">
      <c r="B32" s="47" t="s">
        <v>75</v>
      </c>
      <c r="C32" s="21">
        <v>2184000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22">
        <v>22277110</v>
      </c>
      <c r="K32" s="85">
        <f t="shared" si="2"/>
        <v>24461110</v>
      </c>
      <c r="L32" s="67">
        <f t="shared" si="0"/>
        <v>1.3339948971535269</v>
      </c>
      <c r="M32" s="80">
        <f t="shared" si="1"/>
        <v>13</v>
      </c>
    </row>
    <row r="33" spans="2:13" ht="18.75" customHeight="1" x14ac:dyDescent="0.25">
      <c r="B33" s="76" t="s">
        <v>41</v>
      </c>
      <c r="C33" s="21">
        <v>0</v>
      </c>
      <c r="D33" s="37">
        <v>0</v>
      </c>
      <c r="E33" s="37">
        <v>0</v>
      </c>
      <c r="F33" s="37">
        <v>954400</v>
      </c>
      <c r="G33" s="37">
        <v>0</v>
      </c>
      <c r="H33" s="37">
        <v>0</v>
      </c>
      <c r="I33" s="37">
        <v>0</v>
      </c>
      <c r="J33" s="22">
        <v>355200</v>
      </c>
      <c r="K33" s="68">
        <f t="shared" si="2"/>
        <v>1309600</v>
      </c>
      <c r="L33" s="67">
        <f t="shared" si="0"/>
        <v>7.1419478401113401E-2</v>
      </c>
      <c r="M33" s="80">
        <f t="shared" si="1"/>
        <v>40</v>
      </c>
    </row>
    <row r="34" spans="2:13" ht="18.75" customHeight="1" x14ac:dyDescent="0.25">
      <c r="B34" s="47" t="s">
        <v>76</v>
      </c>
      <c r="C34" s="21">
        <v>0</v>
      </c>
      <c r="D34" s="37">
        <v>0</v>
      </c>
      <c r="E34" s="37">
        <v>0</v>
      </c>
      <c r="F34" s="37">
        <v>0</v>
      </c>
      <c r="G34" s="37">
        <v>0</v>
      </c>
      <c r="H34" s="37">
        <v>1000000</v>
      </c>
      <c r="I34" s="37">
        <v>0</v>
      </c>
      <c r="J34" s="22">
        <v>0</v>
      </c>
      <c r="K34" s="68">
        <f t="shared" si="2"/>
        <v>1000000</v>
      </c>
      <c r="L34" s="67">
        <f t="shared" si="0"/>
        <v>5.4535337813922877E-2</v>
      </c>
      <c r="M34" s="80">
        <f t="shared" si="1"/>
        <v>42</v>
      </c>
    </row>
    <row r="35" spans="2:13" ht="18.75" customHeight="1" x14ac:dyDescent="0.25">
      <c r="B35" s="49" t="s">
        <v>50</v>
      </c>
      <c r="C35" s="44">
        <v>0</v>
      </c>
      <c r="D35" s="43">
        <v>0</v>
      </c>
      <c r="E35" s="43">
        <v>-30966</v>
      </c>
      <c r="F35" s="43">
        <v>869261</v>
      </c>
      <c r="G35" s="43">
        <v>550000</v>
      </c>
      <c r="H35" s="43">
        <v>0</v>
      </c>
      <c r="I35" s="43">
        <v>0</v>
      </c>
      <c r="J35" s="45">
        <v>0</v>
      </c>
      <c r="K35" s="71">
        <f t="shared" si="2"/>
        <v>1388295</v>
      </c>
      <c r="L35" s="72">
        <f t="shared" si="0"/>
        <v>7.5711136810380053E-2</v>
      </c>
      <c r="M35" s="82">
        <f t="shared" si="1"/>
        <v>39</v>
      </c>
    </row>
    <row r="36" spans="2:13" ht="18.75" customHeight="1" x14ac:dyDescent="0.25">
      <c r="B36" s="47" t="s">
        <v>77</v>
      </c>
      <c r="C36" s="21">
        <v>0</v>
      </c>
      <c r="D36" s="37">
        <v>0</v>
      </c>
      <c r="E36" s="37">
        <v>120000</v>
      </c>
      <c r="F36" s="37">
        <v>0</v>
      </c>
      <c r="G36" s="37">
        <v>0</v>
      </c>
      <c r="H36" s="37">
        <v>0</v>
      </c>
      <c r="I36" s="37">
        <v>0</v>
      </c>
      <c r="J36" s="22">
        <v>0</v>
      </c>
      <c r="K36" s="68">
        <f t="shared" si="2"/>
        <v>120000</v>
      </c>
      <c r="L36" s="67">
        <f t="shared" si="0"/>
        <v>6.5442405376707454E-3</v>
      </c>
      <c r="M36" s="80">
        <f t="shared" si="1"/>
        <v>48</v>
      </c>
    </row>
    <row r="37" spans="2:13" ht="18.75" customHeight="1" x14ac:dyDescent="0.25">
      <c r="B37" s="47" t="s">
        <v>51</v>
      </c>
      <c r="C37" s="21">
        <v>0</v>
      </c>
      <c r="D37" s="37">
        <v>1142682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22">
        <v>2044836</v>
      </c>
      <c r="K37" s="68">
        <f t="shared" si="2"/>
        <v>3187518</v>
      </c>
      <c r="L37" s="67">
        <f t="shared" si="0"/>
        <v>0.17383237091795983</v>
      </c>
      <c r="M37" s="80">
        <f t="shared" si="1"/>
        <v>29</v>
      </c>
    </row>
    <row r="38" spans="2:13" ht="18.75" customHeight="1" x14ac:dyDescent="0.25">
      <c r="B38" s="47" t="s">
        <v>35</v>
      </c>
      <c r="C38" s="21">
        <v>125260066</v>
      </c>
      <c r="D38" s="37">
        <v>287099343.61000001</v>
      </c>
      <c r="E38" s="37">
        <v>9440000</v>
      </c>
      <c r="F38" s="37">
        <v>0</v>
      </c>
      <c r="G38" s="37">
        <v>12085364</v>
      </c>
      <c r="H38" s="37">
        <v>22636191.390000001</v>
      </c>
      <c r="I38" s="37">
        <v>0</v>
      </c>
      <c r="J38" s="22">
        <v>158239904</v>
      </c>
      <c r="K38" s="85">
        <f t="shared" si="2"/>
        <v>614760869</v>
      </c>
      <c r="L38" s="67">
        <f t="shared" si="0"/>
        <v>33.526191665695784</v>
      </c>
      <c r="M38" s="80">
        <f t="shared" si="1"/>
        <v>1</v>
      </c>
    </row>
    <row r="39" spans="2:13" ht="18.75" customHeight="1" x14ac:dyDescent="0.25">
      <c r="B39" s="47" t="s">
        <v>36</v>
      </c>
      <c r="C39" s="21">
        <v>0</v>
      </c>
      <c r="D39" s="37">
        <v>1160550</v>
      </c>
      <c r="E39" s="37">
        <v>0</v>
      </c>
      <c r="F39" s="37">
        <v>0</v>
      </c>
      <c r="G39" s="37">
        <v>0</v>
      </c>
      <c r="H39" s="37">
        <v>1714932</v>
      </c>
      <c r="I39" s="37">
        <v>0</v>
      </c>
      <c r="J39" s="22">
        <v>0</v>
      </c>
      <c r="K39" s="85">
        <f t="shared" si="2"/>
        <v>2875482</v>
      </c>
      <c r="L39" s="67">
        <f t="shared" si="0"/>
        <v>0.15681538224785457</v>
      </c>
      <c r="M39" s="80">
        <f t="shared" si="1"/>
        <v>32</v>
      </c>
    </row>
    <row r="40" spans="2:13" ht="18.75" customHeight="1" x14ac:dyDescent="0.25">
      <c r="B40" s="49" t="s">
        <v>28</v>
      </c>
      <c r="C40" s="44">
        <v>18334143</v>
      </c>
      <c r="D40" s="43">
        <v>14743000</v>
      </c>
      <c r="E40" s="43">
        <v>7806411</v>
      </c>
      <c r="F40" s="43">
        <v>0</v>
      </c>
      <c r="G40" s="43">
        <v>-395304</v>
      </c>
      <c r="H40" s="43">
        <v>3604759</v>
      </c>
      <c r="I40" s="43">
        <v>0</v>
      </c>
      <c r="J40" s="45">
        <v>41684999</v>
      </c>
      <c r="K40" s="77">
        <f t="shared" si="2"/>
        <v>85778008</v>
      </c>
      <c r="L40" s="72">
        <f t="shared" si="0"/>
        <v>4.6779326432853789</v>
      </c>
      <c r="M40" s="82">
        <f t="shared" si="1"/>
        <v>5</v>
      </c>
    </row>
    <row r="41" spans="2:13" ht="18.75" customHeight="1" x14ac:dyDescent="0.25">
      <c r="B41" s="47" t="s">
        <v>52</v>
      </c>
      <c r="C41" s="21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22">
        <v>11811820</v>
      </c>
      <c r="K41" s="85">
        <f t="shared" si="2"/>
        <v>11811820</v>
      </c>
      <c r="L41" s="67">
        <f t="shared" si="0"/>
        <v>0.64416159389725047</v>
      </c>
      <c r="M41" s="80">
        <f t="shared" si="1"/>
        <v>21</v>
      </c>
    </row>
    <row r="42" spans="2:13" ht="18.75" customHeight="1" x14ac:dyDescent="0.25">
      <c r="B42" s="47" t="s">
        <v>78</v>
      </c>
      <c r="C42" s="21">
        <v>0</v>
      </c>
      <c r="D42" s="37">
        <v>9098000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22">
        <v>0</v>
      </c>
      <c r="K42" s="85">
        <f t="shared" si="2"/>
        <v>9098000</v>
      </c>
      <c r="L42" s="67">
        <f t="shared" si="0"/>
        <v>0.49616250343107032</v>
      </c>
      <c r="M42" s="80">
        <f t="shared" si="1"/>
        <v>22</v>
      </c>
    </row>
    <row r="43" spans="2:13" ht="18.75" customHeight="1" x14ac:dyDescent="0.25">
      <c r="B43" s="47" t="s">
        <v>29</v>
      </c>
      <c r="C43" s="21">
        <v>0</v>
      </c>
      <c r="D43" s="37">
        <v>0</v>
      </c>
      <c r="E43" s="37">
        <v>725944</v>
      </c>
      <c r="F43" s="37">
        <v>0</v>
      </c>
      <c r="G43" s="37">
        <v>0</v>
      </c>
      <c r="H43" s="37">
        <v>0</v>
      </c>
      <c r="I43" s="37">
        <v>0</v>
      </c>
      <c r="J43" s="22">
        <v>0</v>
      </c>
      <c r="K43" s="85">
        <f t="shared" si="2"/>
        <v>725944</v>
      </c>
      <c r="L43" s="67">
        <f t="shared" si="0"/>
        <v>3.958960127399043E-2</v>
      </c>
      <c r="M43" s="80">
        <f t="shared" si="1"/>
        <v>46</v>
      </c>
    </row>
    <row r="44" spans="2:13" ht="18.75" customHeight="1" x14ac:dyDescent="0.25">
      <c r="B44" s="48" t="s">
        <v>37</v>
      </c>
      <c r="C44" s="40">
        <v>3928333</v>
      </c>
      <c r="D44" s="39">
        <v>1679955</v>
      </c>
      <c r="E44" s="39">
        <v>2507194</v>
      </c>
      <c r="F44" s="39">
        <v>1760423</v>
      </c>
      <c r="G44" s="39">
        <v>0</v>
      </c>
      <c r="H44" s="39">
        <v>2730736</v>
      </c>
      <c r="I44" s="39">
        <v>0</v>
      </c>
      <c r="J44" s="41">
        <v>0</v>
      </c>
      <c r="K44" s="88">
        <f t="shared" si="2"/>
        <v>12606641</v>
      </c>
      <c r="L44" s="70">
        <f t="shared" si="0"/>
        <v>0.68750742563385048</v>
      </c>
      <c r="M44" s="81">
        <f t="shared" si="1"/>
        <v>20</v>
      </c>
    </row>
    <row r="45" spans="2:13" ht="18.75" customHeight="1" x14ac:dyDescent="0.25">
      <c r="B45" s="47" t="s">
        <v>56</v>
      </c>
      <c r="C45" s="21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22">
        <v>170298</v>
      </c>
      <c r="K45" s="85">
        <f t="shared" ref="K45:K59" si="3">SUM(C45:J45)</f>
        <v>170298</v>
      </c>
      <c r="L45" s="67">
        <f t="shared" ref="L45:L59" si="4">(K45/$K$64)*100</f>
        <v>9.2872589590354375E-3</v>
      </c>
      <c r="M45" s="80">
        <f t="shared" ref="M45:M59" si="5">RANK(K45,K$10:K$61,0)</f>
        <v>47</v>
      </c>
    </row>
    <row r="46" spans="2:13" ht="18.75" customHeight="1" x14ac:dyDescent="0.25">
      <c r="B46" s="47" t="s">
        <v>30</v>
      </c>
      <c r="C46" s="21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22">
        <v>6003331</v>
      </c>
      <c r="K46" s="85">
        <f t="shared" si="3"/>
        <v>6003331</v>
      </c>
      <c r="L46" s="67">
        <f t="shared" si="4"/>
        <v>0.32739368409379543</v>
      </c>
      <c r="M46" s="80">
        <f t="shared" si="5"/>
        <v>24</v>
      </c>
    </row>
    <row r="47" spans="2:13" ht="18.75" customHeight="1" x14ac:dyDescent="0.25">
      <c r="B47" s="47" t="s">
        <v>53</v>
      </c>
      <c r="C47" s="21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22">
        <v>4928095</v>
      </c>
      <c r="K47" s="85">
        <f t="shared" si="3"/>
        <v>4928095</v>
      </c>
      <c r="L47" s="67">
        <f t="shared" si="4"/>
        <v>0.26875532560410426</v>
      </c>
      <c r="M47" s="80">
        <f t="shared" si="5"/>
        <v>26</v>
      </c>
    </row>
    <row r="48" spans="2:13" ht="18.75" customHeight="1" x14ac:dyDescent="0.25">
      <c r="B48" s="47" t="s">
        <v>31</v>
      </c>
      <c r="C48" s="21">
        <v>-806268</v>
      </c>
      <c r="D48" s="37">
        <v>0</v>
      </c>
      <c r="E48" s="37">
        <v>-237261</v>
      </c>
      <c r="F48" s="37">
        <v>62817</v>
      </c>
      <c r="G48" s="37">
        <v>-5949</v>
      </c>
      <c r="H48" s="37">
        <v>0</v>
      </c>
      <c r="I48" s="37">
        <v>0</v>
      </c>
      <c r="J48" s="22">
        <v>19734738</v>
      </c>
      <c r="K48" s="85">
        <f t="shared" si="3"/>
        <v>18748077</v>
      </c>
      <c r="L48" s="67">
        <f t="shared" si="4"/>
        <v>1.0224327125564379</v>
      </c>
      <c r="M48" s="80">
        <f t="shared" si="5"/>
        <v>14</v>
      </c>
    </row>
    <row r="49" spans="2:15" ht="18.75" customHeight="1" x14ac:dyDescent="0.25">
      <c r="B49" s="48" t="s">
        <v>38</v>
      </c>
      <c r="C49" s="40">
        <v>14304178</v>
      </c>
      <c r="D49" s="39">
        <v>46838945</v>
      </c>
      <c r="E49" s="39">
        <v>3020000</v>
      </c>
      <c r="F49" s="39">
        <v>698250</v>
      </c>
      <c r="G49" s="39">
        <v>0</v>
      </c>
      <c r="H49" s="39">
        <v>2188743</v>
      </c>
      <c r="I49" s="39">
        <v>0</v>
      </c>
      <c r="J49" s="41">
        <v>1000000</v>
      </c>
      <c r="K49" s="88">
        <f t="shared" si="3"/>
        <v>68050116</v>
      </c>
      <c r="L49" s="70">
        <f t="shared" si="4"/>
        <v>3.7111360643366385</v>
      </c>
      <c r="M49" s="81">
        <f t="shared" si="5"/>
        <v>6</v>
      </c>
    </row>
    <row r="50" spans="2:15" ht="18.75" customHeight="1" x14ac:dyDescent="0.25">
      <c r="B50" s="47" t="s">
        <v>79</v>
      </c>
      <c r="C50" s="21">
        <v>972000</v>
      </c>
      <c r="D50" s="37">
        <v>5444578</v>
      </c>
      <c r="E50" s="37">
        <v>0</v>
      </c>
      <c r="F50" s="37">
        <v>2017056</v>
      </c>
      <c r="G50" s="37">
        <v>11798951</v>
      </c>
      <c r="H50" s="37">
        <v>6795100</v>
      </c>
      <c r="I50" s="37">
        <v>0</v>
      </c>
      <c r="J50" s="22">
        <v>6983115</v>
      </c>
      <c r="K50" s="85">
        <f>SUM(C50:J50)</f>
        <v>34010800</v>
      </c>
      <c r="L50" s="67">
        <f t="shared" si="4"/>
        <v>1.8547904673217679</v>
      </c>
      <c r="M50" s="80">
        <f t="shared" si="5"/>
        <v>10</v>
      </c>
    </row>
    <row r="51" spans="2:15" ht="18.75" customHeight="1" x14ac:dyDescent="0.25">
      <c r="B51" s="47" t="s">
        <v>80</v>
      </c>
      <c r="C51" s="21">
        <v>0</v>
      </c>
      <c r="D51" s="37">
        <v>0</v>
      </c>
      <c r="E51" s="37">
        <v>2721359</v>
      </c>
      <c r="F51" s="37">
        <v>0</v>
      </c>
      <c r="G51" s="37">
        <v>0</v>
      </c>
      <c r="H51" s="37">
        <v>0</v>
      </c>
      <c r="I51" s="37">
        <v>0</v>
      </c>
      <c r="J51" s="22">
        <v>443372</v>
      </c>
      <c r="K51" s="85">
        <f t="shared" si="3"/>
        <v>3164731</v>
      </c>
      <c r="L51" s="67">
        <f t="shared" si="4"/>
        <v>0.17258967417519397</v>
      </c>
      <c r="M51" s="80">
        <f t="shared" si="5"/>
        <v>30</v>
      </c>
    </row>
    <row r="52" spans="2:15" ht="18.75" customHeight="1" x14ac:dyDescent="0.25">
      <c r="B52" s="47" t="s">
        <v>81</v>
      </c>
      <c r="C52" s="21">
        <v>0</v>
      </c>
      <c r="D52" s="37">
        <v>0</v>
      </c>
      <c r="E52" s="37">
        <v>-498383</v>
      </c>
      <c r="F52" s="37">
        <v>0</v>
      </c>
      <c r="G52" s="37">
        <v>0</v>
      </c>
      <c r="H52" s="37">
        <v>0</v>
      </c>
      <c r="I52" s="37">
        <v>0</v>
      </c>
      <c r="J52" s="22">
        <v>0</v>
      </c>
      <c r="K52" s="85">
        <f t="shared" si="3"/>
        <v>-498383</v>
      </c>
      <c r="L52" s="67">
        <f t="shared" si="4"/>
        <v>-2.7179485265716324E-2</v>
      </c>
      <c r="M52" s="80">
        <f t="shared" si="5"/>
        <v>51</v>
      </c>
    </row>
    <row r="53" spans="2:15" ht="18.75" customHeight="1" x14ac:dyDescent="0.25">
      <c r="B53" s="47" t="s">
        <v>44</v>
      </c>
      <c r="C53" s="21">
        <v>0</v>
      </c>
      <c r="D53" s="37">
        <v>24400000</v>
      </c>
      <c r="E53" s="37">
        <v>3000000</v>
      </c>
      <c r="F53" s="37">
        <v>0</v>
      </c>
      <c r="G53" s="37">
        <v>0</v>
      </c>
      <c r="H53" s="37">
        <v>0</v>
      </c>
      <c r="I53" s="37">
        <v>0</v>
      </c>
      <c r="J53" s="22">
        <v>511235</v>
      </c>
      <c r="K53" s="85">
        <f t="shared" si="3"/>
        <v>27911235</v>
      </c>
      <c r="L53" s="67">
        <f t="shared" si="4"/>
        <v>1.5221486295287876</v>
      </c>
      <c r="M53" s="80">
        <f t="shared" si="5"/>
        <v>11</v>
      </c>
    </row>
    <row r="54" spans="2:15" ht="18.75" customHeight="1" x14ac:dyDescent="0.25">
      <c r="B54" s="48" t="s">
        <v>57</v>
      </c>
      <c r="C54" s="40">
        <v>0</v>
      </c>
      <c r="D54" s="39">
        <v>0</v>
      </c>
      <c r="E54" s="39">
        <v>1069971</v>
      </c>
      <c r="F54" s="39">
        <v>0</v>
      </c>
      <c r="G54" s="39">
        <v>0</v>
      </c>
      <c r="H54" s="39">
        <v>0</v>
      </c>
      <c r="I54" s="39">
        <v>0</v>
      </c>
      <c r="J54" s="41">
        <v>0</v>
      </c>
      <c r="K54" s="88">
        <f t="shared" si="3"/>
        <v>1069971</v>
      </c>
      <c r="L54" s="70">
        <f t="shared" si="4"/>
        <v>5.8351229936100875E-2</v>
      </c>
      <c r="M54" s="81">
        <f t="shared" si="5"/>
        <v>41</v>
      </c>
    </row>
    <row r="55" spans="2:15" ht="18.75" customHeight="1" x14ac:dyDescent="0.25">
      <c r="B55" s="47" t="s">
        <v>54</v>
      </c>
      <c r="C55" s="21">
        <v>0</v>
      </c>
      <c r="D55" s="37">
        <v>0</v>
      </c>
      <c r="E55" s="37">
        <v>0</v>
      </c>
      <c r="F55" s="37">
        <v>283800</v>
      </c>
      <c r="G55" s="37">
        <v>0</v>
      </c>
      <c r="H55" s="37">
        <v>0</v>
      </c>
      <c r="I55" s="37">
        <v>0</v>
      </c>
      <c r="J55" s="22">
        <v>4732683</v>
      </c>
      <c r="K55" s="85">
        <f t="shared" si="3"/>
        <v>5016483</v>
      </c>
      <c r="L55" s="67">
        <f t="shared" si="4"/>
        <v>0.27357559504280127</v>
      </c>
      <c r="M55" s="80">
        <f t="shared" si="5"/>
        <v>25</v>
      </c>
    </row>
    <row r="56" spans="2:15" ht="18.75" customHeight="1" x14ac:dyDescent="0.25">
      <c r="B56" s="47" t="s">
        <v>58</v>
      </c>
      <c r="C56" s="21">
        <v>0</v>
      </c>
      <c r="D56" s="37">
        <v>0</v>
      </c>
      <c r="E56" s="37">
        <v>0</v>
      </c>
      <c r="F56" s="37">
        <v>2100000</v>
      </c>
      <c r="G56" s="37">
        <v>0</v>
      </c>
      <c r="H56" s="37">
        <v>0</v>
      </c>
      <c r="I56" s="37">
        <v>0</v>
      </c>
      <c r="J56" s="22">
        <v>0</v>
      </c>
      <c r="K56" s="85">
        <f t="shared" si="3"/>
        <v>2100000</v>
      </c>
      <c r="L56" s="67">
        <f t="shared" si="4"/>
        <v>0.11452420940923805</v>
      </c>
      <c r="M56" s="80">
        <f t="shared" si="5"/>
        <v>35</v>
      </c>
    </row>
    <row r="57" spans="2:15" ht="18.75" customHeight="1" x14ac:dyDescent="0.25">
      <c r="B57" s="47" t="s">
        <v>65</v>
      </c>
      <c r="C57" s="21">
        <v>439425</v>
      </c>
      <c r="D57" s="37">
        <v>219955</v>
      </c>
      <c r="E57" s="37">
        <v>0</v>
      </c>
      <c r="F57" s="37">
        <v>0</v>
      </c>
      <c r="G57" s="37">
        <v>0</v>
      </c>
      <c r="H57" s="37">
        <v>196421</v>
      </c>
      <c r="I57" s="37">
        <v>0</v>
      </c>
      <c r="J57" s="22">
        <v>0</v>
      </c>
      <c r="K57" s="85">
        <f t="shared" si="3"/>
        <v>855801</v>
      </c>
      <c r="L57" s="67">
        <f t="shared" si="4"/>
        <v>4.6671396636493015E-2</v>
      </c>
      <c r="M57" s="80">
        <f t="shared" si="5"/>
        <v>43</v>
      </c>
    </row>
    <row r="58" spans="2:15" ht="18.75" customHeight="1" x14ac:dyDescent="0.25">
      <c r="B58" s="47" t="s">
        <v>82</v>
      </c>
      <c r="C58" s="21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22">
        <v>2670208</v>
      </c>
      <c r="K58" s="85">
        <f t="shared" si="3"/>
        <v>2670208</v>
      </c>
      <c r="L58" s="67">
        <f t="shared" si="4"/>
        <v>0.14562069531343938</v>
      </c>
      <c r="M58" s="80">
        <f t="shared" si="5"/>
        <v>34</v>
      </c>
    </row>
    <row r="59" spans="2:15" ht="18.75" customHeight="1" x14ac:dyDescent="0.25">
      <c r="B59" s="47" t="s">
        <v>83</v>
      </c>
      <c r="C59" s="21">
        <v>0</v>
      </c>
      <c r="D59" s="37">
        <v>0</v>
      </c>
      <c r="E59" s="37">
        <v>-640000</v>
      </c>
      <c r="F59" s="37">
        <v>0</v>
      </c>
      <c r="G59" s="37">
        <v>0</v>
      </c>
      <c r="H59" s="37">
        <v>0</v>
      </c>
      <c r="I59" s="37">
        <v>0</v>
      </c>
      <c r="J59" s="22">
        <v>0</v>
      </c>
      <c r="K59" s="85">
        <f t="shared" si="3"/>
        <v>-640000</v>
      </c>
      <c r="L59" s="67">
        <f t="shared" si="4"/>
        <v>-3.490261620091064E-2</v>
      </c>
      <c r="M59" s="80">
        <f t="shared" si="5"/>
        <v>52</v>
      </c>
    </row>
    <row r="60" spans="2:15" ht="18.75" customHeight="1" x14ac:dyDescent="0.25">
      <c r="B60" s="47" t="s">
        <v>84</v>
      </c>
      <c r="C60" s="21">
        <v>-42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22">
        <v>0</v>
      </c>
      <c r="K60" s="85">
        <f t="shared" si="2"/>
        <v>-42</v>
      </c>
      <c r="L60" s="67">
        <f>(K60/$K$64)*100</f>
        <v>-2.2904841881847609E-6</v>
      </c>
      <c r="M60" s="80">
        <f>RANK(K60,K$10:K$61,0)</f>
        <v>50</v>
      </c>
    </row>
    <row r="61" spans="2:15" ht="18.75" customHeight="1" x14ac:dyDescent="0.25">
      <c r="B61" s="47" t="s">
        <v>39</v>
      </c>
      <c r="C61" s="21">
        <v>15186702</v>
      </c>
      <c r="D61" s="37">
        <v>34310044</v>
      </c>
      <c r="E61" s="37">
        <v>21621141</v>
      </c>
      <c r="F61" s="37">
        <v>49402620</v>
      </c>
      <c r="G61" s="37">
        <v>7261016</v>
      </c>
      <c r="H61" s="37">
        <v>39316041</v>
      </c>
      <c r="I61" s="37">
        <v>0</v>
      </c>
      <c r="J61" s="22">
        <v>73877382</v>
      </c>
      <c r="K61" s="85">
        <f t="shared" si="2"/>
        <v>240974946</v>
      </c>
      <c r="L61" s="67">
        <f>(K61/$K$64)*100</f>
        <v>13.141650084801823</v>
      </c>
      <c r="M61" s="80">
        <f>RANK(K61,K$10:K$61,0)</f>
        <v>3</v>
      </c>
    </row>
    <row r="62" spans="2:15" ht="19.5" customHeight="1" thickBot="1" x14ac:dyDescent="0.3">
      <c r="B62" s="47"/>
      <c r="C62" s="21"/>
      <c r="D62" s="20"/>
      <c r="E62" s="20"/>
      <c r="F62" s="20"/>
      <c r="G62" s="20"/>
      <c r="H62" s="20"/>
      <c r="I62" s="20"/>
      <c r="J62" s="22"/>
      <c r="K62" s="74"/>
      <c r="L62" s="75"/>
      <c r="M62" s="80"/>
    </row>
    <row r="63" spans="2:15" ht="13.5" customHeight="1" x14ac:dyDescent="0.25">
      <c r="B63" s="1"/>
      <c r="C63" s="24"/>
      <c r="D63" s="23"/>
      <c r="E63" s="23"/>
      <c r="F63" s="23"/>
      <c r="G63" s="23"/>
      <c r="H63" s="23"/>
      <c r="I63" s="23"/>
      <c r="J63" s="25"/>
      <c r="K63" s="23"/>
      <c r="L63" s="42"/>
      <c r="M63" s="83"/>
    </row>
    <row r="64" spans="2:15" ht="15.75" x14ac:dyDescent="0.25">
      <c r="B64" s="7" t="s">
        <v>22</v>
      </c>
      <c r="C64" s="51">
        <f t="shared" ref="C64:L64" si="6">SUM(C10:C63)</f>
        <v>422249836</v>
      </c>
      <c r="D64" s="50">
        <f t="shared" si="6"/>
        <v>464929225.61000001</v>
      </c>
      <c r="E64" s="50">
        <f t="shared" si="6"/>
        <v>73803322</v>
      </c>
      <c r="F64" s="50">
        <f t="shared" si="6"/>
        <v>68280094</v>
      </c>
      <c r="G64" s="50">
        <f t="shared" si="6"/>
        <v>89628403</v>
      </c>
      <c r="H64" s="50">
        <f t="shared" si="6"/>
        <v>186110834.38999999</v>
      </c>
      <c r="I64" s="50">
        <f t="shared" si="6"/>
        <v>36000</v>
      </c>
      <c r="J64" s="50">
        <f t="shared" si="6"/>
        <v>528635716</v>
      </c>
      <c r="K64" s="52">
        <f t="shared" si="6"/>
        <v>1833673431</v>
      </c>
      <c r="L64" s="53">
        <f t="shared" si="6"/>
        <v>100</v>
      </c>
      <c r="M64" s="84"/>
      <c r="N64" s="55"/>
      <c r="O64" s="55"/>
    </row>
    <row r="65" spans="2:15" ht="8.25" customHeight="1" x14ac:dyDescent="0.25">
      <c r="B65" s="26"/>
      <c r="C65" s="57"/>
      <c r="D65" s="56"/>
      <c r="E65" s="56"/>
      <c r="F65" s="56"/>
      <c r="G65" s="56"/>
      <c r="H65" s="56"/>
      <c r="I65" s="56"/>
      <c r="J65" s="56"/>
      <c r="K65" s="58"/>
      <c r="L65" s="59"/>
      <c r="M65" s="60"/>
      <c r="N65" s="55"/>
      <c r="O65" s="55"/>
    </row>
    <row r="66" spans="2:15" ht="15.75" x14ac:dyDescent="0.25">
      <c r="B66" s="27" t="s">
        <v>23</v>
      </c>
      <c r="C66" s="61">
        <f t="shared" ref="C66:J66" si="7">(C64/$K$64)*100</f>
        <v>23.027537448133533</v>
      </c>
      <c r="D66" s="53">
        <f t="shared" si="7"/>
        <v>25.355072378206916</v>
      </c>
      <c r="E66" s="53">
        <f t="shared" si="7"/>
        <v>4.0248890970597255</v>
      </c>
      <c r="F66" s="53">
        <f t="shared" si="7"/>
        <v>3.7236779922564085</v>
      </c>
      <c r="G66" s="53">
        <f t="shared" si="7"/>
        <v>4.8879152353274185</v>
      </c>
      <c r="H66" s="53">
        <f t="shared" si="7"/>
        <v>10.149617224289704</v>
      </c>
      <c r="I66" s="53">
        <f t="shared" si="7"/>
        <v>1.9632721613012235E-3</v>
      </c>
      <c r="J66" s="53">
        <f t="shared" si="7"/>
        <v>28.829327352564992</v>
      </c>
      <c r="K66" s="62">
        <f>SUM(C66:J66)</f>
        <v>100</v>
      </c>
      <c r="L66" s="63"/>
      <c r="M66" s="54"/>
      <c r="N66" s="55"/>
      <c r="O66" s="55"/>
    </row>
    <row r="67" spans="2:15" ht="6.75" customHeight="1" thickBot="1" x14ac:dyDescent="0.3">
      <c r="B67" s="28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31"/>
    </row>
    <row r="68" spans="2:15" ht="5.25" customHeight="1" x14ac:dyDescent="0.2"/>
    <row r="69" spans="2:15" ht="13.5" customHeight="1" x14ac:dyDescent="0.2">
      <c r="B69" s="73" t="s">
        <v>42</v>
      </c>
    </row>
    <row r="70" spans="2:15" ht="13.5" customHeight="1" x14ac:dyDescent="0.2">
      <c r="B70" s="73" t="s">
        <v>48</v>
      </c>
    </row>
    <row r="71" spans="2:15" ht="13.5" customHeight="1" x14ac:dyDescent="0.2">
      <c r="B71" s="73" t="s">
        <v>49</v>
      </c>
    </row>
    <row r="72" spans="2:15" ht="13.5" customHeight="1" x14ac:dyDescent="0.2">
      <c r="B72" s="73" t="s">
        <v>55</v>
      </c>
    </row>
    <row r="73" spans="2:15" ht="6.75" customHeight="1" x14ac:dyDescent="0.2">
      <c r="B73" s="73"/>
    </row>
    <row r="74" spans="2:15" ht="13.5" customHeight="1" x14ac:dyDescent="0.25">
      <c r="B74" s="90" t="s">
        <v>85</v>
      </c>
    </row>
    <row r="75" spans="2:15" ht="13.5" customHeight="1" x14ac:dyDescent="0.2">
      <c r="B75" s="46" t="s">
        <v>25</v>
      </c>
    </row>
    <row r="76" spans="2:15" ht="13.5" customHeight="1" x14ac:dyDescent="0.2">
      <c r="B76" s="46" t="s">
        <v>25</v>
      </c>
    </row>
    <row r="77" spans="2:15" ht="5.25" customHeight="1" x14ac:dyDescent="0.25">
      <c r="B77" s="36"/>
    </row>
    <row r="78" spans="2:15" ht="15.75" x14ac:dyDescent="0.25">
      <c r="B78" s="36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75" bottom="0.75" header="0.5" footer="0.5"/>
  <pageSetup scale="5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t-30</vt:lpstr>
      <vt:lpstr>'t-30'!Print_Area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2008-08-29T14:47:56Z</cp:lastPrinted>
  <dcterms:created xsi:type="dcterms:W3CDTF">1999-02-04T13:16:05Z</dcterms:created>
  <dcterms:modified xsi:type="dcterms:W3CDTF">2013-06-19T20:11:56Z</dcterms:modified>
</cp:coreProperties>
</file>