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5" windowWidth="19200" windowHeight="6495"/>
  </bookViews>
  <sheets>
    <sheet name="t-32" sheetId="1" r:id="rId1"/>
  </sheets>
  <definedNames>
    <definedName name="_xlnm.Print_Area" localSheetId="0">'t-32'!$A$1:$V$60</definedName>
  </definedNames>
  <calcPr calcId="145621"/>
</workbook>
</file>

<file path=xl/calcChain.xml><?xml version="1.0" encoding="utf-8"?>
<calcChain xmlns="http://schemas.openxmlformats.org/spreadsheetml/2006/main">
  <c r="R24" i="1" l="1"/>
  <c r="Q24" i="1"/>
  <c r="S9" i="1"/>
  <c r="T9" i="1"/>
  <c r="T20" i="1"/>
  <c r="P24" i="1"/>
  <c r="N24" i="1"/>
  <c r="L24" i="1"/>
  <c r="J24" i="1"/>
  <c r="H24" i="1"/>
  <c r="F24" i="1"/>
  <c r="D24" i="1"/>
  <c r="T19" i="1"/>
  <c r="T18" i="1"/>
  <c r="T17" i="1"/>
  <c r="T16" i="1"/>
  <c r="T15" i="1"/>
  <c r="T14" i="1"/>
  <c r="T13" i="1"/>
  <c r="T12" i="1"/>
  <c r="T11" i="1"/>
  <c r="T10" i="1"/>
  <c r="S10" i="1"/>
  <c r="S20" i="1"/>
  <c r="S19" i="1"/>
  <c r="S18" i="1"/>
  <c r="S17" i="1"/>
  <c r="S16" i="1"/>
  <c r="S15" i="1"/>
  <c r="S14" i="1"/>
  <c r="S13" i="1"/>
  <c r="S12" i="1"/>
  <c r="S11" i="1"/>
  <c r="T21" i="1"/>
  <c r="S21" i="1"/>
  <c r="C24" i="1"/>
  <c r="E24" i="1"/>
  <c r="G24" i="1"/>
  <c r="I24" i="1"/>
  <c r="K24" i="1"/>
  <c r="M24" i="1"/>
  <c r="O24" i="1"/>
  <c r="S24" i="1" l="1"/>
  <c r="T24" i="1"/>
  <c r="U11" i="1" l="1"/>
  <c r="U13" i="1"/>
  <c r="U15" i="1"/>
  <c r="U17" i="1"/>
  <c r="U21" i="1"/>
  <c r="U10" i="1"/>
  <c r="U12" i="1"/>
  <c r="U14" i="1"/>
  <c r="U16" i="1"/>
  <c r="U18" i="1"/>
  <c r="U20" i="1"/>
  <c r="U19" i="1"/>
  <c r="U9" i="1"/>
  <c r="D25" i="1"/>
  <c r="R25" i="1"/>
  <c r="J25" i="1"/>
  <c r="L25" i="1"/>
  <c r="N25" i="1"/>
  <c r="F25" i="1"/>
  <c r="P25" i="1"/>
  <c r="H25" i="1"/>
  <c r="U24" i="1" l="1"/>
  <c r="T25" i="1"/>
</calcChain>
</file>

<file path=xl/sharedStrings.xml><?xml version="1.0" encoding="utf-8"?>
<sst xmlns="http://schemas.openxmlformats.org/spreadsheetml/2006/main" count="51" uniqueCount="36">
  <si>
    <t>Percent</t>
  </si>
  <si>
    <t>Area</t>
  </si>
  <si>
    <t xml:space="preserve">   Total Purchases</t>
  </si>
  <si>
    <t>of Total</t>
  </si>
  <si>
    <t>#</t>
  </si>
  <si>
    <t>$</t>
  </si>
  <si>
    <t>TOTAL</t>
  </si>
  <si>
    <t>Percent of Total</t>
  </si>
  <si>
    <t xml:space="preserve">                If quantity of cars = 0, funds are supplemental to a multi-year purchase agreement.  No quantities are shown for spare parts purchase.</t>
  </si>
  <si>
    <t>Chicago, IL-IN</t>
  </si>
  <si>
    <t>Philadelphia, PA-NJ-DE-MD</t>
  </si>
  <si>
    <t xml:space="preserve">                A negative obligation indicates that a budget amendment shifted the commitment of previously obligated funds elsewhere.</t>
  </si>
  <si>
    <t>Washington, DC-VA-MD</t>
  </si>
  <si>
    <t xml:space="preserve">  Light Rail</t>
  </si>
  <si>
    <t>New York--Newark, NY-NJ-CT</t>
  </si>
  <si>
    <t>Table 32</t>
  </si>
  <si>
    <t>NOTE:     Includes both Fixed Guideway and New Starts obligations.</t>
  </si>
  <si>
    <t>Heavy Rail</t>
  </si>
  <si>
    <t>Rail Self Propelled Elec</t>
  </si>
  <si>
    <t xml:space="preserve">    Com. Locomotive Diesel</t>
  </si>
  <si>
    <t xml:space="preserve"> Com. Rail Car Trailer</t>
  </si>
  <si>
    <t>Los Angeles--Long Beach--Santa Ana, CA</t>
  </si>
  <si>
    <t xml:space="preserve">                                                                                    RAIL ROLLING STOCK PURCHASES AND REHABILITATION</t>
  </si>
  <si>
    <t>Obligations for Rolling Stock Purchases and Rehabilitation</t>
  </si>
  <si>
    <t>Riverside--San Bernardino, CA</t>
  </si>
  <si>
    <t>San Francisco--Oakland, CA</t>
  </si>
  <si>
    <t>Com. Rail Cars Used</t>
  </si>
  <si>
    <t>Cable Car</t>
  </si>
  <si>
    <t>People Mover</t>
  </si>
  <si>
    <t>Thousand Oaks, CA</t>
  </si>
  <si>
    <t>Baltimore, MD</t>
  </si>
  <si>
    <t>Cincinnati, OH-KY-IN</t>
  </si>
  <si>
    <t>Houston, TX</t>
  </si>
  <si>
    <t>Miami, FL</t>
  </si>
  <si>
    <t>San Diego, CA</t>
  </si>
  <si>
    <t>FY 2012 CAPITAL PROGRAM OBLIGATIONS FOR RAIL ROLLING STOCK PURCHASES AND REHABILITATION/REBUILD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</si>
</sst>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#,##0.0_);\(#,##0.0\)"/>
    <numFmt numFmtId="165" formatCode="#,##0.0"/>
  </numFmts>
  <fonts count="10" x14ac:knownFonts="1">
    <font>
      <sz val="12"/>
      <name val="Arial"/>
    </font>
    <font>
      <b/>
      <sz val="14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9"/>
      </patternFill>
    </fill>
  </fills>
  <borders count="2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2" fillId="0" borderId="0" xfId="0" applyFont="1"/>
    <xf numFmtId="0" fontId="0" fillId="0" borderId="7" xfId="0" applyBorder="1"/>
    <xf numFmtId="0" fontId="0" fillId="0" borderId="8" xfId="0" applyBorder="1"/>
    <xf numFmtId="5" fontId="0" fillId="0" borderId="0" xfId="0" applyNumberFormat="1" applyProtection="1"/>
    <xf numFmtId="37" fontId="0" fillId="0" borderId="0" xfId="0" applyNumberFormat="1" applyProtection="1"/>
    <xf numFmtId="37" fontId="0" fillId="0" borderId="8" xfId="0" applyNumberFormat="1" applyBorder="1" applyProtection="1"/>
    <xf numFmtId="164" fontId="2" fillId="0" borderId="0" xfId="0" applyNumberFormat="1" applyFont="1" applyProtection="1"/>
    <xf numFmtId="37" fontId="0" fillId="0" borderId="6" xfId="0" applyNumberFormat="1" applyBorder="1" applyProtection="1"/>
    <xf numFmtId="37" fontId="0" fillId="0" borderId="7" xfId="0" applyNumberFormat="1" applyBorder="1" applyProtection="1"/>
    <xf numFmtId="0" fontId="0" fillId="2" borderId="1" xfId="0" applyFill="1" applyBorder="1"/>
    <xf numFmtId="37" fontId="0" fillId="2" borderId="3" xfId="0" applyNumberFormat="1" applyFill="1" applyBorder="1" applyProtection="1"/>
    <xf numFmtId="37" fontId="0" fillId="2" borderId="12" xfId="0" applyNumberFormat="1" applyFill="1" applyBorder="1" applyProtection="1"/>
    <xf numFmtId="0" fontId="0" fillId="2" borderId="3" xfId="0" applyFill="1" applyBorder="1"/>
    <xf numFmtId="0" fontId="2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37" fontId="0" fillId="2" borderId="0" xfId="0" applyNumberFormat="1" applyFill="1" applyProtection="1"/>
    <xf numFmtId="5" fontId="0" fillId="2" borderId="8" xfId="0" applyNumberFormat="1" applyFill="1" applyBorder="1" applyProtection="1"/>
    <xf numFmtId="5" fontId="0" fillId="2" borderId="0" xfId="0" applyNumberFormat="1" applyFill="1" applyProtection="1"/>
    <xf numFmtId="164" fontId="2" fillId="2" borderId="0" xfId="0" applyNumberFormat="1" applyFont="1" applyFill="1" applyProtection="1"/>
    <xf numFmtId="5" fontId="0" fillId="2" borderId="7" xfId="0" applyNumberFormat="1" applyFill="1" applyBorder="1" applyProtection="1"/>
    <xf numFmtId="0" fontId="2" fillId="2" borderId="5" xfId="0" applyFont="1" applyFill="1" applyBorder="1"/>
    <xf numFmtId="164" fontId="4" fillId="2" borderId="0" xfId="0" applyNumberFormat="1" applyFont="1" applyFill="1" applyProtection="1"/>
    <xf numFmtId="164" fontId="2" fillId="2" borderId="8" xfId="0" applyNumberFormat="1" applyFont="1" applyFill="1" applyBorder="1" applyProtection="1"/>
    <xf numFmtId="164" fontId="2" fillId="2" borderId="7" xfId="0" applyNumberFormat="1" applyFont="1" applyFill="1" applyBorder="1" applyProtection="1"/>
    <xf numFmtId="0" fontId="0" fillId="2" borderId="9" xfId="0" applyFill="1" applyBorder="1"/>
    <xf numFmtId="37" fontId="0" fillId="2" borderId="10" xfId="0" applyNumberFormat="1" applyFill="1" applyBorder="1" applyProtection="1"/>
    <xf numFmtId="37" fontId="0" fillId="2" borderId="13" xfId="0" applyNumberFormat="1" applyFill="1" applyBorder="1" applyProtection="1"/>
    <xf numFmtId="0" fontId="0" fillId="2" borderId="10" xfId="0" applyFill="1" applyBorder="1"/>
    <xf numFmtId="0" fontId="2" fillId="2" borderId="10" xfId="0" applyFont="1" applyFill="1" applyBorder="1"/>
    <xf numFmtId="0" fontId="0" fillId="2" borderId="11" xfId="0" applyFill="1" applyBorder="1"/>
    <xf numFmtId="0" fontId="5" fillId="0" borderId="0" xfId="0" applyFont="1"/>
    <xf numFmtId="3" fontId="0" fillId="0" borderId="8" xfId="0" applyNumberFormat="1" applyBorder="1"/>
    <xf numFmtId="3" fontId="0" fillId="0" borderId="8" xfId="0" applyNumberFormat="1" applyBorder="1" applyProtection="1"/>
    <xf numFmtId="5" fontId="0" fillId="2" borderId="8" xfId="0" applyNumberFormat="1" applyFill="1" applyBorder="1" applyAlignment="1" applyProtection="1">
      <alignment horizontal="right"/>
    </xf>
    <xf numFmtId="3" fontId="0" fillId="0" borderId="0" xfId="0" applyNumberFormat="1"/>
    <xf numFmtId="3" fontId="0" fillId="0" borderId="3" xfId="0" applyNumberFormat="1" applyBorder="1"/>
    <xf numFmtId="3" fontId="0" fillId="2" borderId="12" xfId="0" applyNumberFormat="1" applyFill="1" applyBorder="1" applyProtection="1"/>
    <xf numFmtId="3" fontId="0" fillId="2" borderId="8" xfId="0" applyNumberFormat="1" applyFill="1" applyBorder="1" applyProtection="1"/>
    <xf numFmtId="3" fontId="0" fillId="2" borderId="13" xfId="0" applyNumberFormat="1" applyFill="1" applyBorder="1" applyProtection="1"/>
    <xf numFmtId="3" fontId="0" fillId="0" borderId="0" xfId="0" applyNumberFormat="1" applyProtection="1"/>
    <xf numFmtId="165" fontId="2" fillId="2" borderId="8" xfId="0" applyNumberFormat="1" applyFont="1" applyFill="1" applyBorder="1" applyProtection="1"/>
    <xf numFmtId="37" fontId="7" fillId="0" borderId="0" xfId="0" applyNumberFormat="1" applyFont="1" applyProtection="1"/>
    <xf numFmtId="0" fontId="7" fillId="0" borderId="0" xfId="0" applyFont="1"/>
    <xf numFmtId="0" fontId="7" fillId="0" borderId="5" xfId="0" applyFont="1" applyBorder="1"/>
    <xf numFmtId="0" fontId="7" fillId="0" borderId="6" xfId="0" applyFont="1" applyBorder="1"/>
    <xf numFmtId="3" fontId="7" fillId="0" borderId="8" xfId="0" applyNumberFormat="1" applyFont="1" applyBorder="1"/>
    <xf numFmtId="164" fontId="8" fillId="0" borderId="0" xfId="0" applyNumberFormat="1" applyFont="1" applyProtection="1"/>
    <xf numFmtId="0" fontId="7" fillId="0" borderId="7" xfId="0" applyFont="1" applyBorder="1"/>
    <xf numFmtId="0" fontId="9" fillId="0" borderId="0" xfId="0" applyFont="1"/>
    <xf numFmtId="0" fontId="6" fillId="0" borderId="0" xfId="0" applyFont="1"/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7" fillId="0" borderId="9" xfId="0" applyFont="1" applyBorder="1"/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0" fontId="8" fillId="0" borderId="10" xfId="0" applyFont="1" applyBorder="1"/>
    <xf numFmtId="0" fontId="7" fillId="0" borderId="11" xfId="0" applyFont="1" applyBorder="1"/>
    <xf numFmtId="0" fontId="7" fillId="0" borderId="5" xfId="0" applyFont="1" applyFill="1" applyBorder="1"/>
    <xf numFmtId="0" fontId="8" fillId="0" borderId="0" xfId="0" applyFont="1" applyFill="1" applyAlignment="1">
      <alignment horizontal="center"/>
    </xf>
    <xf numFmtId="0" fontId="7" fillId="0" borderId="7" xfId="0" applyFont="1" applyFill="1" applyBorder="1"/>
    <xf numFmtId="0" fontId="7" fillId="0" borderId="0" xfId="0" applyFont="1" applyFill="1"/>
    <xf numFmtId="37" fontId="6" fillId="0" borderId="0" xfId="0" applyNumberFormat="1" applyFont="1" applyProtection="1"/>
    <xf numFmtId="3" fontId="6" fillId="0" borderId="0" xfId="0" applyNumberFormat="1" applyFont="1" applyProtection="1"/>
    <xf numFmtId="0" fontId="7" fillId="0" borderId="0" xfId="0" applyFont="1" applyFill="1" applyBorder="1"/>
    <xf numFmtId="0" fontId="7" fillId="0" borderId="16" xfId="0" applyFont="1" applyBorder="1"/>
    <xf numFmtId="0" fontId="7" fillId="0" borderId="17" xfId="0" applyFont="1" applyBorder="1"/>
    <xf numFmtId="3" fontId="7" fillId="0" borderId="18" xfId="0" applyNumberFormat="1" applyFont="1" applyBorder="1"/>
    <xf numFmtId="0" fontId="7" fillId="0" borderId="19" xfId="0" applyFont="1" applyBorder="1"/>
    <xf numFmtId="0" fontId="7" fillId="0" borderId="19" xfId="0" applyFont="1" applyFill="1" applyBorder="1"/>
    <xf numFmtId="37" fontId="7" fillId="0" borderId="19" xfId="0" applyNumberFormat="1" applyFont="1" applyBorder="1" applyProtection="1"/>
    <xf numFmtId="164" fontId="8" fillId="0" borderId="19" xfId="0" applyNumberFormat="1" applyFont="1" applyBorder="1" applyProtection="1"/>
    <xf numFmtId="0" fontId="7" fillId="0" borderId="20" xfId="0" applyFont="1" applyBorder="1"/>
    <xf numFmtId="0" fontId="7" fillId="0" borderId="0" xfId="0" applyFont="1" applyBorder="1"/>
    <xf numFmtId="37" fontId="7" fillId="0" borderId="0" xfId="0" applyNumberFormat="1" applyFont="1" applyBorder="1" applyProtection="1"/>
    <xf numFmtId="164" fontId="8" fillId="0" borderId="0" xfId="0" applyNumberFormat="1" applyFont="1" applyBorder="1" applyProtection="1"/>
    <xf numFmtId="0" fontId="7" fillId="0" borderId="21" xfId="0" applyFont="1" applyBorder="1"/>
    <xf numFmtId="0" fontId="7" fillId="0" borderId="22" xfId="0" applyFont="1" applyBorder="1"/>
    <xf numFmtId="3" fontId="7" fillId="0" borderId="23" xfId="0" applyNumberFormat="1" applyFont="1" applyBorder="1"/>
    <xf numFmtId="0" fontId="7" fillId="0" borderId="24" xfId="0" applyFont="1" applyBorder="1"/>
    <xf numFmtId="0" fontId="7" fillId="0" borderId="24" xfId="0" applyFont="1" applyFill="1" applyBorder="1"/>
    <xf numFmtId="37" fontId="7" fillId="0" borderId="24" xfId="0" applyNumberFormat="1" applyFont="1" applyBorder="1" applyProtection="1"/>
    <xf numFmtId="164" fontId="8" fillId="0" borderId="24" xfId="0" applyNumberFormat="1" applyFont="1" applyBorder="1" applyProtection="1"/>
    <xf numFmtId="0" fontId="7" fillId="0" borderId="25" xfId="0" applyFont="1" applyBorder="1"/>
    <xf numFmtId="0" fontId="7" fillId="0" borderId="15" xfId="0" applyFont="1" applyFill="1" applyBorder="1" applyAlignment="1"/>
    <xf numFmtId="0" fontId="7" fillId="0" borderId="8" xfId="0" applyFont="1" applyFill="1" applyBorder="1" applyAlignment="1"/>
    <xf numFmtId="0" fontId="7" fillId="0" borderId="15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7" fillId="0" borderId="6" xfId="0" applyFont="1" applyFill="1" applyBorder="1" applyAlignment="1">
      <alignment horizontal="center"/>
    </xf>
    <xf numFmtId="3" fontId="7" fillId="0" borderId="0" xfId="0" applyNumberFormat="1" applyFont="1" applyFill="1" applyBorder="1"/>
    <xf numFmtId="3" fontId="7" fillId="0" borderId="8" xfId="0" applyNumberFormat="1" applyFont="1" applyBorder="1" applyProtection="1"/>
    <xf numFmtId="3" fontId="7" fillId="0" borderId="19" xfId="0" applyNumberFormat="1" applyFont="1" applyFill="1" applyBorder="1"/>
    <xf numFmtId="3" fontId="7" fillId="0" borderId="18" xfId="0" applyNumberFormat="1" applyFont="1" applyBorder="1" applyProtection="1"/>
    <xf numFmtId="3" fontId="7" fillId="0" borderId="19" xfId="0" applyNumberFormat="1" applyFont="1" applyBorder="1"/>
    <xf numFmtId="3" fontId="7" fillId="0" borderId="24" xfId="0" applyNumberFormat="1" applyFont="1" applyFill="1" applyBorder="1"/>
    <xf numFmtId="3" fontId="7" fillId="0" borderId="23" xfId="0" applyNumberFormat="1" applyFont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33</xdr:row>
          <xdr:rowOff>9525</xdr:rowOff>
        </xdr:from>
        <xdr:to>
          <xdr:col>14</xdr:col>
          <xdr:colOff>476250</xdr:colOff>
          <xdr:row>57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/>
  <dimension ref="B1:W32"/>
  <sheetViews>
    <sheetView tabSelected="1" defaultGridColor="0" colorId="22" zoomScale="75" zoomScaleNormal="75" workbookViewId="0">
      <pane xSplit="2" ySplit="8" topLeftCell="C9" activePane="bottomRight" state="frozenSplit"/>
      <selection pane="topRight" activeCell="C1" sqref="C1"/>
      <selection pane="bottomLeft" activeCell="A9" sqref="A9"/>
      <selection pane="bottomRight" activeCell="H15" sqref="H15"/>
    </sheetView>
  </sheetViews>
  <sheetFormatPr defaultColWidth="11.44140625" defaultRowHeight="15" x14ac:dyDescent="0.2"/>
  <cols>
    <col min="1" max="1" width="1.77734375" customWidth="1"/>
    <col min="2" max="2" width="27.77734375" customWidth="1"/>
    <col min="3" max="3" width="9.77734375" bestFit="1" customWidth="1"/>
    <col min="4" max="4" width="12.77734375" customWidth="1"/>
    <col min="5" max="5" width="7" customWidth="1"/>
    <col min="6" max="6" width="11.77734375" style="44" bestFit="1" customWidth="1"/>
    <col min="7" max="7" width="5.77734375" customWidth="1"/>
    <col min="8" max="8" width="17.5546875" customWidth="1"/>
    <col min="9" max="9" width="4" customWidth="1"/>
    <col min="10" max="10" width="18.33203125" customWidth="1"/>
    <col min="11" max="11" width="4.44140625" customWidth="1"/>
    <col min="12" max="12" width="17.33203125" customWidth="1"/>
    <col min="13" max="13" width="4.77734375" customWidth="1"/>
    <col min="14" max="14" width="13.77734375" customWidth="1"/>
    <col min="15" max="15" width="6.88671875" customWidth="1"/>
    <col min="16" max="16" width="13.33203125" customWidth="1"/>
    <col min="17" max="17" width="4.77734375" customWidth="1"/>
    <col min="18" max="18" width="11.77734375" bestFit="1" customWidth="1"/>
    <col min="19" max="19" width="7.21875" customWidth="1"/>
    <col min="20" max="20" width="13.5546875" customWidth="1"/>
    <col min="21" max="21" width="7.77734375" customWidth="1"/>
    <col min="22" max="22" width="0.77734375" customWidth="1"/>
    <col min="23" max="28" width="10.77734375" customWidth="1"/>
  </cols>
  <sheetData>
    <row r="1" spans="2:23" ht="18" x14ac:dyDescent="0.25">
      <c r="B1" s="100" t="s">
        <v>15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</row>
    <row r="2" spans="2:23" ht="18" x14ac:dyDescent="0.25">
      <c r="B2" s="100" t="s">
        <v>35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</row>
    <row r="3" spans="2:23" ht="8.25" customHeight="1" thickBot="1" x14ac:dyDescent="0.25"/>
    <row r="4" spans="2:23" ht="9.75" customHeight="1" x14ac:dyDescent="0.2">
      <c r="B4" s="1"/>
      <c r="C4" s="2"/>
      <c r="D4" s="3"/>
      <c r="E4" s="3"/>
      <c r="F4" s="4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5"/>
    </row>
    <row r="5" spans="2:23" s="52" customFormat="1" ht="15.75" x14ac:dyDescent="0.25">
      <c r="B5" s="53"/>
      <c r="C5" s="54"/>
      <c r="D5" s="8" t="s">
        <v>22</v>
      </c>
      <c r="F5" s="60"/>
      <c r="U5" s="61" t="s">
        <v>0</v>
      </c>
      <c r="V5" s="57"/>
      <c r="W5" s="8"/>
    </row>
    <row r="6" spans="2:23" s="72" customFormat="1" ht="15.75" x14ac:dyDescent="0.25">
      <c r="B6" s="69" t="s">
        <v>1</v>
      </c>
      <c r="C6" s="101" t="s">
        <v>13</v>
      </c>
      <c r="D6" s="98"/>
      <c r="E6" s="97" t="s">
        <v>17</v>
      </c>
      <c r="F6" s="98"/>
      <c r="G6" s="97" t="s">
        <v>20</v>
      </c>
      <c r="H6" s="98"/>
      <c r="I6" s="97" t="s">
        <v>19</v>
      </c>
      <c r="J6" s="98"/>
      <c r="K6" s="97" t="s">
        <v>18</v>
      </c>
      <c r="L6" s="98"/>
      <c r="M6" s="95" t="s">
        <v>26</v>
      </c>
      <c r="N6" s="96"/>
      <c r="O6" s="97" t="s">
        <v>27</v>
      </c>
      <c r="P6" s="98"/>
      <c r="Q6" s="97" t="s">
        <v>28</v>
      </c>
      <c r="R6" s="98"/>
      <c r="S6" s="97" t="s">
        <v>2</v>
      </c>
      <c r="T6" s="99"/>
      <c r="U6" s="70" t="s">
        <v>3</v>
      </c>
      <c r="V6" s="71"/>
    </row>
    <row r="7" spans="2:23" s="52" customFormat="1" ht="16.5" thickBot="1" x14ac:dyDescent="0.3">
      <c r="B7" s="62"/>
      <c r="C7" s="63" t="s">
        <v>4</v>
      </c>
      <c r="D7" s="64" t="s">
        <v>5</v>
      </c>
      <c r="E7" s="65" t="s">
        <v>4</v>
      </c>
      <c r="F7" s="66" t="s">
        <v>5</v>
      </c>
      <c r="G7" s="65" t="s">
        <v>4</v>
      </c>
      <c r="H7" s="64" t="s">
        <v>5</v>
      </c>
      <c r="I7" s="65" t="s">
        <v>4</v>
      </c>
      <c r="J7" s="64" t="s">
        <v>5</v>
      </c>
      <c r="K7" s="65" t="s">
        <v>4</v>
      </c>
      <c r="L7" s="64" t="s">
        <v>5</v>
      </c>
      <c r="M7" s="65" t="s">
        <v>4</v>
      </c>
      <c r="N7" s="64" t="s">
        <v>5</v>
      </c>
      <c r="O7" s="65" t="s">
        <v>4</v>
      </c>
      <c r="P7" s="64" t="s">
        <v>5</v>
      </c>
      <c r="Q7" s="65"/>
      <c r="R7" s="64" t="s">
        <v>5</v>
      </c>
      <c r="S7" s="65" t="s">
        <v>4</v>
      </c>
      <c r="T7" s="65" t="s">
        <v>5</v>
      </c>
      <c r="U7" s="67"/>
      <c r="V7" s="68"/>
    </row>
    <row r="8" spans="2:23" x14ac:dyDescent="0.2">
      <c r="B8" s="6"/>
      <c r="C8" s="7"/>
      <c r="D8" s="11"/>
      <c r="F8" s="41"/>
      <c r="H8" s="11"/>
      <c r="J8" s="11"/>
      <c r="L8" s="11"/>
      <c r="N8" s="11"/>
      <c r="P8" s="11"/>
      <c r="R8" s="11"/>
      <c r="T8" s="12"/>
      <c r="U8" s="9"/>
      <c r="V8" s="10"/>
    </row>
    <row r="9" spans="2:23" s="52" customFormat="1" ht="15.75" x14ac:dyDescent="0.25">
      <c r="B9" s="53" t="s">
        <v>30</v>
      </c>
      <c r="C9" s="54">
        <v>0</v>
      </c>
      <c r="D9" s="55">
        <v>0</v>
      </c>
      <c r="E9" s="52">
        <v>100</v>
      </c>
      <c r="F9" s="55">
        <v>991000</v>
      </c>
      <c r="G9" s="75">
        <v>0</v>
      </c>
      <c r="H9" s="55">
        <v>0</v>
      </c>
      <c r="I9" s="102">
        <v>0</v>
      </c>
      <c r="J9" s="103">
        <v>0</v>
      </c>
      <c r="K9" s="102">
        <v>0</v>
      </c>
      <c r="L9" s="103">
        <v>0</v>
      </c>
      <c r="M9" s="102">
        <v>0</v>
      </c>
      <c r="N9" s="55">
        <v>0</v>
      </c>
      <c r="O9" s="102">
        <v>0</v>
      </c>
      <c r="P9" s="103">
        <v>0</v>
      </c>
      <c r="Q9" s="102">
        <v>0</v>
      </c>
      <c r="R9" s="103">
        <v>0</v>
      </c>
      <c r="S9" s="51">
        <f t="shared" ref="S9:S21" si="0">Q9+O9+M9+K9+I9+G9+E9+C9</f>
        <v>100</v>
      </c>
      <c r="T9" s="51">
        <f t="shared" ref="T9:T21" si="1">R9+P9+N9+L9+J9+H9+F9+D9</f>
        <v>991000</v>
      </c>
      <c r="U9" s="56">
        <f>(T9/$T$24)*100</f>
        <v>0.47582004716284132</v>
      </c>
      <c r="V9" s="57"/>
    </row>
    <row r="10" spans="2:23" s="52" customFormat="1" ht="15.75" x14ac:dyDescent="0.25">
      <c r="B10" s="53" t="s">
        <v>9</v>
      </c>
      <c r="C10" s="54">
        <v>0</v>
      </c>
      <c r="D10" s="55">
        <v>0</v>
      </c>
      <c r="E10" s="52">
        <v>0</v>
      </c>
      <c r="F10" s="55">
        <v>0</v>
      </c>
      <c r="G10" s="75">
        <v>0</v>
      </c>
      <c r="H10" s="55">
        <v>0</v>
      </c>
      <c r="I10" s="102">
        <v>0</v>
      </c>
      <c r="J10" s="103">
        <v>0</v>
      </c>
      <c r="K10" s="102">
        <v>14</v>
      </c>
      <c r="L10" s="103">
        <v>2872000</v>
      </c>
      <c r="M10" s="102">
        <v>0</v>
      </c>
      <c r="N10" s="55">
        <v>0</v>
      </c>
      <c r="O10" s="102">
        <v>0</v>
      </c>
      <c r="P10" s="103">
        <v>0</v>
      </c>
      <c r="Q10" s="102">
        <v>0</v>
      </c>
      <c r="R10" s="103">
        <v>0</v>
      </c>
      <c r="S10" s="51">
        <f>Q10+O10+M10+K10+I10+G10+E10+C10</f>
        <v>14</v>
      </c>
      <c r="T10" s="51">
        <f t="shared" si="1"/>
        <v>2872000</v>
      </c>
      <c r="U10" s="56">
        <f>(T10/$T$24)*100</f>
        <v>1.378965868266075</v>
      </c>
      <c r="V10" s="57"/>
    </row>
    <row r="11" spans="2:23" s="52" customFormat="1" ht="15.75" x14ac:dyDescent="0.25">
      <c r="B11" s="53" t="s">
        <v>31</v>
      </c>
      <c r="C11" s="54">
        <v>6</v>
      </c>
      <c r="D11" s="55">
        <v>16000000</v>
      </c>
      <c r="E11" s="52">
        <v>0</v>
      </c>
      <c r="F11" s="55">
        <v>0</v>
      </c>
      <c r="G11" s="75">
        <v>0</v>
      </c>
      <c r="H11" s="55">
        <v>0</v>
      </c>
      <c r="I11" s="102">
        <v>0</v>
      </c>
      <c r="J11" s="103">
        <v>0</v>
      </c>
      <c r="K11" s="102">
        <v>0</v>
      </c>
      <c r="L11" s="103">
        <v>0</v>
      </c>
      <c r="M11" s="102">
        <v>0</v>
      </c>
      <c r="N11" s="55">
        <v>0</v>
      </c>
      <c r="O11" s="102">
        <v>0</v>
      </c>
      <c r="P11" s="103">
        <v>0</v>
      </c>
      <c r="Q11" s="102">
        <v>0</v>
      </c>
      <c r="R11" s="103">
        <v>0</v>
      </c>
      <c r="S11" s="51">
        <f t="shared" si="0"/>
        <v>6</v>
      </c>
      <c r="T11" s="51">
        <f t="shared" si="1"/>
        <v>16000000</v>
      </c>
      <c r="U11" s="56">
        <f>(T11/$T$24)*100</f>
        <v>7.6822611045463782</v>
      </c>
      <c r="V11" s="57"/>
    </row>
    <row r="12" spans="2:23" s="52" customFormat="1" ht="15.75" x14ac:dyDescent="0.25">
      <c r="B12" s="53" t="s">
        <v>32</v>
      </c>
      <c r="C12" s="54">
        <v>2</v>
      </c>
      <c r="D12" s="55">
        <v>24762356</v>
      </c>
      <c r="E12" s="52">
        <v>0</v>
      </c>
      <c r="F12" s="55">
        <v>0</v>
      </c>
      <c r="G12" s="75">
        <v>0</v>
      </c>
      <c r="H12" s="55">
        <v>0</v>
      </c>
      <c r="I12" s="60">
        <v>0</v>
      </c>
      <c r="J12" s="103">
        <v>0</v>
      </c>
      <c r="K12" s="102">
        <v>0</v>
      </c>
      <c r="L12" s="103">
        <v>0</v>
      </c>
      <c r="M12" s="102">
        <v>0</v>
      </c>
      <c r="N12" s="55">
        <v>0</v>
      </c>
      <c r="O12" s="102">
        <v>0</v>
      </c>
      <c r="P12" s="103">
        <v>0</v>
      </c>
      <c r="Q12" s="102">
        <v>0</v>
      </c>
      <c r="R12" s="103">
        <v>0</v>
      </c>
      <c r="S12" s="51">
        <f t="shared" si="0"/>
        <v>2</v>
      </c>
      <c r="T12" s="51">
        <f t="shared" si="1"/>
        <v>24762356</v>
      </c>
      <c r="U12" s="56">
        <f>(T12/$T$24)*100</f>
        <v>11.889430272233167</v>
      </c>
      <c r="V12" s="57"/>
    </row>
    <row r="13" spans="2:23" s="52" customFormat="1" ht="15.75" x14ac:dyDescent="0.25">
      <c r="B13" s="53" t="s">
        <v>21</v>
      </c>
      <c r="C13" s="54">
        <v>0</v>
      </c>
      <c r="D13" s="55">
        <v>0</v>
      </c>
      <c r="E13" s="52">
        <v>0</v>
      </c>
      <c r="F13" s="55">
        <v>0</v>
      </c>
      <c r="G13" s="75">
        <v>0</v>
      </c>
      <c r="H13" s="55">
        <v>0</v>
      </c>
      <c r="I13" s="102">
        <v>35</v>
      </c>
      <c r="J13" s="103">
        <v>838627</v>
      </c>
      <c r="K13" s="102">
        <v>0</v>
      </c>
      <c r="L13" s="103">
        <v>0</v>
      </c>
      <c r="M13" s="102">
        <v>0</v>
      </c>
      <c r="N13" s="55">
        <v>0</v>
      </c>
      <c r="O13" s="102">
        <v>0</v>
      </c>
      <c r="P13" s="103">
        <v>0</v>
      </c>
      <c r="Q13" s="102">
        <v>0</v>
      </c>
      <c r="R13" s="103">
        <v>0</v>
      </c>
      <c r="S13" s="51">
        <f t="shared" si="0"/>
        <v>35</v>
      </c>
      <c r="T13" s="51">
        <f t="shared" si="1"/>
        <v>838627</v>
      </c>
      <c r="U13" s="56">
        <f>(T13/$T$24)*100</f>
        <v>0.402659473957651</v>
      </c>
      <c r="V13" s="57"/>
    </row>
    <row r="14" spans="2:23" s="52" customFormat="1" ht="15.75" x14ac:dyDescent="0.25">
      <c r="B14" s="76" t="s">
        <v>33</v>
      </c>
      <c r="C14" s="77">
        <v>0</v>
      </c>
      <c r="D14" s="78">
        <v>0</v>
      </c>
      <c r="E14" s="79">
        <v>0</v>
      </c>
      <c r="F14" s="78">
        <v>0</v>
      </c>
      <c r="G14" s="80">
        <v>1</v>
      </c>
      <c r="H14" s="78">
        <v>2184000</v>
      </c>
      <c r="I14" s="104">
        <v>0</v>
      </c>
      <c r="J14" s="105">
        <v>0</v>
      </c>
      <c r="K14" s="104">
        <v>0</v>
      </c>
      <c r="L14" s="105">
        <v>0</v>
      </c>
      <c r="M14" s="104">
        <v>0</v>
      </c>
      <c r="N14" s="78">
        <v>0</v>
      </c>
      <c r="O14" s="106">
        <v>0</v>
      </c>
      <c r="P14" s="105">
        <v>0</v>
      </c>
      <c r="Q14" s="104">
        <v>0</v>
      </c>
      <c r="R14" s="105">
        <v>0</v>
      </c>
      <c r="S14" s="81">
        <f t="shared" si="0"/>
        <v>1</v>
      </c>
      <c r="T14" s="81">
        <f t="shared" si="1"/>
        <v>2184000</v>
      </c>
      <c r="U14" s="82">
        <f>(T14/$T$24)*100</f>
        <v>1.0486286407705807</v>
      </c>
      <c r="V14" s="83"/>
    </row>
    <row r="15" spans="2:23" s="52" customFormat="1" ht="15.75" x14ac:dyDescent="0.25">
      <c r="B15" s="53" t="s">
        <v>14</v>
      </c>
      <c r="C15" s="54">
        <v>0</v>
      </c>
      <c r="D15" s="55">
        <v>0</v>
      </c>
      <c r="E15" s="84">
        <v>300</v>
      </c>
      <c r="F15" s="55">
        <v>125260066</v>
      </c>
      <c r="G15" s="75">
        <v>0</v>
      </c>
      <c r="H15" s="55">
        <v>0</v>
      </c>
      <c r="I15" s="102">
        <v>0</v>
      </c>
      <c r="J15" s="103">
        <v>0</v>
      </c>
      <c r="K15" s="102">
        <v>0</v>
      </c>
      <c r="L15" s="103">
        <v>0</v>
      </c>
      <c r="M15" s="102">
        <v>0</v>
      </c>
      <c r="N15" s="55">
        <v>0</v>
      </c>
      <c r="O15" s="102">
        <v>0</v>
      </c>
      <c r="P15" s="103">
        <v>0</v>
      </c>
      <c r="Q15" s="102">
        <v>0</v>
      </c>
      <c r="R15" s="103">
        <v>0</v>
      </c>
      <c r="S15" s="85">
        <f t="shared" si="0"/>
        <v>300</v>
      </c>
      <c r="T15" s="85">
        <f t="shared" si="1"/>
        <v>125260066</v>
      </c>
      <c r="U15" s="86">
        <f>(T15/$T$24)*100</f>
        <v>60.142533311544518</v>
      </c>
      <c r="V15" s="57"/>
    </row>
    <row r="16" spans="2:23" s="52" customFormat="1" ht="15.75" x14ac:dyDescent="0.25">
      <c r="B16" s="53" t="s">
        <v>10</v>
      </c>
      <c r="C16" s="54">
        <v>0</v>
      </c>
      <c r="D16" s="55">
        <v>0</v>
      </c>
      <c r="E16" s="84">
        <v>0</v>
      </c>
      <c r="F16" s="55">
        <v>0</v>
      </c>
      <c r="G16" s="75">
        <v>0</v>
      </c>
      <c r="H16" s="55">
        <v>0</v>
      </c>
      <c r="I16" s="102">
        <v>0</v>
      </c>
      <c r="J16" s="103">
        <v>0</v>
      </c>
      <c r="K16" s="102">
        <v>120</v>
      </c>
      <c r="L16" s="103">
        <v>12288756</v>
      </c>
      <c r="M16" s="102">
        <v>0</v>
      </c>
      <c r="N16" s="55">
        <v>0</v>
      </c>
      <c r="O16" s="102">
        <v>0</v>
      </c>
      <c r="P16" s="103">
        <v>0</v>
      </c>
      <c r="Q16" s="102">
        <v>0</v>
      </c>
      <c r="R16" s="103">
        <v>0</v>
      </c>
      <c r="S16" s="85">
        <f t="shared" si="0"/>
        <v>120</v>
      </c>
      <c r="T16" s="85">
        <f t="shared" si="1"/>
        <v>12288756</v>
      </c>
      <c r="U16" s="86">
        <f>(T16/$T$24)*100</f>
        <v>5.9003395151288087</v>
      </c>
      <c r="V16" s="57"/>
    </row>
    <row r="17" spans="2:22" s="52" customFormat="1" ht="15.75" x14ac:dyDescent="0.25">
      <c r="B17" s="53" t="s">
        <v>24</v>
      </c>
      <c r="C17" s="54">
        <v>0</v>
      </c>
      <c r="D17" s="55">
        <v>0</v>
      </c>
      <c r="E17" s="84">
        <v>0</v>
      </c>
      <c r="F17" s="55">
        <v>0</v>
      </c>
      <c r="G17" s="75">
        <v>10</v>
      </c>
      <c r="H17" s="55">
        <v>3000000</v>
      </c>
      <c r="I17" s="102">
        <v>6</v>
      </c>
      <c r="J17" s="103">
        <v>609989</v>
      </c>
      <c r="K17" s="102">
        <v>0</v>
      </c>
      <c r="L17" s="103">
        <v>0</v>
      </c>
      <c r="M17" s="102">
        <v>0</v>
      </c>
      <c r="N17" s="55">
        <v>0</v>
      </c>
      <c r="O17" s="102">
        <v>0</v>
      </c>
      <c r="P17" s="103">
        <v>0</v>
      </c>
      <c r="Q17" s="102">
        <v>0</v>
      </c>
      <c r="R17" s="103">
        <v>0</v>
      </c>
      <c r="S17" s="85">
        <f t="shared" si="0"/>
        <v>16</v>
      </c>
      <c r="T17" s="85">
        <f t="shared" si="1"/>
        <v>3609989</v>
      </c>
      <c r="U17" s="86">
        <f>(T17/$T$24)*100</f>
        <v>1.7333048801587676</v>
      </c>
      <c r="V17" s="57"/>
    </row>
    <row r="18" spans="2:22" s="52" customFormat="1" ht="15.75" x14ac:dyDescent="0.25">
      <c r="B18" s="87" t="s">
        <v>34</v>
      </c>
      <c r="C18" s="88">
        <v>0</v>
      </c>
      <c r="D18" s="89">
        <v>-806268</v>
      </c>
      <c r="E18" s="90">
        <v>0</v>
      </c>
      <c r="F18" s="89">
        <v>0</v>
      </c>
      <c r="G18" s="91">
        <v>0</v>
      </c>
      <c r="H18" s="89">
        <v>0</v>
      </c>
      <c r="I18" s="107">
        <v>0</v>
      </c>
      <c r="J18" s="108">
        <v>0</v>
      </c>
      <c r="K18" s="107">
        <v>0</v>
      </c>
      <c r="L18" s="108">
        <v>0</v>
      </c>
      <c r="M18" s="107">
        <v>0</v>
      </c>
      <c r="N18" s="89">
        <v>0</v>
      </c>
      <c r="O18" s="107">
        <v>0</v>
      </c>
      <c r="P18" s="108">
        <v>0</v>
      </c>
      <c r="Q18" s="107">
        <v>0</v>
      </c>
      <c r="R18" s="108">
        <v>0</v>
      </c>
      <c r="S18" s="92">
        <f t="shared" si="0"/>
        <v>0</v>
      </c>
      <c r="T18" s="92">
        <f t="shared" si="1"/>
        <v>-806268</v>
      </c>
      <c r="U18" s="93">
        <f>(T18/$T$24)*100</f>
        <v>-0.387122581015025</v>
      </c>
      <c r="V18" s="94"/>
    </row>
    <row r="19" spans="2:22" s="52" customFormat="1" ht="15.75" x14ac:dyDescent="0.25">
      <c r="B19" s="53" t="s">
        <v>25</v>
      </c>
      <c r="C19" s="54">
        <v>0</v>
      </c>
      <c r="D19" s="55">
        <v>0</v>
      </c>
      <c r="E19" s="52">
        <v>0</v>
      </c>
      <c r="F19" s="55">
        <v>0</v>
      </c>
      <c r="G19" s="75">
        <v>0</v>
      </c>
      <c r="H19" s="55">
        <v>0</v>
      </c>
      <c r="I19" s="102">
        <v>0</v>
      </c>
      <c r="J19" s="103">
        <v>0</v>
      </c>
      <c r="K19" s="102">
        <v>0</v>
      </c>
      <c r="L19" s="103">
        <v>0</v>
      </c>
      <c r="M19" s="102">
        <v>11</v>
      </c>
      <c r="N19" s="55">
        <v>13146553</v>
      </c>
      <c r="O19" s="102">
        <v>2</v>
      </c>
      <c r="P19" s="103">
        <v>1157625</v>
      </c>
      <c r="Q19" s="102">
        <v>0</v>
      </c>
      <c r="R19" s="103">
        <v>0</v>
      </c>
      <c r="S19" s="51">
        <f t="shared" si="0"/>
        <v>13</v>
      </c>
      <c r="T19" s="51">
        <f t="shared" si="1"/>
        <v>14304178</v>
      </c>
      <c r="U19" s="56">
        <f>(T19/$T$24)*100</f>
        <v>6.8680268926192518</v>
      </c>
      <c r="V19" s="57"/>
    </row>
    <row r="20" spans="2:22" s="52" customFormat="1" ht="15.75" x14ac:dyDescent="0.25">
      <c r="B20" s="53" t="s">
        <v>29</v>
      </c>
      <c r="C20" s="54">
        <v>0</v>
      </c>
      <c r="D20" s="55">
        <v>0</v>
      </c>
      <c r="E20" s="52">
        <v>0</v>
      </c>
      <c r="F20" s="55">
        <v>0</v>
      </c>
      <c r="G20" s="75">
        <v>0</v>
      </c>
      <c r="H20" s="55">
        <v>0</v>
      </c>
      <c r="I20" s="102">
        <v>5</v>
      </c>
      <c r="J20" s="103">
        <v>439425</v>
      </c>
      <c r="K20" s="102">
        <v>0</v>
      </c>
      <c r="L20" s="103">
        <v>0</v>
      </c>
      <c r="M20" s="102">
        <v>0</v>
      </c>
      <c r="N20" s="55">
        <v>0</v>
      </c>
      <c r="O20" s="102">
        <v>0</v>
      </c>
      <c r="P20" s="103">
        <v>0</v>
      </c>
      <c r="Q20" s="102">
        <v>0</v>
      </c>
      <c r="R20" s="103">
        <v>0</v>
      </c>
      <c r="S20" s="51">
        <f t="shared" si="0"/>
        <v>5</v>
      </c>
      <c r="T20" s="51">
        <f t="shared" si="1"/>
        <v>439425</v>
      </c>
      <c r="U20" s="56">
        <f>(T20/$T$24)*100</f>
        <v>0.21098609911658078</v>
      </c>
      <c r="V20" s="57"/>
    </row>
    <row r="21" spans="2:22" s="52" customFormat="1" ht="15.75" x14ac:dyDescent="0.25">
      <c r="B21" s="53" t="s">
        <v>12</v>
      </c>
      <c r="C21" s="54">
        <v>0</v>
      </c>
      <c r="D21" s="55">
        <v>0</v>
      </c>
      <c r="E21" s="52">
        <v>421</v>
      </c>
      <c r="F21" s="55">
        <v>5527886</v>
      </c>
      <c r="G21" s="75">
        <v>0</v>
      </c>
      <c r="H21" s="55">
        <v>0</v>
      </c>
      <c r="I21" s="102">
        <v>0</v>
      </c>
      <c r="J21" s="103">
        <v>0</v>
      </c>
      <c r="K21" s="102">
        <v>0</v>
      </c>
      <c r="L21" s="103">
        <v>0</v>
      </c>
      <c r="M21" s="102">
        <v>0</v>
      </c>
      <c r="N21" s="55">
        <v>0</v>
      </c>
      <c r="O21" s="102">
        <v>0</v>
      </c>
      <c r="P21" s="103">
        <v>0</v>
      </c>
      <c r="Q21" s="102">
        <v>0</v>
      </c>
      <c r="R21" s="103">
        <v>0</v>
      </c>
      <c r="S21" s="51">
        <f t="shared" si="0"/>
        <v>421</v>
      </c>
      <c r="T21" s="51">
        <f t="shared" si="1"/>
        <v>5527886</v>
      </c>
      <c r="U21" s="56">
        <f>(T21/$T$24)*100</f>
        <v>2.654166475510404</v>
      </c>
      <c r="V21" s="57"/>
    </row>
    <row r="22" spans="2:22" ht="9.75" customHeight="1" thickBot="1" x14ac:dyDescent="0.25">
      <c r="B22" s="6"/>
      <c r="C22" s="16"/>
      <c r="D22" s="14"/>
      <c r="E22" s="13"/>
      <c r="F22" s="42"/>
      <c r="G22" s="13"/>
      <c r="H22" s="42"/>
      <c r="I22" s="49"/>
      <c r="J22" s="42"/>
      <c r="K22" s="49"/>
      <c r="L22" s="42"/>
      <c r="M22" s="49"/>
      <c r="N22" s="42"/>
      <c r="O22" s="49"/>
      <c r="P22" s="42"/>
      <c r="Q22" s="49"/>
      <c r="R22" s="42"/>
      <c r="S22" s="13"/>
      <c r="T22" s="13"/>
      <c r="U22" s="15"/>
      <c r="V22" s="17"/>
    </row>
    <row r="23" spans="2:22" x14ac:dyDescent="0.2">
      <c r="B23" s="18"/>
      <c r="C23" s="19"/>
      <c r="D23" s="20"/>
      <c r="E23" s="19"/>
      <c r="F23" s="46"/>
      <c r="G23" s="19"/>
      <c r="H23" s="20"/>
      <c r="I23" s="19"/>
      <c r="J23" s="20"/>
      <c r="K23" s="19"/>
      <c r="L23" s="20"/>
      <c r="M23" s="19"/>
      <c r="N23" s="20"/>
      <c r="O23" s="19"/>
      <c r="P23" s="20"/>
      <c r="Q23" s="19"/>
      <c r="R23" s="20"/>
      <c r="S23" s="21"/>
      <c r="T23" s="21"/>
      <c r="U23" s="22"/>
      <c r="V23" s="23"/>
    </row>
    <row r="24" spans="2:22" x14ac:dyDescent="0.2">
      <c r="B24" s="24" t="s">
        <v>6</v>
      </c>
      <c r="C24" s="25">
        <f t="shared" ref="C24:R24" si="2">SUM(C8:C23)</f>
        <v>8</v>
      </c>
      <c r="D24" s="43">
        <f t="shared" si="2"/>
        <v>39956088</v>
      </c>
      <c r="E24" s="25">
        <f t="shared" si="2"/>
        <v>821</v>
      </c>
      <c r="F24" s="47">
        <f t="shared" si="2"/>
        <v>131778952</v>
      </c>
      <c r="G24" s="25">
        <f t="shared" si="2"/>
        <v>11</v>
      </c>
      <c r="H24" s="26">
        <f t="shared" si="2"/>
        <v>5184000</v>
      </c>
      <c r="I24" s="25">
        <f t="shared" si="2"/>
        <v>46</v>
      </c>
      <c r="J24" s="26">
        <f t="shared" si="2"/>
        <v>1888041</v>
      </c>
      <c r="K24" s="25">
        <f t="shared" si="2"/>
        <v>134</v>
      </c>
      <c r="L24" s="26">
        <f t="shared" si="2"/>
        <v>15160756</v>
      </c>
      <c r="M24" s="25">
        <f t="shared" si="2"/>
        <v>11</v>
      </c>
      <c r="N24" s="26">
        <f t="shared" si="2"/>
        <v>13146553</v>
      </c>
      <c r="O24" s="25">
        <f t="shared" si="2"/>
        <v>2</v>
      </c>
      <c r="P24" s="26">
        <f t="shared" si="2"/>
        <v>1157625</v>
      </c>
      <c r="Q24" s="25">
        <f t="shared" si="2"/>
        <v>0</v>
      </c>
      <c r="R24" s="26">
        <f t="shared" si="2"/>
        <v>0</v>
      </c>
      <c r="S24" s="25">
        <f>Q24+O24+M24+K24+I24+G24+E24+C24</f>
        <v>1033</v>
      </c>
      <c r="T24" s="27">
        <f>R24+P24+N24+L24+J24+H24+F24+D24</f>
        <v>208272015</v>
      </c>
      <c r="U24" s="28">
        <f>SUM(U8:U23)</f>
        <v>100.00000000000001</v>
      </c>
      <c r="V24" s="29"/>
    </row>
    <row r="25" spans="2:22" x14ac:dyDescent="0.2">
      <c r="B25" s="30" t="s">
        <v>7</v>
      </c>
      <c r="C25" s="31"/>
      <c r="D25" s="32">
        <f>(D24/$T$24)*100</f>
        <v>19.18456879576452</v>
      </c>
      <c r="E25" s="31"/>
      <c r="F25" s="50">
        <f>(F24/$T$24)*100</f>
        <v>63.272519834217768</v>
      </c>
      <c r="G25" s="31"/>
      <c r="H25" s="32">
        <f>(H24/$T$24)*100</f>
        <v>2.4890525978730267</v>
      </c>
      <c r="I25" s="31"/>
      <c r="J25" s="32">
        <f>(J24/$T$24)*100</f>
        <v>0.90652649613055314</v>
      </c>
      <c r="K25" s="31"/>
      <c r="L25" s="32">
        <f>(L24/$T$24)*100</f>
        <v>7.2793053833948838</v>
      </c>
      <c r="M25" s="31"/>
      <c r="N25" s="32">
        <f>(N24/$T$24)*100</f>
        <v>6.3122032981723448</v>
      </c>
      <c r="O25" s="31"/>
      <c r="P25" s="32">
        <f>(P24/$T$24)*100</f>
        <v>0.55582359444690632</v>
      </c>
      <c r="Q25" s="31"/>
      <c r="R25" s="32">
        <f>(R24/$T$24)*100</f>
        <v>0</v>
      </c>
      <c r="S25" s="31"/>
      <c r="T25" s="28">
        <f>R25+P25+N25+L25+J25+H25+F25+D25</f>
        <v>100</v>
      </c>
      <c r="U25" s="28"/>
      <c r="V25" s="33"/>
    </row>
    <row r="26" spans="2:22" ht="9.75" customHeight="1" thickBot="1" x14ac:dyDescent="0.25">
      <c r="B26" s="34"/>
      <c r="C26" s="35"/>
      <c r="D26" s="36"/>
      <c r="E26" s="35"/>
      <c r="F26" s="48"/>
      <c r="G26" s="35"/>
      <c r="H26" s="36"/>
      <c r="I26" s="35"/>
      <c r="J26" s="36"/>
      <c r="K26" s="35"/>
      <c r="L26" s="36"/>
      <c r="M26" s="35"/>
      <c r="N26" s="36"/>
      <c r="O26" s="35"/>
      <c r="P26" s="36"/>
      <c r="Q26" s="35"/>
      <c r="R26" s="36"/>
      <c r="S26" s="37"/>
      <c r="T26" s="37"/>
      <c r="U26" s="38"/>
      <c r="V26" s="39"/>
    </row>
    <row r="27" spans="2:22" x14ac:dyDescent="0.2">
      <c r="C27" s="13"/>
      <c r="D27" s="13"/>
      <c r="E27" s="13"/>
      <c r="F27" s="49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2:22" s="59" customFormat="1" x14ac:dyDescent="0.25">
      <c r="B28" s="58" t="s">
        <v>16</v>
      </c>
      <c r="C28" s="73"/>
      <c r="D28" s="73"/>
      <c r="E28" s="73"/>
      <c r="F28" s="74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</row>
    <row r="29" spans="2:22" s="59" customFormat="1" x14ac:dyDescent="0.25">
      <c r="B29" s="58" t="s">
        <v>11</v>
      </c>
      <c r="C29" s="73"/>
      <c r="D29" s="73"/>
      <c r="E29" s="73"/>
      <c r="F29" s="74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</row>
    <row r="30" spans="2:22" s="59" customFormat="1" x14ac:dyDescent="0.25">
      <c r="B30" s="58" t="s">
        <v>8</v>
      </c>
      <c r="C30" s="73"/>
      <c r="D30" s="73"/>
      <c r="E30" s="73"/>
      <c r="F30" s="74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</row>
    <row r="31" spans="2:22" ht="9.75" customHeight="1" x14ac:dyDescent="0.2">
      <c r="B31" s="40"/>
      <c r="C31" s="13"/>
      <c r="D31" s="13"/>
      <c r="E31" s="13"/>
      <c r="F31" s="49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2:22" ht="19.5" customHeight="1" x14ac:dyDescent="0.25">
      <c r="C32" s="13"/>
      <c r="E32" s="13"/>
      <c r="F32" s="8" t="s">
        <v>23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</sheetData>
  <mergeCells count="11">
    <mergeCell ref="M6:N6"/>
    <mergeCell ref="O6:P6"/>
    <mergeCell ref="Q6:R6"/>
    <mergeCell ref="S6:T6"/>
    <mergeCell ref="B1:V1"/>
    <mergeCell ref="B2:V2"/>
    <mergeCell ref="C6:D6"/>
    <mergeCell ref="E6:F6"/>
    <mergeCell ref="G6:H6"/>
    <mergeCell ref="I6:J6"/>
    <mergeCell ref="K6:L6"/>
  </mergeCells>
  <phoneticPr fontId="0" type="noConversion"/>
  <printOptions horizontalCentered="1" verticalCentered="1"/>
  <pageMargins left="0.25" right="0.25" top="0.25" bottom="0.25" header="0.5" footer="0.5"/>
  <pageSetup scale="50"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Graph.Chart.8" shapeId="1025" r:id="rId4">
          <objectPr defaultSize="0" r:id="rId5">
            <anchor moveWithCells="1">
              <from>
                <xdr:col>4</xdr:col>
                <xdr:colOff>581025</xdr:colOff>
                <xdr:row>33</xdr:row>
                <xdr:rowOff>9525</xdr:rowOff>
              </from>
              <to>
                <xdr:col>14</xdr:col>
                <xdr:colOff>476250</xdr:colOff>
                <xdr:row>57</xdr:row>
                <xdr:rowOff>38100</xdr:rowOff>
              </to>
            </anchor>
          </objectPr>
        </oleObject>
      </mc:Choice>
      <mc:Fallback>
        <oleObject progId="MSGraph.Char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t-32</vt:lpstr>
      <vt:lpstr>'t-32'!Print_Area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2011-05-27T17:30:36Z</cp:lastPrinted>
  <dcterms:created xsi:type="dcterms:W3CDTF">1999-02-24T12:42:17Z</dcterms:created>
  <dcterms:modified xsi:type="dcterms:W3CDTF">2013-05-15T17:53:11Z</dcterms:modified>
</cp:coreProperties>
</file>