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795" yWindow="-30" windowWidth="9225" windowHeight="11700"/>
  </bookViews>
  <sheets>
    <sheet name="t-34" sheetId="1" r:id="rId1"/>
    <sheet name="Sheet2" sheetId="3" r:id="rId2"/>
  </sheets>
  <definedNames>
    <definedName name="_xlnm.Print_Area" localSheetId="0">'t-34'!$A$1:$T$69</definedName>
    <definedName name="Print_Area_MI">'t-34'!$B$1:$Q$69</definedName>
  </definedNames>
  <calcPr calcId="125725"/>
</workbook>
</file>

<file path=xl/calcChain.xml><?xml version="1.0" encoding="utf-8"?>
<calcChain xmlns="http://schemas.openxmlformats.org/spreadsheetml/2006/main">
  <c r="C51" i="1"/>
  <c r="C11"/>
  <c r="C65"/>
  <c r="C64"/>
  <c r="C63"/>
  <c r="C62"/>
  <c r="C61"/>
  <c r="C59"/>
  <c r="C58"/>
  <c r="C57"/>
  <c r="C56"/>
  <c r="C55"/>
  <c r="C54"/>
  <c r="C52"/>
  <c r="C50"/>
  <c r="C49"/>
  <c r="C48"/>
  <c r="C46"/>
  <c r="C45"/>
  <c r="C44"/>
  <c r="C41"/>
  <c r="C40"/>
  <c r="C39"/>
  <c r="C38"/>
  <c r="C37"/>
  <c r="C36"/>
  <c r="C35"/>
  <c r="C34"/>
  <c r="C32"/>
  <c r="C30"/>
  <c r="C29"/>
  <c r="C28"/>
  <c r="C27"/>
  <c r="C26"/>
  <c r="C25"/>
  <c r="C24"/>
  <c r="C23"/>
  <c r="C21"/>
  <c r="C20"/>
  <c r="C19"/>
  <c r="C18"/>
  <c r="C17"/>
  <c r="C16"/>
  <c r="C15"/>
  <c r="C14"/>
  <c r="C13"/>
  <c r="S68"/>
  <c r="R68"/>
  <c r="O68"/>
  <c r="N68"/>
  <c r="M68"/>
  <c r="L68"/>
  <c r="D68"/>
  <c r="E64" s="1"/>
  <c r="K68"/>
  <c r="J68"/>
  <c r="P68"/>
  <c r="Q68"/>
  <c r="E11" l="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12"/>
  <c r="E14"/>
  <c r="E16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C10"/>
  <c r="G68"/>
  <c r="N69"/>
  <c r="F68"/>
  <c r="P69" l="1"/>
  <c r="H61"/>
  <c r="R69"/>
  <c r="J69"/>
  <c r="L69"/>
  <c r="H37"/>
  <c r="H13"/>
  <c r="H64"/>
  <c r="H62"/>
  <c r="H60"/>
  <c r="H58"/>
  <c r="H56"/>
  <c r="H54"/>
  <c r="H52"/>
  <c r="H50"/>
  <c r="H48"/>
  <c r="H46"/>
  <c r="H44"/>
  <c r="H42"/>
  <c r="H40"/>
  <c r="H38"/>
  <c r="H35"/>
  <c r="H33"/>
  <c r="H31"/>
  <c r="H29"/>
  <c r="H27"/>
  <c r="H25"/>
  <c r="H23"/>
  <c r="H21"/>
  <c r="H19"/>
  <c r="H17"/>
  <c r="H15"/>
  <c r="H11"/>
  <c r="H65"/>
  <c r="H63"/>
  <c r="H59"/>
  <c r="H57"/>
  <c r="H55"/>
  <c r="H53"/>
  <c r="H51"/>
  <c r="H49"/>
  <c r="H47"/>
  <c r="H45"/>
  <c r="H43"/>
  <c r="H41"/>
  <c r="H39"/>
  <c r="H36"/>
  <c r="H34"/>
  <c r="H32"/>
  <c r="H30"/>
  <c r="H28"/>
  <c r="H26"/>
  <c r="H24"/>
  <c r="H22"/>
  <c r="H20"/>
  <c r="H18"/>
  <c r="H16"/>
  <c r="H14"/>
  <c r="H12"/>
  <c r="H10"/>
  <c r="G69"/>
  <c r="E10"/>
  <c r="E68" s="1"/>
  <c r="H68" l="1"/>
</calcChain>
</file>

<file path=xl/sharedStrings.xml><?xml version="1.0" encoding="utf-8"?>
<sst xmlns="http://schemas.openxmlformats.org/spreadsheetml/2006/main" count="105" uniqueCount="81">
  <si>
    <t xml:space="preserve"> </t>
  </si>
  <si>
    <t>TOTAL</t>
  </si>
  <si>
    <t xml:space="preserve">     VEHICLES</t>
  </si>
  <si>
    <t xml:space="preserve">           SCHOOL</t>
  </si>
  <si>
    <t xml:space="preserve">  STATE</t>
  </si>
  <si>
    <t xml:space="preserve">     OBLIGATION</t>
  </si>
  <si>
    <t xml:space="preserve">        NO. OF</t>
  </si>
  <si>
    <t xml:space="preserve">           BUSES</t>
  </si>
  <si>
    <t xml:space="preserve">             BUSES</t>
  </si>
  <si>
    <t xml:space="preserve">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</si>
  <si>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</si>
  <si>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</si>
  <si>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</si>
  <si>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</si>
  <si>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</si>
  <si>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</si>
  <si>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</si>
  <si>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</si>
  <si>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</si>
  <si>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</si>
  <si>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</si>
  <si>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</si>
  <si>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</si>
  <si>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Idaho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</si>
  <si>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</si>
  <si>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</si>
  <si>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</si>
  <si>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</si>
  <si>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</si>
  <si>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</si>
  <si>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</si>
  <si>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</si>
  <si>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</si>
  <si>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Montana</t>
  </si>
  <si>
    <t>New Hampshire</t>
  </si>
  <si>
    <t>New Jersey</t>
  </si>
  <si>
    <t>New Mexico</t>
  </si>
  <si>
    <t>Ohio</t>
  </si>
  <si>
    <t>Oklahoma</t>
  </si>
  <si>
    <t>Oregon</t>
  </si>
  <si>
    <t>South Carolina</t>
  </si>
  <si>
    <t>Tennessee</t>
  </si>
  <si>
    <t>Texas</t>
  </si>
  <si>
    <t>Wisconsin</t>
  </si>
  <si>
    <t>Wyoming</t>
  </si>
  <si>
    <t xml:space="preserve">            &lt; 30 FT. </t>
  </si>
  <si>
    <t xml:space="preserve">          30-40 FT.</t>
  </si>
  <si>
    <t>%</t>
  </si>
  <si>
    <t xml:space="preserve">             OTHER</t>
  </si>
  <si>
    <t>RANK</t>
  </si>
  <si>
    <t>of</t>
  </si>
  <si>
    <t>Total</t>
  </si>
  <si>
    <t>Alaska</t>
  </si>
  <si>
    <t>Arkansas</t>
  </si>
  <si>
    <t>Nevada</t>
  </si>
  <si>
    <t>North Carolina</t>
  </si>
  <si>
    <t>Rhode Island</t>
  </si>
  <si>
    <t>South Dakota</t>
  </si>
  <si>
    <t>Utah</t>
  </si>
  <si>
    <t>Virginia</t>
  </si>
  <si>
    <t>West Virginia</t>
  </si>
  <si>
    <t>American Samoa</t>
  </si>
  <si>
    <t>Delaware</t>
  </si>
  <si>
    <t>Guam</t>
  </si>
  <si>
    <t>Hawaii</t>
  </si>
  <si>
    <t>Illinois</t>
  </si>
  <si>
    <t>Louisiana</t>
  </si>
  <si>
    <t>Massachusetts</t>
  </si>
  <si>
    <t>Nebraska</t>
  </si>
  <si>
    <t>New York</t>
  </si>
  <si>
    <t>North Dakota</t>
  </si>
  <si>
    <t>Northern Mariana Islands</t>
  </si>
  <si>
    <t>Pennsylvania</t>
  </si>
  <si>
    <t>Puerto Rico</t>
  </si>
  <si>
    <t>Vermont</t>
  </si>
  <si>
    <t>Virgin Islands</t>
  </si>
  <si>
    <t>Washington</t>
  </si>
  <si>
    <t xml:space="preserve">              VANS/SEDANS/</t>
  </si>
  <si>
    <t>STATION WAGONS</t>
  </si>
  <si>
    <t>N/A</t>
  </si>
  <si>
    <t>Missouri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</si>
</sst>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7" fontId="0" fillId="0" borderId="0" xfId="0" applyNumberFormat="1" applyProtection="1"/>
    <xf numFmtId="37" fontId="0" fillId="0" borderId="2" xfId="0" applyNumberFormat="1" applyBorder="1" applyProtection="1"/>
    <xf numFmtId="5" fontId="0" fillId="0" borderId="3" xfId="0" applyNumberFormat="1" applyBorder="1" applyProtection="1"/>
    <xf numFmtId="5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0" fillId="0" borderId="11" xfId="0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37" fontId="0" fillId="0" borderId="20" xfId="0" applyNumberFormat="1" applyBorder="1" applyProtection="1"/>
    <xf numFmtId="37" fontId="0" fillId="0" borderId="21" xfId="0" applyNumberFormat="1" applyBorder="1" applyProtection="1"/>
    <xf numFmtId="0" fontId="0" fillId="0" borderId="22" xfId="0" applyBorder="1"/>
    <xf numFmtId="37" fontId="0" fillId="0" borderId="23" xfId="0" applyNumberFormat="1" applyBorder="1" applyProtection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37" fontId="0" fillId="0" borderId="0" xfId="0" applyNumberFormat="1" applyBorder="1" applyProtection="1"/>
    <xf numFmtId="164" fontId="0" fillId="0" borderId="0" xfId="0" applyNumberFormat="1" applyBorder="1" applyProtection="1"/>
    <xf numFmtId="164" fontId="0" fillId="0" borderId="9" xfId="0" applyNumberFormat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3" fillId="0" borderId="0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0" fillId="0" borderId="38" xfId="0" applyBorder="1"/>
    <xf numFmtId="37" fontId="0" fillId="0" borderId="38" xfId="0" applyNumberFormat="1" applyBorder="1" applyProtection="1"/>
    <xf numFmtId="37" fontId="0" fillId="0" borderId="40" xfId="0" applyNumberFormat="1" applyBorder="1" applyProtection="1"/>
    <xf numFmtId="37" fontId="0" fillId="0" borderId="41" xfId="0" applyNumberFormat="1" applyBorder="1" applyProtection="1"/>
    <xf numFmtId="37" fontId="0" fillId="0" borderId="42" xfId="0" applyNumberFormat="1" applyBorder="1" applyProtection="1"/>
    <xf numFmtId="0" fontId="4" fillId="0" borderId="1" xfId="0" applyFont="1" applyBorder="1"/>
    <xf numFmtId="0" fontId="4" fillId="0" borderId="34" xfId="0" applyFont="1" applyBorder="1"/>
    <xf numFmtId="0" fontId="4" fillId="0" borderId="1" xfId="0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7" fontId="0" fillId="0" borderId="1" xfId="0" applyNumberFormat="1" applyFill="1" applyBorder="1" applyProtection="1"/>
    <xf numFmtId="0" fontId="4" fillId="0" borderId="17" xfId="0" applyFont="1" applyBorder="1"/>
    <xf numFmtId="0" fontId="4" fillId="0" borderId="0" xfId="0" applyFont="1" applyBorder="1"/>
    <xf numFmtId="5" fontId="4" fillId="0" borderId="1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38" xfId="0" applyNumberFormat="1" applyFont="1" applyBorder="1" applyProtection="1"/>
    <xf numFmtId="37" fontId="4" fillId="0" borderId="0" xfId="0" applyNumberFormat="1" applyFont="1" applyBorder="1" applyProtection="1"/>
    <xf numFmtId="5" fontId="4" fillId="0" borderId="3" xfId="0" applyNumberFormat="1" applyFont="1" applyBorder="1" applyProtection="1"/>
    <xf numFmtId="5" fontId="4" fillId="0" borderId="18" xfId="0" applyNumberFormat="1" applyFont="1" applyBorder="1" applyProtection="1"/>
    <xf numFmtId="0" fontId="5" fillId="0" borderId="17" xfId="0" applyFont="1" applyBorder="1" applyAlignment="1">
      <alignment wrapText="1"/>
    </xf>
    <xf numFmtId="0" fontId="5" fillId="0" borderId="0" xfId="0" applyFont="1" applyBorder="1"/>
    <xf numFmtId="5" fontId="4" fillId="0" borderId="0" xfId="0" applyNumberFormat="1" applyFont="1" applyBorder="1" applyProtection="1"/>
    <xf numFmtId="164" fontId="5" fillId="0" borderId="0" xfId="0" applyNumberFormat="1" applyFont="1" applyBorder="1" applyProtection="1"/>
    <xf numFmtId="0" fontId="6" fillId="0" borderId="2" xfId="0" applyFont="1" applyBorder="1"/>
    <xf numFmtId="5" fontId="5" fillId="0" borderId="3" xfId="0" applyNumberFormat="1" applyFont="1" applyBorder="1" applyProtection="1"/>
    <xf numFmtId="5" fontId="5" fillId="0" borderId="18" xfId="0" applyNumberFormat="1" applyFont="1" applyBorder="1" applyProtection="1"/>
    <xf numFmtId="37" fontId="0" fillId="0" borderId="0" xfId="0" applyNumberFormat="1"/>
    <xf numFmtId="164" fontId="0" fillId="0" borderId="0" xfId="0" applyNumberFormat="1"/>
    <xf numFmtId="37" fontId="7" fillId="0" borderId="34" xfId="0" applyNumberFormat="1" applyFont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0" fillId="0" borderId="9" xfId="0" applyNumberForma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center"/>
    </xf>
    <xf numFmtId="1" fontId="0" fillId="0" borderId="0" xfId="0" applyNumberFormat="1"/>
    <xf numFmtId="1" fontId="0" fillId="0" borderId="0" xfId="0" applyNumberFormat="1" applyProtection="1"/>
    <xf numFmtId="1" fontId="0" fillId="0" borderId="9" xfId="0" applyNumberFormat="1" applyBorder="1" applyProtection="1"/>
    <xf numFmtId="1" fontId="0" fillId="0" borderId="0" xfId="0" applyNumberFormat="1" applyBorder="1" applyProtection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44" xfId="0" applyFont="1" applyBorder="1"/>
    <xf numFmtId="0" fontId="7" fillId="0" borderId="44" xfId="0" applyFont="1" applyBorder="1" applyAlignment="1">
      <alignment horizontal="center"/>
    </xf>
    <xf numFmtId="37" fontId="0" fillId="0" borderId="44" xfId="0" applyNumberFormat="1" applyBorder="1" applyProtection="1"/>
    <xf numFmtId="164" fontId="0" fillId="0" borderId="45" xfId="0" applyNumberFormat="1" applyBorder="1" applyProtection="1"/>
    <xf numFmtId="37" fontId="0" fillId="0" borderId="46" xfId="0" applyNumberFormat="1" applyBorder="1" applyProtection="1"/>
    <xf numFmtId="1" fontId="0" fillId="0" borderId="45" xfId="0" applyNumberFormat="1" applyBorder="1" applyProtection="1"/>
    <xf numFmtId="164" fontId="0" fillId="0" borderId="45" xfId="0" applyNumberFormat="1" applyBorder="1" applyAlignment="1" applyProtection="1">
      <alignment horizontal="right"/>
    </xf>
    <xf numFmtId="37" fontId="0" fillId="0" borderId="47" xfId="0" applyNumberFormat="1" applyBorder="1" applyProtection="1"/>
    <xf numFmtId="37" fontId="0" fillId="0" borderId="45" xfId="0" applyNumberFormat="1" applyBorder="1" applyProtection="1"/>
    <xf numFmtId="37" fontId="0" fillId="0" borderId="48" xfId="0" applyNumberFormat="1" applyBorder="1" applyProtection="1"/>
    <xf numFmtId="37" fontId="7" fillId="0" borderId="43" xfId="0" applyNumberFormat="1" applyFont="1" applyBorder="1" applyAlignment="1" applyProtection="1">
      <alignment horizontal="center"/>
    </xf>
    <xf numFmtId="37" fontId="7" fillId="0" borderId="49" xfId="0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S75"/>
  <sheetViews>
    <sheetView tabSelected="1" defaultGridColor="0" colorId="22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68" sqref="G68"/>
    </sheetView>
  </sheetViews>
  <sheetFormatPr defaultColWidth="11.44140625" defaultRowHeight="15"/>
  <cols>
    <col min="1" max="1" width="3.33203125" customWidth="1"/>
    <col min="2" max="2" width="21.109375" customWidth="1"/>
    <col min="3" max="3" width="7" customWidth="1"/>
    <col min="4" max="4" width="15.77734375" customWidth="1"/>
    <col min="5" max="5" width="8.33203125" customWidth="1"/>
    <col min="6" max="6" width="0.5546875" customWidth="1"/>
    <col min="7" max="7" width="13.77734375" customWidth="1"/>
    <col min="8" max="8" width="7.77734375" customWidth="1"/>
    <col min="9" max="9" width="2.77734375" customWidth="1"/>
    <col min="10" max="10" width="7.6640625" customWidth="1"/>
    <col min="11" max="11" width="12.77734375" customWidth="1"/>
    <col min="12" max="12" width="7.5546875" customWidth="1"/>
    <col min="13" max="13" width="12.77734375" customWidth="1"/>
    <col min="14" max="14" width="5.77734375" customWidth="1"/>
    <col min="15" max="15" width="12.77734375" customWidth="1"/>
    <col min="16" max="16" width="9.44140625" customWidth="1"/>
    <col min="17" max="17" width="12.77734375" customWidth="1"/>
    <col min="18" max="18" width="5.77734375" customWidth="1"/>
    <col min="19" max="19" width="12.77734375" customWidth="1"/>
    <col min="20" max="20" width="3.33203125" customWidth="1"/>
  </cols>
  <sheetData>
    <row r="1" spans="2:19" ht="18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2:19" ht="18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2:19" ht="18.75" thickBot="1">
      <c r="B3" s="1"/>
      <c r="C3" s="1"/>
      <c r="D3" s="1"/>
      <c r="E3" s="1"/>
      <c r="F3" s="1"/>
      <c r="G3" s="1"/>
      <c r="H3" s="1"/>
    </row>
    <row r="4" spans="2:19">
      <c r="B4" s="36"/>
      <c r="C4" s="43"/>
      <c r="D4" s="36"/>
      <c r="E4" s="37"/>
      <c r="F4" s="48"/>
      <c r="G4" s="37"/>
      <c r="H4" s="37"/>
      <c r="I4" s="38" t="s">
        <v>0</v>
      </c>
      <c r="J4" s="37" t="s">
        <v>0</v>
      </c>
      <c r="K4" s="39"/>
      <c r="L4" s="37"/>
      <c r="M4" s="39"/>
      <c r="N4" s="37"/>
      <c r="O4" s="39"/>
      <c r="P4" s="37"/>
      <c r="Q4" s="39"/>
      <c r="R4" s="37"/>
      <c r="S4" s="38"/>
    </row>
    <row r="5" spans="2:19" ht="15.75">
      <c r="B5" s="55" t="s">
        <v>0</v>
      </c>
      <c r="C5" s="56"/>
      <c r="D5" s="57" t="s">
        <v>1</v>
      </c>
      <c r="E5" s="47" t="s">
        <v>47</v>
      </c>
      <c r="F5" s="58"/>
      <c r="G5" s="59" t="s">
        <v>1</v>
      </c>
      <c r="H5" s="59"/>
      <c r="I5" s="3" t="s">
        <v>0</v>
      </c>
      <c r="J5" s="60" t="s">
        <v>46</v>
      </c>
      <c r="K5" s="61"/>
      <c r="L5" s="60" t="s">
        <v>45</v>
      </c>
      <c r="M5" s="61"/>
      <c r="N5" s="60" t="s">
        <v>3</v>
      </c>
      <c r="O5" s="61"/>
      <c r="P5" s="99" t="s">
        <v>77</v>
      </c>
      <c r="Q5" s="71"/>
      <c r="R5" s="60" t="s">
        <v>48</v>
      </c>
      <c r="S5" s="62"/>
    </row>
    <row r="6" spans="2:19" ht="15.75">
      <c r="B6" s="55" t="s">
        <v>4</v>
      </c>
      <c r="C6" s="63" t="s">
        <v>49</v>
      </c>
      <c r="D6" s="55" t="s">
        <v>5</v>
      </c>
      <c r="E6" s="47" t="s">
        <v>50</v>
      </c>
      <c r="F6" s="58"/>
      <c r="G6" s="60" t="s">
        <v>6</v>
      </c>
      <c r="H6" s="64" t="s">
        <v>47</v>
      </c>
      <c r="I6" s="3" t="s">
        <v>0</v>
      </c>
      <c r="J6" s="60" t="s">
        <v>7</v>
      </c>
      <c r="K6" s="61"/>
      <c r="L6" s="60" t="s">
        <v>8</v>
      </c>
      <c r="M6" s="61"/>
      <c r="N6" s="60" t="s">
        <v>9</v>
      </c>
      <c r="O6" s="61"/>
      <c r="P6" s="60" t="s">
        <v>78</v>
      </c>
      <c r="Q6" s="61"/>
      <c r="R6" s="60"/>
      <c r="S6" s="62"/>
    </row>
    <row r="7" spans="2:19" ht="15.75">
      <c r="B7" s="55"/>
      <c r="C7" s="63"/>
      <c r="D7" s="55" t="s">
        <v>10</v>
      </c>
      <c r="E7" s="47" t="s">
        <v>51</v>
      </c>
      <c r="F7" s="58"/>
      <c r="G7" s="60" t="s">
        <v>2</v>
      </c>
      <c r="H7" s="64"/>
      <c r="I7" s="3" t="s">
        <v>0</v>
      </c>
      <c r="J7" s="65"/>
      <c r="K7" s="66"/>
      <c r="L7" s="65"/>
      <c r="M7" s="66"/>
      <c r="N7" s="65"/>
      <c r="O7" s="66"/>
      <c r="P7" s="65"/>
      <c r="Q7" s="66"/>
      <c r="R7" s="65"/>
      <c r="S7" s="67"/>
    </row>
    <row r="8" spans="2:19" ht="16.5" thickBot="1">
      <c r="B8" s="40"/>
      <c r="C8" s="44"/>
      <c r="D8" s="40"/>
      <c r="E8" s="41"/>
      <c r="F8" s="49"/>
      <c r="G8" s="41"/>
      <c r="H8" s="41"/>
      <c r="I8" s="42"/>
      <c r="J8" s="68" t="s">
        <v>11</v>
      </c>
      <c r="K8" s="69" t="s">
        <v>12</v>
      </c>
      <c r="L8" s="68" t="s">
        <v>11</v>
      </c>
      <c r="M8" s="69" t="s">
        <v>12</v>
      </c>
      <c r="N8" s="68" t="s">
        <v>11</v>
      </c>
      <c r="O8" s="69" t="s">
        <v>12</v>
      </c>
      <c r="P8" s="68" t="s">
        <v>11</v>
      </c>
      <c r="Q8" s="69" t="s">
        <v>12</v>
      </c>
      <c r="R8" s="68" t="s">
        <v>11</v>
      </c>
      <c r="S8" s="70" t="s">
        <v>12</v>
      </c>
    </row>
    <row r="9" spans="2:19">
      <c r="B9" s="2"/>
      <c r="C9" s="45"/>
      <c r="D9" s="2"/>
      <c r="E9" s="32"/>
      <c r="F9" s="50"/>
      <c r="H9" s="32"/>
      <c r="I9" s="3"/>
      <c r="K9" s="4"/>
      <c r="M9" s="4"/>
      <c r="O9" s="4"/>
      <c r="Q9" s="4"/>
      <c r="S9" s="3"/>
    </row>
    <row r="10" spans="2:19" ht="15.75">
      <c r="B10" s="30" t="s">
        <v>15</v>
      </c>
      <c r="C10" s="90">
        <f>RANK(D10,D$10:D$65,0)</f>
        <v>16</v>
      </c>
      <c r="D10" s="9">
        <v>3050000</v>
      </c>
      <c r="E10" s="34">
        <f>(D10/D$68)*100</f>
        <v>1.5601188685768346</v>
      </c>
      <c r="F10" s="51"/>
      <c r="G10" s="96">
        <v>0</v>
      </c>
      <c r="H10" s="92">
        <f>(G10/G$68)*100</f>
        <v>0</v>
      </c>
      <c r="I10" s="6"/>
      <c r="J10" s="5">
        <v>0</v>
      </c>
      <c r="K10" s="7">
        <v>0</v>
      </c>
      <c r="L10" s="5">
        <v>0</v>
      </c>
      <c r="M10" s="7">
        <v>0</v>
      </c>
      <c r="N10" s="5">
        <v>0</v>
      </c>
      <c r="O10" s="7">
        <v>0</v>
      </c>
      <c r="P10" s="5">
        <v>0</v>
      </c>
      <c r="Q10" s="7">
        <v>0</v>
      </c>
      <c r="R10" s="5">
        <v>0</v>
      </c>
      <c r="S10" s="8">
        <v>0</v>
      </c>
    </row>
    <row r="11" spans="2:19" ht="15.75">
      <c r="B11" s="30" t="s">
        <v>52</v>
      </c>
      <c r="C11" s="90">
        <f>RANK(D11,D$10:D$65,0)</f>
        <v>41</v>
      </c>
      <c r="D11" s="9">
        <v>531578</v>
      </c>
      <c r="E11" s="34">
        <f>(D11/D$68)*100</f>
        <v>0.2719097927607661</v>
      </c>
      <c r="F11" s="51"/>
      <c r="G11" s="95">
        <v>4</v>
      </c>
      <c r="H11" s="92">
        <f>(G11/G$68)*100</f>
        <v>0.17248814144027599</v>
      </c>
      <c r="I11" s="6"/>
      <c r="J11" s="5">
        <v>0</v>
      </c>
      <c r="K11" s="10">
        <v>0</v>
      </c>
      <c r="L11" s="5">
        <v>2</v>
      </c>
      <c r="M11" s="10">
        <v>88800</v>
      </c>
      <c r="N11" s="5">
        <v>0</v>
      </c>
      <c r="O11" s="10">
        <v>0</v>
      </c>
      <c r="P11" s="5">
        <v>2</v>
      </c>
      <c r="Q11" s="10">
        <v>66400</v>
      </c>
      <c r="R11" s="5">
        <v>0</v>
      </c>
      <c r="S11" s="6">
        <v>0</v>
      </c>
    </row>
    <row r="12" spans="2:19" ht="15.75">
      <c r="B12" s="30" t="s">
        <v>61</v>
      </c>
      <c r="C12" s="90" t="s">
        <v>79</v>
      </c>
      <c r="D12" s="9">
        <v>0</v>
      </c>
      <c r="E12" s="34">
        <f>(D12/D$68)*100</f>
        <v>0</v>
      </c>
      <c r="F12" s="51"/>
      <c r="G12" s="96">
        <v>0</v>
      </c>
      <c r="H12" s="92">
        <f>(G12/G$68)*100</f>
        <v>0</v>
      </c>
      <c r="I12" s="6"/>
      <c r="J12" s="5">
        <v>0</v>
      </c>
      <c r="K12" s="10">
        <v>0</v>
      </c>
      <c r="L12" s="5">
        <v>0</v>
      </c>
      <c r="M12" s="10">
        <v>0</v>
      </c>
      <c r="N12" s="5">
        <v>0</v>
      </c>
      <c r="O12" s="10">
        <v>0</v>
      </c>
      <c r="P12" s="5">
        <v>0</v>
      </c>
      <c r="Q12" s="10">
        <v>0</v>
      </c>
      <c r="R12" s="5">
        <v>0</v>
      </c>
      <c r="S12" s="6">
        <v>0</v>
      </c>
    </row>
    <row r="13" spans="2:19" ht="15.75">
      <c r="B13" s="30" t="s">
        <v>16</v>
      </c>
      <c r="C13" s="90">
        <f t="shared" ref="C13:C65" si="0">RANK(D13,D$10:D$65,0)</f>
        <v>13</v>
      </c>
      <c r="D13" s="9">
        <v>3976379</v>
      </c>
      <c r="E13" s="34">
        <f>(D13/D$68)*100</f>
        <v>2.0339750513156343</v>
      </c>
      <c r="F13" s="51"/>
      <c r="G13" s="96">
        <v>84</v>
      </c>
      <c r="H13" s="92">
        <f>(G13/G$68)*100</f>
        <v>3.6222509702457955</v>
      </c>
      <c r="I13" s="6"/>
      <c r="J13" s="5">
        <v>0</v>
      </c>
      <c r="K13" s="10">
        <v>0</v>
      </c>
      <c r="L13" s="5">
        <v>0</v>
      </c>
      <c r="M13" s="10">
        <v>0</v>
      </c>
      <c r="N13" s="5">
        <v>0</v>
      </c>
      <c r="O13" s="10">
        <v>0</v>
      </c>
      <c r="P13" s="5">
        <v>84</v>
      </c>
      <c r="Q13" s="10">
        <v>3196400</v>
      </c>
      <c r="R13" s="5">
        <v>0</v>
      </c>
      <c r="S13" s="6">
        <v>0</v>
      </c>
    </row>
    <row r="14" spans="2:19" ht="15.75">
      <c r="B14" s="31" t="s">
        <v>53</v>
      </c>
      <c r="C14" s="91">
        <f t="shared" si="0"/>
        <v>31</v>
      </c>
      <c r="D14" s="11">
        <v>1517610</v>
      </c>
      <c r="E14" s="35">
        <f>(D14/D$68)*100</f>
        <v>0.77627934299701307</v>
      </c>
      <c r="F14" s="52"/>
      <c r="G14" s="97">
        <v>37</v>
      </c>
      <c r="H14" s="93">
        <f>(G14/G$68)*100</f>
        <v>1.5955153083225526</v>
      </c>
      <c r="I14" s="12"/>
      <c r="J14" s="13">
        <v>0</v>
      </c>
      <c r="K14" s="14">
        <v>0</v>
      </c>
      <c r="L14" s="13">
        <v>20</v>
      </c>
      <c r="M14" s="14">
        <v>876146</v>
      </c>
      <c r="N14" s="13">
        <v>0</v>
      </c>
      <c r="O14" s="14">
        <v>0</v>
      </c>
      <c r="P14" s="13">
        <v>17</v>
      </c>
      <c r="Q14" s="14">
        <v>538442</v>
      </c>
      <c r="R14" s="13">
        <v>0</v>
      </c>
      <c r="S14" s="12">
        <v>0</v>
      </c>
    </row>
    <row r="15" spans="2:19" ht="15.75">
      <c r="B15" s="30" t="s">
        <v>17</v>
      </c>
      <c r="C15" s="90">
        <f t="shared" si="0"/>
        <v>1</v>
      </c>
      <c r="D15" s="9">
        <v>67919389</v>
      </c>
      <c r="E15" s="34">
        <f>(D15/D$68)*100</f>
        <v>34.74174436757702</v>
      </c>
      <c r="F15" s="51"/>
      <c r="G15" s="96">
        <v>225</v>
      </c>
      <c r="H15" s="92">
        <f>(G15/G$68)*100</f>
        <v>9.7024579560155235</v>
      </c>
      <c r="I15" s="6"/>
      <c r="J15" s="5">
        <v>7</v>
      </c>
      <c r="K15" s="10">
        <v>527639</v>
      </c>
      <c r="L15" s="5">
        <v>162</v>
      </c>
      <c r="M15" s="10">
        <v>8561295</v>
      </c>
      <c r="N15" s="5">
        <v>0</v>
      </c>
      <c r="O15" s="10">
        <v>0</v>
      </c>
      <c r="P15" s="5">
        <v>56</v>
      </c>
      <c r="Q15" s="10">
        <v>2181357</v>
      </c>
      <c r="R15" s="5">
        <v>0</v>
      </c>
      <c r="S15" s="6">
        <v>0</v>
      </c>
    </row>
    <row r="16" spans="2:19" ht="15.75">
      <c r="B16" s="30" t="s">
        <v>18</v>
      </c>
      <c r="C16" s="90">
        <f t="shared" si="0"/>
        <v>28</v>
      </c>
      <c r="D16" s="9">
        <v>1717895</v>
      </c>
      <c r="E16" s="34">
        <f>(D16/D$68)*100</f>
        <v>0.87872800122419714</v>
      </c>
      <c r="F16" s="51"/>
      <c r="G16" s="96">
        <v>49</v>
      </c>
      <c r="H16" s="92">
        <f>(G16/G$68)*100</f>
        <v>2.1129797326433808</v>
      </c>
      <c r="I16" s="6"/>
      <c r="J16" s="5">
        <v>0</v>
      </c>
      <c r="K16" s="10">
        <v>0</v>
      </c>
      <c r="L16" s="5">
        <v>32</v>
      </c>
      <c r="M16" s="10">
        <v>1117844</v>
      </c>
      <c r="N16" s="5">
        <v>0</v>
      </c>
      <c r="O16" s="10">
        <v>0</v>
      </c>
      <c r="P16" s="5">
        <v>17</v>
      </c>
      <c r="Q16" s="10">
        <v>241591</v>
      </c>
      <c r="R16" s="5">
        <v>0</v>
      </c>
      <c r="S16" s="6">
        <v>0</v>
      </c>
    </row>
    <row r="17" spans="2:19" ht="15.75">
      <c r="B17" s="30" t="s">
        <v>19</v>
      </c>
      <c r="C17" s="90">
        <f t="shared" si="0"/>
        <v>29</v>
      </c>
      <c r="D17" s="9">
        <v>1669623</v>
      </c>
      <c r="E17" s="34">
        <f>(D17/D$68)*100</f>
        <v>0.85403617892126571</v>
      </c>
      <c r="F17" s="51"/>
      <c r="G17" s="96">
        <v>34</v>
      </c>
      <c r="H17" s="92">
        <f>(G17/G$68)*100</f>
        <v>1.4661492022423459</v>
      </c>
      <c r="I17" s="6"/>
      <c r="J17" s="5">
        <v>0</v>
      </c>
      <c r="K17" s="10">
        <v>0</v>
      </c>
      <c r="L17" s="5">
        <v>26</v>
      </c>
      <c r="M17" s="10">
        <v>1040000</v>
      </c>
      <c r="N17" s="5">
        <v>0</v>
      </c>
      <c r="O17" s="10">
        <v>0</v>
      </c>
      <c r="P17" s="5">
        <v>8</v>
      </c>
      <c r="Q17" s="10">
        <v>300000</v>
      </c>
      <c r="R17" s="5">
        <v>0</v>
      </c>
      <c r="S17" s="6">
        <v>0</v>
      </c>
    </row>
    <row r="18" spans="2:19" ht="15.75">
      <c r="B18" s="30" t="s">
        <v>62</v>
      </c>
      <c r="C18" s="90">
        <f t="shared" si="0"/>
        <v>36</v>
      </c>
      <c r="D18" s="9">
        <v>889292</v>
      </c>
      <c r="E18" s="34">
        <f>(D18/D$68)*100</f>
        <v>0.45488564881128862</v>
      </c>
      <c r="F18" s="51"/>
      <c r="G18" s="96">
        <v>13</v>
      </c>
      <c r="H18" s="92">
        <f>(G18/G$68)*100</f>
        <v>0.56058645968089693</v>
      </c>
      <c r="I18" s="6"/>
      <c r="J18" s="5">
        <v>0</v>
      </c>
      <c r="K18" s="10">
        <v>0</v>
      </c>
      <c r="L18" s="5">
        <v>13</v>
      </c>
      <c r="M18" s="10">
        <v>889292</v>
      </c>
      <c r="N18" s="5">
        <v>0</v>
      </c>
      <c r="O18" s="10">
        <v>0</v>
      </c>
      <c r="P18" s="5">
        <v>0</v>
      </c>
      <c r="Q18" s="10">
        <v>0</v>
      </c>
      <c r="R18" s="5">
        <v>0</v>
      </c>
      <c r="S18" s="6">
        <v>0</v>
      </c>
    </row>
    <row r="19" spans="2:19" ht="15.75">
      <c r="B19" s="30" t="s">
        <v>20</v>
      </c>
      <c r="C19" s="90">
        <f t="shared" si="0"/>
        <v>45</v>
      </c>
      <c r="D19" s="9">
        <v>408243</v>
      </c>
      <c r="E19" s="34">
        <f>(D19/D$68)*100</f>
        <v>0.20882216631620087</v>
      </c>
      <c r="F19" s="51"/>
      <c r="G19" s="96">
        <v>16</v>
      </c>
      <c r="H19" s="92">
        <f>(G19/G$68)*100</f>
        <v>0.68995256576110398</v>
      </c>
      <c r="I19" s="6"/>
      <c r="J19" s="5">
        <v>0</v>
      </c>
      <c r="K19" s="10">
        <v>0</v>
      </c>
      <c r="L19" s="5">
        <v>4</v>
      </c>
      <c r="M19" s="10">
        <v>176000</v>
      </c>
      <c r="N19" s="5">
        <v>0</v>
      </c>
      <c r="O19" s="10">
        <v>0</v>
      </c>
      <c r="P19" s="5">
        <v>12</v>
      </c>
      <c r="Q19" s="10">
        <v>204000</v>
      </c>
      <c r="R19" s="5">
        <v>0</v>
      </c>
      <c r="S19" s="6">
        <v>0</v>
      </c>
    </row>
    <row r="20" spans="2:19" ht="15.75">
      <c r="B20" s="101" t="s">
        <v>21</v>
      </c>
      <c r="C20" s="102">
        <f t="shared" si="0"/>
        <v>2</v>
      </c>
      <c r="D20" s="103">
        <v>8826570</v>
      </c>
      <c r="E20" s="104">
        <f>(D20/D$68)*100</f>
        <v>4.5149175087915516</v>
      </c>
      <c r="F20" s="105"/>
      <c r="G20" s="106">
        <v>180</v>
      </c>
      <c r="H20" s="107">
        <f>(G20/G$68)*100</f>
        <v>7.7619663648124186</v>
      </c>
      <c r="I20" s="108"/>
      <c r="J20" s="109">
        <v>0</v>
      </c>
      <c r="K20" s="110">
        <v>0</v>
      </c>
      <c r="L20" s="109">
        <v>114</v>
      </c>
      <c r="M20" s="110">
        <v>6397706</v>
      </c>
      <c r="N20" s="109">
        <v>0</v>
      </c>
      <c r="O20" s="110">
        <v>0</v>
      </c>
      <c r="P20" s="109">
        <v>66</v>
      </c>
      <c r="Q20" s="110">
        <v>1523715</v>
      </c>
      <c r="R20" s="109">
        <v>0</v>
      </c>
      <c r="S20" s="108">
        <v>0</v>
      </c>
    </row>
    <row r="21" spans="2:19" ht="15.75">
      <c r="B21" s="30" t="s">
        <v>22</v>
      </c>
      <c r="C21" s="90">
        <f t="shared" si="0"/>
        <v>15</v>
      </c>
      <c r="D21" s="9">
        <v>3465642</v>
      </c>
      <c r="E21" s="34">
        <f>(D21/D$68)*100</f>
        <v>1.7727257298138879</v>
      </c>
      <c r="F21" s="51"/>
      <c r="G21" s="98">
        <v>0</v>
      </c>
      <c r="H21" s="92">
        <f>(G21/G$68)*100</f>
        <v>0</v>
      </c>
      <c r="I21" s="6"/>
      <c r="J21" s="33">
        <v>0</v>
      </c>
      <c r="K21" s="10">
        <v>0</v>
      </c>
      <c r="L21" s="33">
        <v>0</v>
      </c>
      <c r="M21" s="10">
        <v>0</v>
      </c>
      <c r="N21" s="33">
        <v>0</v>
      </c>
      <c r="O21" s="10">
        <v>0</v>
      </c>
      <c r="P21" s="33">
        <v>0</v>
      </c>
      <c r="Q21" s="10">
        <v>0</v>
      </c>
      <c r="R21" s="33">
        <v>0</v>
      </c>
      <c r="S21" s="6">
        <v>0</v>
      </c>
    </row>
    <row r="22" spans="2:19" ht="15.75">
      <c r="B22" s="30" t="s">
        <v>63</v>
      </c>
      <c r="C22" s="90" t="s">
        <v>79</v>
      </c>
      <c r="D22" s="9">
        <v>0</v>
      </c>
      <c r="E22" s="34">
        <f>(D22/D$68)*100</f>
        <v>0</v>
      </c>
      <c r="F22" s="51"/>
      <c r="G22" s="98">
        <v>0</v>
      </c>
      <c r="H22" s="92">
        <f>(G22/G$68)*100</f>
        <v>0</v>
      </c>
      <c r="I22" s="6"/>
      <c r="J22" s="33">
        <v>0</v>
      </c>
      <c r="K22" s="10">
        <v>0</v>
      </c>
      <c r="L22" s="33">
        <v>0</v>
      </c>
      <c r="M22" s="10">
        <v>0</v>
      </c>
      <c r="N22" s="33">
        <v>0</v>
      </c>
      <c r="O22" s="10">
        <v>0</v>
      </c>
      <c r="P22" s="33">
        <v>0</v>
      </c>
      <c r="Q22" s="10">
        <v>0</v>
      </c>
      <c r="R22" s="33">
        <v>0</v>
      </c>
      <c r="S22" s="6">
        <v>0</v>
      </c>
    </row>
    <row r="23" spans="2:19" ht="15.75">
      <c r="B23" s="30" t="s">
        <v>64</v>
      </c>
      <c r="C23" s="90">
        <f t="shared" si="0"/>
        <v>40</v>
      </c>
      <c r="D23" s="9">
        <v>585120</v>
      </c>
      <c r="E23" s="34">
        <f>(D23/D$68)*100</f>
        <v>0.29929729586284509</v>
      </c>
      <c r="F23" s="51"/>
      <c r="G23" s="96">
        <v>12</v>
      </c>
      <c r="H23" s="92">
        <f>(G23/G$68)*100</f>
        <v>0.51746442432082795</v>
      </c>
      <c r="I23" s="6"/>
      <c r="J23" s="5">
        <v>0</v>
      </c>
      <c r="K23" s="10">
        <v>0</v>
      </c>
      <c r="L23" s="5">
        <v>1</v>
      </c>
      <c r="M23" s="10">
        <v>72000</v>
      </c>
      <c r="N23" s="5">
        <v>0</v>
      </c>
      <c r="O23" s="10">
        <v>0</v>
      </c>
      <c r="P23" s="5">
        <v>11</v>
      </c>
      <c r="Q23" s="10">
        <v>454608</v>
      </c>
      <c r="R23" s="5">
        <v>0</v>
      </c>
      <c r="S23" s="6">
        <v>0</v>
      </c>
    </row>
    <row r="24" spans="2:19" ht="15" customHeight="1">
      <c r="B24" s="30" t="s">
        <v>23</v>
      </c>
      <c r="C24" s="90">
        <f t="shared" si="0"/>
        <v>39</v>
      </c>
      <c r="D24" s="9">
        <v>634057</v>
      </c>
      <c r="E24" s="34">
        <f>(D24/D$68)*100</f>
        <v>0.3243292752305646</v>
      </c>
      <c r="F24" s="51"/>
      <c r="G24" s="96">
        <v>16</v>
      </c>
      <c r="H24" s="92">
        <f>(G24/G$68)*100</f>
        <v>0.68995256576110398</v>
      </c>
      <c r="I24" s="6"/>
      <c r="J24" s="5">
        <v>0</v>
      </c>
      <c r="K24" s="10">
        <v>0</v>
      </c>
      <c r="L24" s="5">
        <v>10</v>
      </c>
      <c r="M24" s="10">
        <v>337514</v>
      </c>
      <c r="N24" s="5">
        <v>0</v>
      </c>
      <c r="O24" s="10">
        <v>0</v>
      </c>
      <c r="P24" s="5">
        <v>6</v>
      </c>
      <c r="Q24" s="10">
        <v>163045</v>
      </c>
      <c r="R24" s="5">
        <v>0</v>
      </c>
      <c r="S24" s="6">
        <v>0</v>
      </c>
    </row>
    <row r="25" spans="2:19" ht="15" customHeight="1">
      <c r="B25" s="101" t="s">
        <v>65</v>
      </c>
      <c r="C25" s="111">
        <f t="shared" si="0"/>
        <v>10</v>
      </c>
      <c r="D25" s="103">
        <v>4581777</v>
      </c>
      <c r="E25" s="104">
        <f>(D25/D$68)*100</f>
        <v>2.3436448358397914</v>
      </c>
      <c r="F25" s="105"/>
      <c r="G25" s="106">
        <v>88</v>
      </c>
      <c r="H25" s="107">
        <f>(G25/G$68)*100</f>
        <v>3.7947391116860714</v>
      </c>
      <c r="I25" s="108"/>
      <c r="J25" s="109">
        <v>0</v>
      </c>
      <c r="K25" s="110">
        <v>0</v>
      </c>
      <c r="L25" s="109">
        <v>88</v>
      </c>
      <c r="M25" s="110">
        <v>4300038</v>
      </c>
      <c r="N25" s="109">
        <v>0</v>
      </c>
      <c r="O25" s="110">
        <v>0</v>
      </c>
      <c r="P25" s="109">
        <v>0</v>
      </c>
      <c r="Q25" s="110">
        <v>0</v>
      </c>
      <c r="R25" s="109">
        <v>0</v>
      </c>
      <c r="S25" s="108">
        <v>0</v>
      </c>
    </row>
    <row r="26" spans="2:19" ht="15.75">
      <c r="B26" s="30" t="s">
        <v>24</v>
      </c>
      <c r="C26" s="90">
        <f t="shared" si="0"/>
        <v>18</v>
      </c>
      <c r="D26" s="9">
        <v>2812915</v>
      </c>
      <c r="E26" s="34">
        <f>(D26/D$68)*100</f>
        <v>1.4388464810501005</v>
      </c>
      <c r="F26" s="51"/>
      <c r="G26" s="98">
        <v>61</v>
      </c>
      <c r="H26" s="92">
        <f>(G26/G$68)*100</f>
        <v>2.630444156964209</v>
      </c>
      <c r="I26" s="6"/>
      <c r="J26" s="33">
        <v>0</v>
      </c>
      <c r="K26" s="10">
        <v>0</v>
      </c>
      <c r="L26" s="33">
        <v>0</v>
      </c>
      <c r="M26" s="10">
        <v>0</v>
      </c>
      <c r="N26" s="33">
        <v>0</v>
      </c>
      <c r="O26" s="10">
        <v>0</v>
      </c>
      <c r="P26" s="33">
        <v>61</v>
      </c>
      <c r="Q26" s="10">
        <v>2747000</v>
      </c>
      <c r="R26" s="33">
        <v>0</v>
      </c>
      <c r="S26" s="6">
        <v>0</v>
      </c>
    </row>
    <row r="27" spans="2:19" ht="15.75">
      <c r="B27" s="30" t="s">
        <v>25</v>
      </c>
      <c r="C27" s="90">
        <f t="shared" si="0"/>
        <v>32</v>
      </c>
      <c r="D27" s="9">
        <v>1442185</v>
      </c>
      <c r="E27" s="34">
        <f>(D27/D$68)*100</f>
        <v>0.73769837064868271</v>
      </c>
      <c r="F27" s="51"/>
      <c r="G27" s="98">
        <v>5</v>
      </c>
      <c r="H27" s="92">
        <f>(G27/G$68)*100</f>
        <v>0.21561017680034494</v>
      </c>
      <c r="I27" s="6"/>
      <c r="J27" s="33">
        <v>1</v>
      </c>
      <c r="K27" s="10">
        <v>133234</v>
      </c>
      <c r="L27" s="33">
        <v>0</v>
      </c>
      <c r="M27" s="10">
        <v>0</v>
      </c>
      <c r="N27" s="33">
        <v>0</v>
      </c>
      <c r="O27" s="10">
        <v>0</v>
      </c>
      <c r="P27" s="33">
        <v>4</v>
      </c>
      <c r="Q27" s="10">
        <v>140245</v>
      </c>
      <c r="R27" s="33">
        <v>0</v>
      </c>
      <c r="S27" s="6">
        <v>0</v>
      </c>
    </row>
    <row r="28" spans="2:19" ht="15.75">
      <c r="B28" s="30" t="s">
        <v>26</v>
      </c>
      <c r="C28" s="90">
        <f t="shared" si="0"/>
        <v>33</v>
      </c>
      <c r="D28" s="9">
        <v>1208766</v>
      </c>
      <c r="E28" s="34">
        <f>(D28/D$68)*100</f>
        <v>0.61830119485053969</v>
      </c>
      <c r="F28" s="51"/>
      <c r="G28" s="98">
        <v>26</v>
      </c>
      <c r="H28" s="92">
        <f>(G28/G$68)*100</f>
        <v>1.1211729193617939</v>
      </c>
      <c r="I28" s="6"/>
      <c r="J28" s="33">
        <v>0</v>
      </c>
      <c r="K28" s="10">
        <v>0</v>
      </c>
      <c r="L28" s="33">
        <v>0</v>
      </c>
      <c r="M28" s="10">
        <v>0</v>
      </c>
      <c r="N28" s="33">
        <v>0</v>
      </c>
      <c r="O28" s="10">
        <v>0</v>
      </c>
      <c r="P28" s="33">
        <v>26</v>
      </c>
      <c r="Q28" s="10">
        <v>845610</v>
      </c>
      <c r="R28" s="33">
        <v>0</v>
      </c>
      <c r="S28" s="6">
        <v>0</v>
      </c>
    </row>
    <row r="29" spans="2:19" ht="15.75">
      <c r="B29" s="31" t="s">
        <v>27</v>
      </c>
      <c r="C29" s="91">
        <f t="shared" si="0"/>
        <v>23</v>
      </c>
      <c r="D29" s="11">
        <v>2182415</v>
      </c>
      <c r="E29" s="35">
        <f>(D29/D$68)*100</f>
        <v>1.1163366624803648</v>
      </c>
      <c r="F29" s="52"/>
      <c r="G29" s="97">
        <v>60</v>
      </c>
      <c r="H29" s="93">
        <f>(G29/G$68)*100</f>
        <v>2.58732212160414</v>
      </c>
      <c r="I29" s="12"/>
      <c r="J29" s="13">
        <v>0</v>
      </c>
      <c r="K29" s="14">
        <v>0</v>
      </c>
      <c r="L29" s="13">
        <v>0</v>
      </c>
      <c r="M29" s="14">
        <v>0</v>
      </c>
      <c r="N29" s="13">
        <v>0</v>
      </c>
      <c r="O29" s="14">
        <v>0</v>
      </c>
      <c r="P29" s="13">
        <v>60</v>
      </c>
      <c r="Q29" s="14">
        <v>2132415</v>
      </c>
      <c r="R29" s="13">
        <v>0</v>
      </c>
      <c r="S29" s="12">
        <v>0</v>
      </c>
    </row>
    <row r="30" spans="2:19" ht="15.75">
      <c r="B30" s="30" t="s">
        <v>66</v>
      </c>
      <c r="C30" s="90">
        <f t="shared" si="0"/>
        <v>24</v>
      </c>
      <c r="D30" s="9">
        <v>2172741</v>
      </c>
      <c r="E30" s="34">
        <f>(D30/D$68)*100</f>
        <v>1.111388272337869</v>
      </c>
      <c r="F30" s="51"/>
      <c r="G30" s="98">
        <v>57</v>
      </c>
      <c r="H30" s="92">
        <f>(G30/G$68)*100</f>
        <v>2.4579560155239331</v>
      </c>
      <c r="I30" s="6"/>
      <c r="J30" s="33">
        <v>0</v>
      </c>
      <c r="K30" s="10">
        <v>0</v>
      </c>
      <c r="L30" s="33">
        <v>0</v>
      </c>
      <c r="M30" s="10">
        <v>0</v>
      </c>
      <c r="N30" s="33">
        <v>0</v>
      </c>
      <c r="O30" s="10">
        <v>0</v>
      </c>
      <c r="P30" s="33">
        <v>57</v>
      </c>
      <c r="Q30" s="10">
        <v>1918946</v>
      </c>
      <c r="R30" s="33">
        <v>0</v>
      </c>
      <c r="S30" s="6">
        <v>0</v>
      </c>
    </row>
    <row r="31" spans="2:19" ht="15.75">
      <c r="B31" s="30" t="s">
        <v>28</v>
      </c>
      <c r="C31" s="90" t="s">
        <v>79</v>
      </c>
      <c r="D31" s="9">
        <v>0</v>
      </c>
      <c r="E31" s="34">
        <f>(D31/D$68)*100</f>
        <v>0</v>
      </c>
      <c r="F31" s="51"/>
      <c r="G31" s="98">
        <v>0</v>
      </c>
      <c r="H31" s="92">
        <f>(G31/G$68)*100</f>
        <v>0</v>
      </c>
      <c r="I31" s="6"/>
      <c r="J31" s="33">
        <v>0</v>
      </c>
      <c r="K31" s="10">
        <v>0</v>
      </c>
      <c r="L31" s="33">
        <v>0</v>
      </c>
      <c r="M31" s="10">
        <v>0</v>
      </c>
      <c r="N31" s="33">
        <v>0</v>
      </c>
      <c r="O31" s="10">
        <v>0</v>
      </c>
      <c r="P31" s="33">
        <v>0</v>
      </c>
      <c r="Q31" s="10">
        <v>0</v>
      </c>
      <c r="R31" s="33">
        <v>0</v>
      </c>
      <c r="S31" s="6">
        <v>0</v>
      </c>
    </row>
    <row r="32" spans="2:19" ht="15.75">
      <c r="B32" s="30" t="s">
        <v>29</v>
      </c>
      <c r="C32" s="90">
        <f t="shared" si="0"/>
        <v>21</v>
      </c>
      <c r="D32" s="9">
        <v>2311137</v>
      </c>
      <c r="E32" s="34">
        <f>(D32/D$68)*100</f>
        <v>1.1821798169069049</v>
      </c>
      <c r="F32" s="51"/>
      <c r="G32" s="98">
        <v>33</v>
      </c>
      <c r="H32" s="92">
        <f>(G32/G$68)*100</f>
        <v>1.4230271668822769</v>
      </c>
      <c r="I32" s="6"/>
      <c r="J32" s="33">
        <v>0</v>
      </c>
      <c r="K32" s="10">
        <v>0</v>
      </c>
      <c r="L32" s="33">
        <v>33</v>
      </c>
      <c r="M32" s="10">
        <v>2078392</v>
      </c>
      <c r="N32" s="33">
        <v>0</v>
      </c>
      <c r="O32" s="10">
        <v>0</v>
      </c>
      <c r="P32" s="33">
        <v>0</v>
      </c>
      <c r="Q32" s="10">
        <v>0</v>
      </c>
      <c r="R32" s="33">
        <v>0</v>
      </c>
      <c r="S32" s="6">
        <v>0</v>
      </c>
    </row>
    <row r="33" spans="2:19" ht="15.75">
      <c r="B33" s="30" t="s">
        <v>67</v>
      </c>
      <c r="C33" s="90" t="s">
        <v>79</v>
      </c>
      <c r="D33" s="9">
        <v>0</v>
      </c>
      <c r="E33" s="34">
        <f>(D33/D$68)*100</f>
        <v>0</v>
      </c>
      <c r="F33" s="51"/>
      <c r="G33" s="98">
        <v>0</v>
      </c>
      <c r="H33" s="92">
        <f>(G33/G$68)*100</f>
        <v>0</v>
      </c>
      <c r="I33" s="6"/>
      <c r="J33" s="33">
        <v>0</v>
      </c>
      <c r="K33" s="10">
        <v>0</v>
      </c>
      <c r="L33" s="33">
        <v>0</v>
      </c>
      <c r="M33" s="10">
        <v>0</v>
      </c>
      <c r="N33" s="33">
        <v>0</v>
      </c>
      <c r="O33" s="10">
        <v>0</v>
      </c>
      <c r="P33" s="33">
        <v>0</v>
      </c>
      <c r="Q33" s="10">
        <v>0</v>
      </c>
      <c r="R33" s="33">
        <v>0</v>
      </c>
      <c r="S33" s="6">
        <v>0</v>
      </c>
    </row>
    <row r="34" spans="2:19" ht="15.75">
      <c r="B34" s="31" t="s">
        <v>30</v>
      </c>
      <c r="C34" s="112">
        <f t="shared" si="0"/>
        <v>11</v>
      </c>
      <c r="D34" s="11">
        <v>4119871</v>
      </c>
      <c r="E34" s="35">
        <f>(D34/D$68)*100</f>
        <v>2.1073732731811514</v>
      </c>
      <c r="F34" s="52"/>
      <c r="G34" s="97">
        <v>71</v>
      </c>
      <c r="H34" s="93">
        <f>(G34/G$68)*100</f>
        <v>3.0616645105648987</v>
      </c>
      <c r="I34" s="12"/>
      <c r="J34" s="13">
        <v>1</v>
      </c>
      <c r="K34" s="14">
        <v>105040</v>
      </c>
      <c r="L34" s="13">
        <v>37</v>
      </c>
      <c r="M34" s="14">
        <v>2701796</v>
      </c>
      <c r="N34" s="13">
        <v>0</v>
      </c>
      <c r="O34" s="14">
        <v>0</v>
      </c>
      <c r="P34" s="13">
        <v>33</v>
      </c>
      <c r="Q34" s="14">
        <v>862460</v>
      </c>
      <c r="R34" s="13">
        <v>0</v>
      </c>
      <c r="S34" s="12">
        <v>0</v>
      </c>
    </row>
    <row r="35" spans="2:19" ht="15.75">
      <c r="B35" s="30" t="s">
        <v>31</v>
      </c>
      <c r="C35" s="90">
        <f t="shared" si="0"/>
        <v>25</v>
      </c>
      <c r="D35" s="9">
        <v>2089417</v>
      </c>
      <c r="E35" s="34">
        <f>(D35/D$68)*100</f>
        <v>1.0687668478771162</v>
      </c>
      <c r="F35" s="51"/>
      <c r="G35" s="96">
        <v>33</v>
      </c>
      <c r="H35" s="92">
        <f>(G35/G$68)*100</f>
        <v>1.4230271668822769</v>
      </c>
      <c r="I35" s="6"/>
      <c r="J35" s="5">
        <v>0</v>
      </c>
      <c r="K35" s="10">
        <v>0</v>
      </c>
      <c r="L35" s="5">
        <v>33</v>
      </c>
      <c r="M35" s="10">
        <v>1774400</v>
      </c>
      <c r="N35" s="5">
        <v>0</v>
      </c>
      <c r="O35" s="10">
        <v>0</v>
      </c>
      <c r="P35" s="5">
        <v>0</v>
      </c>
      <c r="Q35" s="10">
        <v>0</v>
      </c>
      <c r="R35" s="5">
        <v>0</v>
      </c>
      <c r="S35" s="6">
        <v>0</v>
      </c>
    </row>
    <row r="36" spans="2:19" ht="15.75">
      <c r="B36" s="30" t="s">
        <v>32</v>
      </c>
      <c r="C36" s="90">
        <f t="shared" si="0"/>
        <v>30</v>
      </c>
      <c r="D36" s="9">
        <v>1521995</v>
      </c>
      <c r="E36" s="34">
        <f>(D36/D$68)*100</f>
        <v>0.77852233356708178</v>
      </c>
      <c r="F36" s="51"/>
      <c r="G36" s="96">
        <v>29</v>
      </c>
      <c r="H36" s="92">
        <f>(G36/G$68)*100</f>
        <v>1.250539025442001</v>
      </c>
      <c r="I36" s="6"/>
      <c r="J36" s="5">
        <v>0</v>
      </c>
      <c r="K36" s="10">
        <v>0</v>
      </c>
      <c r="L36" s="5">
        <v>12</v>
      </c>
      <c r="M36" s="10">
        <v>399723</v>
      </c>
      <c r="N36" s="5">
        <v>0</v>
      </c>
      <c r="O36" s="10">
        <v>0</v>
      </c>
      <c r="P36" s="5">
        <v>17</v>
      </c>
      <c r="Q36" s="10">
        <v>258703</v>
      </c>
      <c r="R36" s="5">
        <v>0</v>
      </c>
      <c r="S36" s="6">
        <v>0</v>
      </c>
    </row>
    <row r="37" spans="2:19" ht="15.75">
      <c r="B37" s="30" t="s">
        <v>80</v>
      </c>
      <c r="C37" s="94">
        <f t="shared" si="0"/>
        <v>14</v>
      </c>
      <c r="D37" s="9">
        <v>3933777</v>
      </c>
      <c r="E37" s="34">
        <f>(D37/D$68)*100</f>
        <v>2.0121835155651064</v>
      </c>
      <c r="F37" s="51"/>
      <c r="G37" s="96">
        <v>123</v>
      </c>
      <c r="H37" s="92">
        <f>(G37/G$68)*100</f>
        <v>5.304010349288486</v>
      </c>
      <c r="I37" s="6"/>
      <c r="J37" s="5">
        <v>0</v>
      </c>
      <c r="K37" s="10">
        <v>0</v>
      </c>
      <c r="L37" s="5">
        <v>0</v>
      </c>
      <c r="M37" s="10">
        <v>0</v>
      </c>
      <c r="N37" s="5">
        <v>0</v>
      </c>
      <c r="O37" s="10">
        <v>0</v>
      </c>
      <c r="P37" s="5">
        <v>123</v>
      </c>
      <c r="Q37" s="10">
        <v>3700333</v>
      </c>
      <c r="R37" s="5">
        <v>0</v>
      </c>
      <c r="S37" s="6">
        <v>0</v>
      </c>
    </row>
    <row r="38" spans="2:19" ht="15.75">
      <c r="B38" s="30" t="s">
        <v>33</v>
      </c>
      <c r="C38" s="113">
        <f t="shared" si="0"/>
        <v>42</v>
      </c>
      <c r="D38" s="9">
        <v>524351</v>
      </c>
      <c r="E38" s="34">
        <f>(D38/D$68)*100</f>
        <v>0.26821307831381375</v>
      </c>
      <c r="F38" s="51"/>
      <c r="G38" s="98">
        <v>11</v>
      </c>
      <c r="H38" s="92">
        <f>(G38/G$68)*100</f>
        <v>0.47434238896075892</v>
      </c>
      <c r="I38" s="6"/>
      <c r="J38" s="33">
        <v>0</v>
      </c>
      <c r="K38" s="10">
        <v>0</v>
      </c>
      <c r="L38" s="33">
        <v>5</v>
      </c>
      <c r="M38" s="10">
        <v>293470</v>
      </c>
      <c r="N38" s="33">
        <v>0</v>
      </c>
      <c r="O38" s="10">
        <v>0</v>
      </c>
      <c r="P38" s="33">
        <v>6</v>
      </c>
      <c r="Q38" s="10">
        <v>183213</v>
      </c>
      <c r="R38" s="33">
        <v>0</v>
      </c>
      <c r="S38" s="6">
        <v>0</v>
      </c>
    </row>
    <row r="39" spans="2:19" ht="15.75">
      <c r="B39" s="31" t="s">
        <v>68</v>
      </c>
      <c r="C39" s="112">
        <f t="shared" si="0"/>
        <v>38</v>
      </c>
      <c r="D39" s="11">
        <v>742834</v>
      </c>
      <c r="E39" s="35">
        <f>(D39/D$68)*100</f>
        <v>0.37997027528537847</v>
      </c>
      <c r="F39" s="52"/>
      <c r="G39" s="97">
        <v>19</v>
      </c>
      <c r="H39" s="93">
        <f>(G39/G$68)*100</f>
        <v>0.8193186718413108</v>
      </c>
      <c r="I39" s="12"/>
      <c r="J39" s="13">
        <v>0</v>
      </c>
      <c r="K39" s="14">
        <v>0</v>
      </c>
      <c r="L39" s="13">
        <v>0</v>
      </c>
      <c r="M39" s="14">
        <v>0</v>
      </c>
      <c r="N39" s="13">
        <v>0</v>
      </c>
      <c r="O39" s="14">
        <v>0</v>
      </c>
      <c r="P39" s="13">
        <v>19</v>
      </c>
      <c r="Q39" s="14">
        <v>604907</v>
      </c>
      <c r="R39" s="13">
        <v>0</v>
      </c>
      <c r="S39" s="12">
        <v>0</v>
      </c>
    </row>
    <row r="40" spans="2:19" ht="15.75">
      <c r="B40" s="30" t="s">
        <v>54</v>
      </c>
      <c r="C40" s="90">
        <f t="shared" si="0"/>
        <v>35</v>
      </c>
      <c r="D40" s="9">
        <v>1043699</v>
      </c>
      <c r="E40" s="34">
        <f>(D40/D$68)*100</f>
        <v>0.53386705016877822</v>
      </c>
      <c r="F40" s="51"/>
      <c r="G40" s="96">
        <v>0</v>
      </c>
      <c r="H40" s="92">
        <f>(G40/G$68)*100</f>
        <v>0</v>
      </c>
      <c r="I40" s="6"/>
      <c r="J40" s="5">
        <v>0</v>
      </c>
      <c r="K40" s="10">
        <v>0</v>
      </c>
      <c r="L40" s="5">
        <v>0</v>
      </c>
      <c r="M40" s="10">
        <v>0</v>
      </c>
      <c r="N40" s="5">
        <v>0</v>
      </c>
      <c r="O40" s="10">
        <v>0</v>
      </c>
      <c r="P40" s="5">
        <v>0</v>
      </c>
      <c r="Q40" s="10">
        <v>0</v>
      </c>
      <c r="R40" s="5">
        <v>0</v>
      </c>
      <c r="S40" s="6">
        <v>0</v>
      </c>
    </row>
    <row r="41" spans="2:19" ht="15.75">
      <c r="B41" s="30" t="s">
        <v>34</v>
      </c>
      <c r="C41" s="90">
        <f t="shared" si="0"/>
        <v>43</v>
      </c>
      <c r="D41" s="9">
        <v>476127</v>
      </c>
      <c r="E41" s="34">
        <f>(D41/D$68)*100</f>
        <v>0.24354580870127296</v>
      </c>
      <c r="F41" s="51"/>
      <c r="G41" s="96">
        <v>8</v>
      </c>
      <c r="H41" s="92">
        <f>(G41/G$68)*100</f>
        <v>0.34497628288055199</v>
      </c>
      <c r="I41" s="6"/>
      <c r="J41" s="5">
        <v>0</v>
      </c>
      <c r="K41" s="10">
        <v>0</v>
      </c>
      <c r="L41" s="5">
        <v>8</v>
      </c>
      <c r="M41" s="10">
        <v>412400</v>
      </c>
      <c r="N41" s="5">
        <v>0</v>
      </c>
      <c r="O41" s="10">
        <v>0</v>
      </c>
      <c r="P41" s="5">
        <v>0</v>
      </c>
      <c r="Q41" s="10">
        <v>0</v>
      </c>
      <c r="R41" s="5">
        <v>0</v>
      </c>
      <c r="S41" s="6">
        <v>0</v>
      </c>
    </row>
    <row r="42" spans="2:19" ht="15.75">
      <c r="B42" s="30" t="s">
        <v>35</v>
      </c>
      <c r="C42" s="90" t="s">
        <v>79</v>
      </c>
      <c r="D42" s="9">
        <v>6999864</v>
      </c>
      <c r="E42" s="34">
        <f>(D42/D$68)*100</f>
        <v>3.5805311160235136</v>
      </c>
      <c r="F42" s="51"/>
      <c r="G42" s="96">
        <v>108</v>
      </c>
      <c r="H42" s="92">
        <f>(G42/G$68)*100</f>
        <v>4.6571798188874514</v>
      </c>
      <c r="I42" s="6"/>
      <c r="J42" s="5">
        <v>9</v>
      </c>
      <c r="K42" s="10">
        <v>787200</v>
      </c>
      <c r="L42" s="5">
        <v>78</v>
      </c>
      <c r="M42" s="10">
        <v>3998400</v>
      </c>
      <c r="N42" s="5">
        <v>0</v>
      </c>
      <c r="O42" s="10">
        <v>0</v>
      </c>
      <c r="P42" s="5">
        <v>21</v>
      </c>
      <c r="Q42" s="10">
        <v>774000</v>
      </c>
      <c r="R42" s="5">
        <v>0</v>
      </c>
      <c r="S42" s="6">
        <v>0</v>
      </c>
    </row>
    <row r="43" spans="2:19" ht="15.75">
      <c r="B43" s="30" t="s">
        <v>36</v>
      </c>
      <c r="C43" s="90" t="s">
        <v>79</v>
      </c>
      <c r="D43" s="9">
        <v>0</v>
      </c>
      <c r="E43" s="34">
        <f>(D43/D$68)*100</f>
        <v>0</v>
      </c>
      <c r="F43" s="51"/>
      <c r="G43" s="96">
        <v>0</v>
      </c>
      <c r="H43" s="92">
        <f>(G43/G$68)*100</f>
        <v>0</v>
      </c>
      <c r="I43" s="6"/>
      <c r="J43" s="5">
        <v>0</v>
      </c>
      <c r="K43" s="10">
        <v>0</v>
      </c>
      <c r="L43" s="5">
        <v>0</v>
      </c>
      <c r="M43" s="10">
        <v>0</v>
      </c>
      <c r="N43" s="5">
        <v>0</v>
      </c>
      <c r="O43" s="10">
        <v>0</v>
      </c>
      <c r="P43" s="5">
        <v>0</v>
      </c>
      <c r="Q43" s="10">
        <v>0</v>
      </c>
      <c r="R43" s="5">
        <v>0</v>
      </c>
      <c r="S43" s="6">
        <v>0</v>
      </c>
    </row>
    <row r="44" spans="2:19" ht="15.75">
      <c r="B44" s="30" t="s">
        <v>69</v>
      </c>
      <c r="C44" s="90">
        <f t="shared" si="0"/>
        <v>3</v>
      </c>
      <c r="D44" s="9">
        <v>8659089</v>
      </c>
      <c r="E44" s="34">
        <f>(D44/D$68)*100</f>
        <v>4.42924856838889</v>
      </c>
      <c r="F44" s="51"/>
      <c r="G44" s="96">
        <v>183</v>
      </c>
      <c r="H44" s="92">
        <f>(G44/G$68)*100</f>
        <v>7.8913324708926256</v>
      </c>
      <c r="I44" s="6"/>
      <c r="J44" s="5">
        <v>18</v>
      </c>
      <c r="K44" s="10">
        <v>1614861</v>
      </c>
      <c r="L44" s="5">
        <v>165</v>
      </c>
      <c r="M44" s="10">
        <v>6109118</v>
      </c>
      <c r="N44" s="5">
        <v>0</v>
      </c>
      <c r="O44" s="10">
        <v>0</v>
      </c>
      <c r="P44" s="5">
        <v>0</v>
      </c>
      <c r="Q44" s="10">
        <v>0</v>
      </c>
      <c r="R44" s="5">
        <v>0</v>
      </c>
      <c r="S44" s="6">
        <v>0</v>
      </c>
    </row>
    <row r="45" spans="2:19" ht="15.75">
      <c r="B45" s="101" t="s">
        <v>55</v>
      </c>
      <c r="C45" s="111">
        <f t="shared" si="0"/>
        <v>19</v>
      </c>
      <c r="D45" s="103">
        <v>2629123</v>
      </c>
      <c r="E45" s="104">
        <f>(D45/D$68)*100</f>
        <v>1.3448342295440436</v>
      </c>
      <c r="F45" s="105"/>
      <c r="G45" s="106">
        <v>8</v>
      </c>
      <c r="H45" s="107">
        <f>(G45/G$68)*100</f>
        <v>0.34497628288055199</v>
      </c>
      <c r="I45" s="108"/>
      <c r="J45" s="109">
        <v>0</v>
      </c>
      <c r="K45" s="110">
        <v>0</v>
      </c>
      <c r="L45" s="109">
        <v>1</v>
      </c>
      <c r="M45" s="110">
        <v>53200</v>
      </c>
      <c r="N45" s="109">
        <v>0</v>
      </c>
      <c r="O45" s="110">
        <v>0</v>
      </c>
      <c r="P45" s="109">
        <v>7</v>
      </c>
      <c r="Q45" s="110">
        <v>201440</v>
      </c>
      <c r="R45" s="109">
        <v>0</v>
      </c>
      <c r="S45" s="108">
        <v>0</v>
      </c>
    </row>
    <row r="46" spans="2:19" ht="15.75">
      <c r="B46" s="30" t="s">
        <v>70</v>
      </c>
      <c r="C46" s="90">
        <f t="shared" si="0"/>
        <v>46</v>
      </c>
      <c r="D46" s="9">
        <v>368361</v>
      </c>
      <c r="E46" s="34">
        <f>(D46/D$68)*100</f>
        <v>0.18842194968781356</v>
      </c>
      <c r="F46" s="51"/>
      <c r="G46" s="98">
        <v>3</v>
      </c>
      <c r="H46" s="92">
        <f>(G46/G$68)*100</f>
        <v>0.12936610608020699</v>
      </c>
      <c r="I46" s="6"/>
      <c r="J46" s="33">
        <v>0</v>
      </c>
      <c r="K46" s="10">
        <v>0</v>
      </c>
      <c r="L46" s="33">
        <v>2</v>
      </c>
      <c r="M46" s="10">
        <v>199200</v>
      </c>
      <c r="N46" s="33">
        <v>0</v>
      </c>
      <c r="O46" s="10">
        <v>0</v>
      </c>
      <c r="P46" s="33">
        <v>1</v>
      </c>
      <c r="Q46" s="10">
        <v>34000</v>
      </c>
      <c r="R46" s="33">
        <v>0</v>
      </c>
      <c r="S46" s="6">
        <v>0</v>
      </c>
    </row>
    <row r="47" spans="2:19" ht="15.75">
      <c r="B47" s="30" t="s">
        <v>71</v>
      </c>
      <c r="C47" s="90" t="s">
        <v>79</v>
      </c>
      <c r="D47" s="9">
        <v>0</v>
      </c>
      <c r="E47" s="34">
        <f>(D47/D$68)*100</f>
        <v>0</v>
      </c>
      <c r="F47" s="51"/>
      <c r="G47" s="98">
        <v>0</v>
      </c>
      <c r="H47" s="92">
        <f>(G47/G$68)*100</f>
        <v>0</v>
      </c>
      <c r="I47" s="6"/>
      <c r="J47" s="33">
        <v>0</v>
      </c>
      <c r="K47" s="10">
        <v>0</v>
      </c>
      <c r="L47" s="33">
        <v>0</v>
      </c>
      <c r="M47" s="10">
        <v>0</v>
      </c>
      <c r="N47" s="33">
        <v>0</v>
      </c>
      <c r="O47" s="10">
        <v>0</v>
      </c>
      <c r="P47" s="33">
        <v>0</v>
      </c>
      <c r="Q47" s="10">
        <v>0</v>
      </c>
      <c r="R47" s="33">
        <v>0</v>
      </c>
      <c r="S47" s="6">
        <v>0</v>
      </c>
    </row>
    <row r="48" spans="2:19" ht="15.75">
      <c r="B48" s="30" t="s">
        <v>37</v>
      </c>
      <c r="C48" s="113">
        <f t="shared" si="0"/>
        <v>9</v>
      </c>
      <c r="D48" s="9">
        <v>4797964</v>
      </c>
      <c r="E48" s="34">
        <f>(D48/D$68)*100</f>
        <v>2.4542275957876667</v>
      </c>
      <c r="F48" s="51"/>
      <c r="G48" s="98">
        <v>37</v>
      </c>
      <c r="H48" s="92">
        <f>(G48/G$68)*100</f>
        <v>1.5955153083225526</v>
      </c>
      <c r="I48" s="6"/>
      <c r="J48" s="33">
        <v>0</v>
      </c>
      <c r="K48" s="10">
        <v>0</v>
      </c>
      <c r="L48" s="33">
        <v>0</v>
      </c>
      <c r="M48" s="10">
        <v>0</v>
      </c>
      <c r="N48" s="33">
        <v>0</v>
      </c>
      <c r="O48" s="10">
        <v>0</v>
      </c>
      <c r="P48" s="33">
        <v>37</v>
      </c>
      <c r="Q48" s="10">
        <v>1308184</v>
      </c>
      <c r="R48" s="33">
        <v>0</v>
      </c>
      <c r="S48" s="6">
        <v>0</v>
      </c>
    </row>
    <row r="49" spans="2:19" ht="15.75">
      <c r="B49" s="30" t="s">
        <v>38</v>
      </c>
      <c r="C49" s="90">
        <f t="shared" si="0"/>
        <v>27</v>
      </c>
      <c r="D49" s="9">
        <v>1792366</v>
      </c>
      <c r="E49" s="34">
        <f>(D49/D$68)*100</f>
        <v>0.91682098885101193</v>
      </c>
      <c r="F49" s="51"/>
      <c r="G49" s="96">
        <v>45</v>
      </c>
      <c r="H49" s="92">
        <f>(G49/G$68)*100</f>
        <v>1.9404915912031047</v>
      </c>
      <c r="I49" s="6"/>
      <c r="J49" s="5">
        <v>0</v>
      </c>
      <c r="K49" s="10">
        <v>0</v>
      </c>
      <c r="L49" s="5">
        <v>16</v>
      </c>
      <c r="M49" s="10">
        <v>800000</v>
      </c>
      <c r="N49" s="5">
        <v>0</v>
      </c>
      <c r="O49" s="10">
        <v>0</v>
      </c>
      <c r="P49" s="5">
        <v>29</v>
      </c>
      <c r="Q49" s="10">
        <v>783000</v>
      </c>
      <c r="R49" s="5">
        <v>0</v>
      </c>
      <c r="S49" s="6">
        <v>0</v>
      </c>
    </row>
    <row r="50" spans="2:19" ht="15.75">
      <c r="B50" s="101" t="s">
        <v>39</v>
      </c>
      <c r="C50" s="111">
        <f t="shared" si="0"/>
        <v>6</v>
      </c>
      <c r="D50" s="103">
        <v>6377990</v>
      </c>
      <c r="E50" s="104">
        <f>(D50/D$68)*100</f>
        <v>3.2624336205227431</v>
      </c>
      <c r="F50" s="105"/>
      <c r="G50" s="106">
        <v>20</v>
      </c>
      <c r="H50" s="107">
        <f>(G50/G$68)*100</f>
        <v>0.86244070720137977</v>
      </c>
      <c r="I50" s="108"/>
      <c r="J50" s="109">
        <v>2</v>
      </c>
      <c r="K50" s="110">
        <v>107676</v>
      </c>
      <c r="L50" s="109">
        <v>9</v>
      </c>
      <c r="M50" s="110">
        <v>510861</v>
      </c>
      <c r="N50" s="109">
        <v>0</v>
      </c>
      <c r="O50" s="110">
        <v>0</v>
      </c>
      <c r="P50" s="109">
        <v>9</v>
      </c>
      <c r="Q50" s="110">
        <v>239017</v>
      </c>
      <c r="R50" s="109">
        <v>0</v>
      </c>
      <c r="S50" s="108">
        <v>0</v>
      </c>
    </row>
    <row r="51" spans="2:19" ht="15.75">
      <c r="B51" s="30" t="s">
        <v>72</v>
      </c>
      <c r="C51" s="90">
        <f t="shared" si="0"/>
        <v>8</v>
      </c>
      <c r="D51" s="9">
        <v>5731456</v>
      </c>
      <c r="E51" s="34">
        <f>(D51/D$68)*100</f>
        <v>2.931722180333741</v>
      </c>
      <c r="F51" s="51"/>
      <c r="G51" s="98">
        <v>119</v>
      </c>
      <c r="H51" s="92">
        <f>(G51/G$68)*100</f>
        <v>5.1315222078482101</v>
      </c>
      <c r="I51" s="6"/>
      <c r="J51" s="33">
        <v>0</v>
      </c>
      <c r="K51" s="10">
        <v>0</v>
      </c>
      <c r="L51" s="33">
        <v>96</v>
      </c>
      <c r="M51" s="10">
        <v>4725600</v>
      </c>
      <c r="N51" s="33">
        <v>0</v>
      </c>
      <c r="O51" s="10">
        <v>0</v>
      </c>
      <c r="P51" s="33">
        <v>23</v>
      </c>
      <c r="Q51" s="10">
        <v>848800</v>
      </c>
      <c r="R51" s="33">
        <v>0</v>
      </c>
      <c r="S51" s="6">
        <v>0</v>
      </c>
    </row>
    <row r="52" spans="2:19" ht="15.75">
      <c r="B52" s="30" t="s">
        <v>73</v>
      </c>
      <c r="C52" s="90">
        <f t="shared" si="0"/>
        <v>12</v>
      </c>
      <c r="D52" s="9">
        <v>4035169</v>
      </c>
      <c r="E52" s="34">
        <f>(D52/D$68)*100</f>
        <v>2.0640469819004319</v>
      </c>
      <c r="F52" s="51"/>
      <c r="G52" s="98">
        <v>53</v>
      </c>
      <c r="H52" s="92">
        <f>(G52/G$68)*100</f>
        <v>2.2854678740836567</v>
      </c>
      <c r="I52" s="6"/>
      <c r="J52" s="33">
        <v>0</v>
      </c>
      <c r="K52" s="10">
        <v>0</v>
      </c>
      <c r="L52" s="33">
        <v>14</v>
      </c>
      <c r="M52" s="10">
        <v>949589</v>
      </c>
      <c r="N52" s="33">
        <v>0</v>
      </c>
      <c r="O52" s="10">
        <v>0</v>
      </c>
      <c r="P52" s="33">
        <v>39</v>
      </c>
      <c r="Q52" s="10">
        <v>2647818</v>
      </c>
      <c r="R52" s="33">
        <v>0</v>
      </c>
      <c r="S52" s="6">
        <v>0</v>
      </c>
    </row>
    <row r="53" spans="2:19" ht="15.75">
      <c r="B53" s="30" t="s">
        <v>56</v>
      </c>
      <c r="C53" s="90" t="s">
        <v>79</v>
      </c>
      <c r="D53" s="72">
        <v>0</v>
      </c>
      <c r="E53" s="34">
        <f>(D53/D$68)*100</f>
        <v>0</v>
      </c>
      <c r="F53" s="51"/>
      <c r="G53" s="98">
        <v>0</v>
      </c>
      <c r="H53" s="92">
        <f>(G53/G$68)*100</f>
        <v>0</v>
      </c>
      <c r="I53" s="6"/>
      <c r="J53" s="33">
        <v>0</v>
      </c>
      <c r="K53" s="10">
        <v>0</v>
      </c>
      <c r="L53" s="33">
        <v>0</v>
      </c>
      <c r="M53" s="10">
        <v>0</v>
      </c>
      <c r="N53" s="33">
        <v>0</v>
      </c>
      <c r="O53" s="10">
        <v>0</v>
      </c>
      <c r="P53" s="33">
        <v>0</v>
      </c>
      <c r="Q53" s="10">
        <v>0</v>
      </c>
      <c r="R53" s="33">
        <v>0</v>
      </c>
      <c r="S53" s="6">
        <v>0</v>
      </c>
    </row>
    <row r="54" spans="2:19" ht="15.75">
      <c r="B54" s="31" t="s">
        <v>40</v>
      </c>
      <c r="C54" s="112">
        <f t="shared" si="0"/>
        <v>26</v>
      </c>
      <c r="D54" s="11">
        <v>2061482</v>
      </c>
      <c r="E54" s="35">
        <f>(D54/D$68)*100</f>
        <v>1.0544776935841016</v>
      </c>
      <c r="F54" s="52"/>
      <c r="G54" s="97">
        <v>16</v>
      </c>
      <c r="H54" s="93">
        <f>(G54/G$68)*100</f>
        <v>0.68995256576110398</v>
      </c>
      <c r="I54" s="12"/>
      <c r="J54" s="13">
        <v>0</v>
      </c>
      <c r="K54" s="14">
        <v>0</v>
      </c>
      <c r="L54" s="13">
        <v>16</v>
      </c>
      <c r="M54" s="14">
        <v>736000</v>
      </c>
      <c r="N54" s="13">
        <v>0</v>
      </c>
      <c r="O54" s="14">
        <v>0</v>
      </c>
      <c r="P54" s="13">
        <v>0</v>
      </c>
      <c r="Q54" s="14">
        <v>0</v>
      </c>
      <c r="R54" s="13">
        <v>0</v>
      </c>
      <c r="S54" s="12">
        <v>0</v>
      </c>
    </row>
    <row r="55" spans="2:19" ht="15.75">
      <c r="B55" s="30" t="s">
        <v>57</v>
      </c>
      <c r="C55" s="90">
        <f t="shared" si="0"/>
        <v>44</v>
      </c>
      <c r="D55" s="9">
        <v>454819</v>
      </c>
      <c r="E55" s="34">
        <f>(D55/D$68)*100</f>
        <v>0.23264646022532701</v>
      </c>
      <c r="F55" s="51"/>
      <c r="G55" s="96">
        <v>9</v>
      </c>
      <c r="H55" s="92">
        <f>(G55/G$68)*100</f>
        <v>0.38809831824062097</v>
      </c>
      <c r="I55" s="6"/>
      <c r="J55" s="5">
        <v>0</v>
      </c>
      <c r="K55" s="10">
        <v>0</v>
      </c>
      <c r="L55" s="5">
        <v>7</v>
      </c>
      <c r="M55" s="10">
        <v>392419</v>
      </c>
      <c r="N55" s="5">
        <v>0</v>
      </c>
      <c r="O55" s="10">
        <v>0</v>
      </c>
      <c r="P55" s="5">
        <v>2</v>
      </c>
      <c r="Q55" s="10">
        <v>62400</v>
      </c>
      <c r="R55" s="5">
        <v>0</v>
      </c>
      <c r="S55" s="6">
        <v>0</v>
      </c>
    </row>
    <row r="56" spans="2:19" ht="15.75">
      <c r="B56" s="30" t="s">
        <v>41</v>
      </c>
      <c r="C56" s="113">
        <f t="shared" si="0"/>
        <v>22</v>
      </c>
      <c r="D56" s="9">
        <v>2269816</v>
      </c>
      <c r="E56" s="34">
        <f>(D56/D$68)*100</f>
        <v>1.1610435310811791</v>
      </c>
      <c r="F56" s="51"/>
      <c r="G56" s="98">
        <v>77</v>
      </c>
      <c r="H56" s="92">
        <f>(G56/G$68)*100</f>
        <v>3.3203967227253126</v>
      </c>
      <c r="I56" s="6"/>
      <c r="J56" s="33">
        <v>0</v>
      </c>
      <c r="K56" s="10">
        <v>0</v>
      </c>
      <c r="L56" s="33">
        <v>54</v>
      </c>
      <c r="M56" s="10">
        <v>1718828</v>
      </c>
      <c r="N56" s="33">
        <v>0</v>
      </c>
      <c r="O56" s="10">
        <v>0</v>
      </c>
      <c r="P56" s="33">
        <v>23</v>
      </c>
      <c r="Q56" s="10">
        <v>550988</v>
      </c>
      <c r="R56" s="33">
        <v>0</v>
      </c>
      <c r="S56" s="6">
        <v>0</v>
      </c>
    </row>
    <row r="57" spans="2:19" ht="15.75">
      <c r="B57" s="30" t="s">
        <v>42</v>
      </c>
      <c r="C57" s="90">
        <f t="shared" si="0"/>
        <v>4</v>
      </c>
      <c r="D57" s="9">
        <v>8619667</v>
      </c>
      <c r="E57" s="34">
        <f>(D57/D$68)*100</f>
        <v>4.4090836483767468</v>
      </c>
      <c r="F57" s="51"/>
      <c r="G57" s="98">
        <v>87</v>
      </c>
      <c r="H57" s="92">
        <f>(G57/G$68)*100</f>
        <v>3.7516170763260028</v>
      </c>
      <c r="I57" s="6"/>
      <c r="J57" s="33">
        <v>0</v>
      </c>
      <c r="K57" s="10">
        <v>0</v>
      </c>
      <c r="L57" s="33">
        <v>71</v>
      </c>
      <c r="M57" s="10">
        <v>3250551</v>
      </c>
      <c r="N57" s="33">
        <v>0</v>
      </c>
      <c r="O57" s="10">
        <v>0</v>
      </c>
      <c r="P57" s="33">
        <v>16</v>
      </c>
      <c r="Q57" s="10">
        <v>462190</v>
      </c>
      <c r="R57" s="33">
        <v>0</v>
      </c>
      <c r="S57" s="6">
        <v>0</v>
      </c>
    </row>
    <row r="58" spans="2:19" ht="15.75">
      <c r="B58" s="30" t="s">
        <v>58</v>
      </c>
      <c r="C58" s="90">
        <f t="shared" si="0"/>
        <v>37</v>
      </c>
      <c r="D58" s="9">
        <v>844214</v>
      </c>
      <c r="E58" s="34">
        <f>(D58/D$68)*100</f>
        <v>0.43182760344810617</v>
      </c>
      <c r="F58" s="51"/>
      <c r="G58" s="98">
        <v>17</v>
      </c>
      <c r="H58" s="92">
        <f>(G58/G$68)*100</f>
        <v>0.73307460112117295</v>
      </c>
      <c r="I58" s="6"/>
      <c r="J58" s="33">
        <v>0</v>
      </c>
      <c r="K58" s="10">
        <v>0</v>
      </c>
      <c r="L58" s="33">
        <v>17</v>
      </c>
      <c r="M58" s="10">
        <v>759793</v>
      </c>
      <c r="N58" s="33">
        <v>0</v>
      </c>
      <c r="O58" s="10">
        <v>0</v>
      </c>
      <c r="P58" s="33">
        <v>0</v>
      </c>
      <c r="Q58" s="10">
        <v>0</v>
      </c>
      <c r="R58" s="33">
        <v>0</v>
      </c>
      <c r="S58" s="6">
        <v>0</v>
      </c>
    </row>
    <row r="59" spans="2:19" ht="15.75">
      <c r="B59" s="31" t="s">
        <v>74</v>
      </c>
      <c r="C59" s="112">
        <f t="shared" si="0"/>
        <v>47</v>
      </c>
      <c r="D59" s="11">
        <v>367352</v>
      </c>
      <c r="E59" s="35">
        <f>(D59/D$68)*100</f>
        <v>0.18790583167522537</v>
      </c>
      <c r="F59" s="52"/>
      <c r="G59" s="97">
        <v>8</v>
      </c>
      <c r="H59" s="93">
        <f>(G59/G$68)*100</f>
        <v>0.34497628288055199</v>
      </c>
      <c r="I59" s="12"/>
      <c r="J59" s="13">
        <v>0</v>
      </c>
      <c r="K59" s="14">
        <v>0</v>
      </c>
      <c r="L59" s="13">
        <v>8</v>
      </c>
      <c r="M59" s="14">
        <v>367352</v>
      </c>
      <c r="N59" s="13">
        <v>0</v>
      </c>
      <c r="O59" s="14">
        <v>0</v>
      </c>
      <c r="P59" s="13">
        <v>0</v>
      </c>
      <c r="Q59" s="14">
        <v>0</v>
      </c>
      <c r="R59" s="13">
        <v>0</v>
      </c>
      <c r="S59" s="12">
        <v>0</v>
      </c>
    </row>
    <row r="60" spans="2:19" ht="15.75">
      <c r="B60" s="30" t="s">
        <v>75</v>
      </c>
      <c r="C60" s="90" t="s">
        <v>79</v>
      </c>
      <c r="D60" s="72">
        <v>0</v>
      </c>
      <c r="E60" s="34">
        <f>(D60/D$68)*100</f>
        <v>0</v>
      </c>
      <c r="F60" s="51"/>
      <c r="G60" s="96">
        <v>0</v>
      </c>
      <c r="H60" s="92">
        <f>(G60/G$68)*100</f>
        <v>0</v>
      </c>
      <c r="I60" s="6"/>
      <c r="J60" s="5">
        <v>0</v>
      </c>
      <c r="K60" s="10">
        <v>0</v>
      </c>
      <c r="L60" s="5">
        <v>0</v>
      </c>
      <c r="M60" s="10">
        <v>0</v>
      </c>
      <c r="N60" s="5">
        <v>0</v>
      </c>
      <c r="O60" s="10">
        <v>0</v>
      </c>
      <c r="P60" s="5">
        <v>0</v>
      </c>
      <c r="Q60" s="10">
        <v>0</v>
      </c>
      <c r="R60" s="5">
        <v>0</v>
      </c>
      <c r="S60" s="6">
        <v>0</v>
      </c>
    </row>
    <row r="61" spans="2:19" ht="15.75">
      <c r="B61" s="30" t="s">
        <v>59</v>
      </c>
      <c r="C61" s="90">
        <f t="shared" si="0"/>
        <v>17</v>
      </c>
      <c r="D61" s="9">
        <v>3037891</v>
      </c>
      <c r="E61" s="34">
        <f>(D61/D$68)*100</f>
        <v>1.5539249409113931</v>
      </c>
      <c r="F61" s="51"/>
      <c r="G61" s="96">
        <v>79</v>
      </c>
      <c r="H61" s="92">
        <f>(G61/G$68)*100</f>
        <v>3.4066407934454506</v>
      </c>
      <c r="I61" s="6"/>
      <c r="J61" s="5">
        <v>0</v>
      </c>
      <c r="K61" s="10">
        <v>0</v>
      </c>
      <c r="L61" s="5">
        <v>0</v>
      </c>
      <c r="M61" s="10">
        <v>0</v>
      </c>
      <c r="N61" s="5">
        <v>0</v>
      </c>
      <c r="O61" s="10">
        <v>0</v>
      </c>
      <c r="P61" s="5">
        <v>79</v>
      </c>
      <c r="Q61" s="10">
        <v>2806400</v>
      </c>
      <c r="R61" s="5">
        <v>0</v>
      </c>
      <c r="S61" s="6">
        <v>0</v>
      </c>
    </row>
    <row r="62" spans="2:19" ht="15.75">
      <c r="B62" s="30" t="s">
        <v>76</v>
      </c>
      <c r="C62" s="90">
        <f t="shared" si="0"/>
        <v>7</v>
      </c>
      <c r="D62" s="9">
        <v>6345424</v>
      </c>
      <c r="E62" s="34">
        <f>(D62/D$68)*100</f>
        <v>3.2457756431214078</v>
      </c>
      <c r="F62" s="51"/>
      <c r="G62" s="96">
        <v>65</v>
      </c>
      <c r="H62" s="92">
        <f>(G62/G$68)*100</f>
        <v>2.8029322984044849</v>
      </c>
      <c r="I62" s="6"/>
      <c r="J62" s="5">
        <v>7</v>
      </c>
      <c r="K62" s="10">
        <v>1297333</v>
      </c>
      <c r="L62" s="5">
        <v>50</v>
      </c>
      <c r="M62" s="10">
        <v>2277855</v>
      </c>
      <c r="N62" s="5">
        <v>0</v>
      </c>
      <c r="O62" s="10">
        <v>0</v>
      </c>
      <c r="P62" s="5">
        <v>8</v>
      </c>
      <c r="Q62" s="10">
        <v>282604</v>
      </c>
      <c r="R62" s="5">
        <v>0</v>
      </c>
      <c r="S62" s="6">
        <v>0</v>
      </c>
    </row>
    <row r="63" spans="2:19" ht="15.75">
      <c r="B63" s="30" t="s">
        <v>60</v>
      </c>
      <c r="C63" s="113">
        <f t="shared" si="0"/>
        <v>34</v>
      </c>
      <c r="D63" s="9">
        <v>1068122</v>
      </c>
      <c r="E63" s="34">
        <f>(D63/D$68)*100</f>
        <v>0.54635976594820512</v>
      </c>
      <c r="F63" s="51"/>
      <c r="G63" s="98">
        <v>20</v>
      </c>
      <c r="H63" s="92">
        <f>(G63/G$68)*100</f>
        <v>0.86244070720137977</v>
      </c>
      <c r="I63" s="6"/>
      <c r="J63" s="33">
        <v>0</v>
      </c>
      <c r="K63" s="10">
        <v>0</v>
      </c>
      <c r="L63" s="33">
        <v>0</v>
      </c>
      <c r="M63" s="10">
        <v>0</v>
      </c>
      <c r="N63" s="33">
        <v>0</v>
      </c>
      <c r="O63" s="10">
        <v>0</v>
      </c>
      <c r="P63" s="33">
        <v>20</v>
      </c>
      <c r="Q63" s="10">
        <v>666514</v>
      </c>
      <c r="R63" s="33">
        <v>0</v>
      </c>
      <c r="S63" s="6">
        <v>0</v>
      </c>
    </row>
    <row r="64" spans="2:19" ht="15.75">
      <c r="B64" s="30" t="s">
        <v>43</v>
      </c>
      <c r="C64" s="90">
        <f t="shared" si="0"/>
        <v>20</v>
      </c>
      <c r="D64" s="9">
        <v>2355655</v>
      </c>
      <c r="E64" s="34">
        <f>(D64/D$68)*100</f>
        <v>1.2049514142155291</v>
      </c>
      <c r="F64" s="51"/>
      <c r="G64" s="98">
        <v>50</v>
      </c>
      <c r="H64" s="92">
        <f>(G64/G$68)*100</f>
        <v>2.1561017680034498</v>
      </c>
      <c r="I64" s="6"/>
      <c r="J64" s="33">
        <v>0</v>
      </c>
      <c r="K64" s="10">
        <v>0</v>
      </c>
      <c r="L64" s="33">
        <v>44</v>
      </c>
      <c r="M64" s="10">
        <v>1952089</v>
      </c>
      <c r="N64" s="33">
        <v>0</v>
      </c>
      <c r="O64" s="10">
        <v>0</v>
      </c>
      <c r="P64" s="33">
        <v>6</v>
      </c>
      <c r="Q64" s="10">
        <v>168000</v>
      </c>
      <c r="R64" s="33">
        <v>0</v>
      </c>
      <c r="S64" s="6">
        <v>0</v>
      </c>
    </row>
    <row r="65" spans="2:19" ht="15.75">
      <c r="B65" s="30" t="s">
        <v>44</v>
      </c>
      <c r="C65" s="90">
        <f t="shared" si="0"/>
        <v>48</v>
      </c>
      <c r="D65" s="9">
        <v>326695</v>
      </c>
      <c r="E65" s="34">
        <f>(D65/D$68)*100</f>
        <v>0.1671091913999046</v>
      </c>
      <c r="F65" s="51"/>
      <c r="G65" s="98">
        <v>21</v>
      </c>
      <c r="H65" s="92">
        <f>(G65/G$68)*100</f>
        <v>0.90556274256144886</v>
      </c>
      <c r="I65" s="6"/>
      <c r="J65" s="33">
        <v>4</v>
      </c>
      <c r="K65" s="10">
        <v>59432</v>
      </c>
      <c r="L65" s="33">
        <v>9</v>
      </c>
      <c r="M65" s="10">
        <v>197038</v>
      </c>
      <c r="N65" s="33">
        <v>0</v>
      </c>
      <c r="O65" s="10">
        <v>0</v>
      </c>
      <c r="P65" s="33">
        <v>8</v>
      </c>
      <c r="Q65" s="10">
        <v>70225</v>
      </c>
      <c r="R65" s="33">
        <v>0</v>
      </c>
      <c r="S65" s="6">
        <v>0</v>
      </c>
    </row>
    <row r="66" spans="2:19" ht="15.75" thickBot="1">
      <c r="B66" s="2"/>
      <c r="C66" s="46"/>
      <c r="D66" s="9"/>
      <c r="E66" s="33"/>
      <c r="F66" s="51"/>
      <c r="G66" s="5"/>
      <c r="H66" s="33"/>
      <c r="I66" s="3"/>
      <c r="J66" s="5"/>
      <c r="K66" s="10"/>
      <c r="M66" s="4"/>
      <c r="N66" s="5"/>
      <c r="O66" s="4"/>
      <c r="Q66" s="4"/>
      <c r="S66" s="3"/>
    </row>
    <row r="67" spans="2:19" ht="15.75" thickTop="1">
      <c r="B67" s="15"/>
      <c r="C67" s="19"/>
      <c r="D67" s="16"/>
      <c r="E67" s="17"/>
      <c r="F67" s="53"/>
      <c r="G67" s="17"/>
      <c r="H67" s="17"/>
      <c r="I67" s="18"/>
      <c r="J67" s="19"/>
      <c r="K67" s="20"/>
      <c r="L67" s="19"/>
      <c r="M67" s="20"/>
      <c r="N67" s="19"/>
      <c r="O67" s="20"/>
      <c r="P67" s="19"/>
      <c r="Q67" s="20"/>
      <c r="R67" s="19"/>
      <c r="S67" s="21"/>
    </row>
    <row r="68" spans="2:19" ht="15.75">
      <c r="B68" s="73" t="s">
        <v>13</v>
      </c>
      <c r="C68" s="74"/>
      <c r="D68" s="75">
        <f>SUM(D10:D65)</f>
        <v>195497924</v>
      </c>
      <c r="E68" s="76">
        <f>SUM(E10:E65)</f>
        <v>99.999999999999972</v>
      </c>
      <c r="F68" s="77">
        <f>SUM(F24:F65)</f>
        <v>0</v>
      </c>
      <c r="G68" s="78">
        <f>SUM(G10:G65)</f>
        <v>2319</v>
      </c>
      <c r="H68" s="76">
        <f>SUM(H10:H65)</f>
        <v>99.999999999999986</v>
      </c>
      <c r="I68" s="3" t="s">
        <v>0</v>
      </c>
      <c r="J68" s="78">
        <f t="shared" ref="J68:S68" si="1">SUM(J10:J65)</f>
        <v>49</v>
      </c>
      <c r="K68" s="79">
        <f t="shared" si="1"/>
        <v>4632415</v>
      </c>
      <c r="L68" s="78">
        <f t="shared" si="1"/>
        <v>1257</v>
      </c>
      <c r="M68" s="79">
        <f t="shared" si="1"/>
        <v>60514709</v>
      </c>
      <c r="N68" s="78">
        <f t="shared" si="1"/>
        <v>0</v>
      </c>
      <c r="O68" s="79">
        <f t="shared" si="1"/>
        <v>0</v>
      </c>
      <c r="P68" s="78">
        <f t="shared" si="1"/>
        <v>1013</v>
      </c>
      <c r="Q68" s="79">
        <f t="shared" si="1"/>
        <v>34168970</v>
      </c>
      <c r="R68" s="78">
        <f t="shared" si="1"/>
        <v>0</v>
      </c>
      <c r="S68" s="80">
        <f t="shared" si="1"/>
        <v>0</v>
      </c>
    </row>
    <row r="69" spans="2:19" ht="30.75">
      <c r="B69" s="81" t="s">
        <v>14</v>
      </c>
      <c r="C69" s="82"/>
      <c r="D69" s="75"/>
      <c r="E69" s="83"/>
      <c r="F69" s="77"/>
      <c r="G69" s="84">
        <f>SUM(I69:S69)</f>
        <v>100</v>
      </c>
      <c r="H69" s="84"/>
      <c r="I69" s="85"/>
      <c r="J69" s="84">
        <f>(J68/$G$68)*100</f>
        <v>2.1129797326433808</v>
      </c>
      <c r="K69" s="86"/>
      <c r="L69" s="84">
        <f>(L68/$G$68)*100</f>
        <v>54.204398447606728</v>
      </c>
      <c r="M69" s="86"/>
      <c r="N69" s="84">
        <f>(N68/$G$55)*100</f>
        <v>0</v>
      </c>
      <c r="O69" s="86"/>
      <c r="P69" s="84">
        <f>(P68/$G$68)*100</f>
        <v>43.68262181974989</v>
      </c>
      <c r="Q69" s="86"/>
      <c r="R69" s="84">
        <f>(R68/$G$68)*100</f>
        <v>0</v>
      </c>
      <c r="S69" s="87"/>
    </row>
    <row r="70" spans="2:19" ht="15.75" thickBot="1">
      <c r="B70" s="22"/>
      <c r="C70" s="27"/>
      <c r="D70" s="23"/>
      <c r="E70" s="24"/>
      <c r="F70" s="54"/>
      <c r="G70" s="24"/>
      <c r="H70" s="24"/>
      <c r="I70" s="25"/>
      <c r="J70" s="24"/>
      <c r="K70" s="26"/>
      <c r="L70" s="27"/>
      <c r="M70" s="28"/>
      <c r="N70" s="27"/>
      <c r="O70" s="28"/>
      <c r="P70" s="27"/>
      <c r="Q70" s="28"/>
      <c r="R70" s="27"/>
      <c r="S70" s="29"/>
    </row>
    <row r="71" spans="2:19" ht="15.75" thickTop="1">
      <c r="F71" s="5"/>
    </row>
    <row r="74" spans="2:19">
      <c r="E74" s="89"/>
    </row>
    <row r="75" spans="2:19">
      <c r="D75" s="88"/>
    </row>
  </sheetData>
  <mergeCells count="2">
    <mergeCell ref="B1:S1"/>
    <mergeCell ref="B2:S2"/>
  </mergeCells>
  <phoneticPr fontId="0" type="noConversion"/>
  <printOptions horizontalCentered="1" verticalCentered="1"/>
  <pageMargins left="0.25" right="0.25" top="0.75" bottom="0.75" header="0.5" footer="0.5"/>
  <pageSetup scale="4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A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t-34</vt:lpstr>
      <vt:lpstr>Sheet2</vt:lpstr>
      <vt:lpstr>'t-34'!Print_Area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2008-08-05T22:25:46Z</cp:lastPrinted>
  <dcterms:created xsi:type="dcterms:W3CDTF">1999-02-24T12:51:32Z</dcterms:created>
  <dcterms:modified xsi:type="dcterms:W3CDTF">2011-06-03T18:35:25Z</dcterms:modified>
</cp:coreProperties>
</file>