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0" windowWidth="25290" windowHeight="5700"/>
  </bookViews>
  <sheets>
    <sheet name="t-34" sheetId="1" r:id="rId1"/>
    <sheet name="Sheet2" sheetId="3" r:id="rId2"/>
  </sheets>
  <definedNames>
    <definedName name="_xlnm.Print_Area" localSheetId="0">'t-34'!$A$1:$T$69</definedName>
    <definedName name="Print_Area_MI">'t-34'!$B$1:$Q$69</definedName>
  </definedNames>
  <calcPr calcId="145621"/>
</workbook>
</file>

<file path=xl/calcChain.xml><?xml version="1.0" encoding="utf-8"?>
<calcChain xmlns="http://schemas.openxmlformats.org/spreadsheetml/2006/main">
  <c r="G19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E52" i="1" l="1"/>
  <c r="C65" i="1"/>
  <c r="C64" i="1"/>
  <c r="C61" i="1"/>
  <c r="C59" i="1"/>
  <c r="C57" i="1"/>
  <c r="C54" i="1"/>
  <c r="C53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8" i="1"/>
  <c r="C27" i="1"/>
  <c r="C26" i="1"/>
  <c r="C25" i="1"/>
  <c r="C24" i="1"/>
  <c r="C23" i="1"/>
  <c r="C20" i="1"/>
  <c r="C18" i="1"/>
  <c r="C17" i="1"/>
  <c r="C16" i="1"/>
  <c r="C15" i="1"/>
  <c r="C14" i="1"/>
  <c r="C11" i="1"/>
  <c r="S68" i="1"/>
  <c r="R68" i="1"/>
  <c r="O68" i="1"/>
  <c r="N68" i="1"/>
  <c r="M68" i="1"/>
  <c r="L68" i="1"/>
  <c r="D68" i="1"/>
  <c r="E64" i="1" s="1"/>
  <c r="K68" i="1"/>
  <c r="J68" i="1"/>
  <c r="P68" i="1"/>
  <c r="Q68" i="1"/>
  <c r="E11" i="1" l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5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4" i="1"/>
  <c r="E56" i="1"/>
  <c r="E58" i="1"/>
  <c r="E60" i="1"/>
  <c r="E62" i="1"/>
  <c r="C10" i="1"/>
  <c r="G68" i="1"/>
  <c r="F68" i="1"/>
  <c r="H57" i="1" l="1"/>
  <c r="N69" i="1"/>
  <c r="P69" i="1"/>
  <c r="H61" i="1"/>
  <c r="R69" i="1"/>
  <c r="J69" i="1"/>
  <c r="L69" i="1"/>
  <c r="H37" i="1"/>
  <c r="H13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5" i="1"/>
  <c r="H33" i="1"/>
  <c r="H31" i="1"/>
  <c r="H29" i="1"/>
  <c r="H27" i="1"/>
  <c r="H25" i="1"/>
  <c r="H23" i="1"/>
  <c r="H21" i="1"/>
  <c r="H19" i="1"/>
  <c r="H17" i="1"/>
  <c r="H15" i="1"/>
  <c r="H11" i="1"/>
  <c r="H65" i="1"/>
  <c r="H63" i="1"/>
  <c r="H59" i="1"/>
  <c r="H55" i="1"/>
  <c r="H53" i="1"/>
  <c r="H51" i="1"/>
  <c r="H49" i="1"/>
  <c r="H47" i="1"/>
  <c r="H45" i="1"/>
  <c r="H43" i="1"/>
  <c r="H41" i="1"/>
  <c r="H39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E10" i="1"/>
  <c r="E68" i="1" s="1"/>
  <c r="G69" i="1" l="1"/>
  <c r="H68" i="1"/>
</calcChain>
</file>

<file path=xl/sharedStrings.xml><?xml version="1.0" encoding="utf-8"?>
<sst xmlns="http://schemas.openxmlformats.org/spreadsheetml/2006/main" count="115" uniqueCount="85">
  <si>
    <t xml:space="preserve"> </t>
  </si>
  <si>
    <t>TOTAL</t>
  </si>
  <si>
    <t xml:space="preserve">     VEHICLES</t>
  </si>
  <si>
    <t xml:space="preserve">           SCHOOL</t>
  </si>
  <si>
    <t xml:space="preserve">  STATE</t>
  </si>
  <si>
    <t xml:space="preserve">     OBLIGATION</t>
  </si>
  <si>
    <t xml:space="preserve">        NO. OF</t>
  </si>
  <si>
    <t xml:space="preserve">           BUSES</t>
  </si>
  <si>
    <t xml:space="preserve">             BUSES</t>
  </si>
  <si>
    <t xml:space="preserve">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</si>
  <si>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</si>
  <si>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</si>
  <si>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</si>
  <si>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</si>
  <si>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</si>
  <si>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</si>
  <si>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</si>
  <si>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</si>
  <si>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</si>
  <si>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</si>
  <si>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</si>
  <si>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</si>
  <si>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</si>
  <si>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Idaho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</si>
  <si>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</si>
  <si>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</si>
  <si>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</si>
  <si>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</si>
  <si>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</si>
  <si>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</si>
  <si>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</si>
  <si>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</si>
  <si>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</si>
  <si>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Montana</t>
  </si>
  <si>
    <t>New Hampshire</t>
  </si>
  <si>
    <t>New Jersey</t>
  </si>
  <si>
    <t>New Mexico</t>
  </si>
  <si>
    <t>Ohio</t>
  </si>
  <si>
    <t>Oklahoma</t>
  </si>
  <si>
    <t>Oregon</t>
  </si>
  <si>
    <t>South Carolina</t>
  </si>
  <si>
    <t>Tennessee</t>
  </si>
  <si>
    <t>Texas</t>
  </si>
  <si>
    <t>Wisconsin</t>
  </si>
  <si>
    <t>Wyoming</t>
  </si>
  <si>
    <t xml:space="preserve">            &lt; 30 FT. </t>
  </si>
  <si>
    <t xml:space="preserve">          30-40 FT.</t>
  </si>
  <si>
    <t>%</t>
  </si>
  <si>
    <t xml:space="preserve">             OTHER</t>
  </si>
  <si>
    <t>RANK</t>
  </si>
  <si>
    <t>of</t>
  </si>
  <si>
    <t>Total</t>
  </si>
  <si>
    <t>Alaska</t>
  </si>
  <si>
    <t>Arkansas</t>
  </si>
  <si>
    <t>Nevada</t>
  </si>
  <si>
    <t>North Carolina</t>
  </si>
  <si>
    <t>Rhode Island</t>
  </si>
  <si>
    <t>South Dakota</t>
  </si>
  <si>
    <t>Utah</t>
  </si>
  <si>
    <t>Virginia</t>
  </si>
  <si>
    <t>West Virginia</t>
  </si>
  <si>
    <t>American Samoa</t>
  </si>
  <si>
    <t>Delaware</t>
  </si>
  <si>
    <t>Guam</t>
  </si>
  <si>
    <t>Hawaii</t>
  </si>
  <si>
    <t>Illinois</t>
  </si>
  <si>
    <t>Louisiana</t>
  </si>
  <si>
    <t>Massachusetts</t>
  </si>
  <si>
    <t>Nebraska</t>
  </si>
  <si>
    <t>New York</t>
  </si>
  <si>
    <t>North Dakota</t>
  </si>
  <si>
    <t>Northern Mariana Islands</t>
  </si>
  <si>
    <t>Pennsylvania</t>
  </si>
  <si>
    <t>Puerto Rico</t>
  </si>
  <si>
    <t>Vermont</t>
  </si>
  <si>
    <t>Virgin Islands</t>
  </si>
  <si>
    <t>Washington</t>
  </si>
  <si>
    <t xml:space="preserve">              VANS/SEDANS/</t>
  </si>
  <si>
    <t>STATION WAGONS</t>
  </si>
  <si>
    <t>N/A</t>
  </si>
  <si>
    <t>Missouri</t>
  </si>
  <si>
    <t>TABLE 34</t>
  </si>
  <si>
    <t>FY 2012 OBLIGATIONS FOR ELDERLY AND PERSONS WITH DISABILITIES PROGRAM</t>
  </si>
  <si>
    <r>
      <t xml:space="preserve">NOTE:  </t>
    </r>
    <r>
      <rPr>
        <b/>
        <sz val="12"/>
        <color rgb="FFFF0000"/>
        <rFont val="Arial"/>
        <family val="2"/>
      </rPr>
      <t xml:space="preserve"> A negative obligation indicates that a budget amendment shifted the commitment of previously obligated funds elsewhere.</t>
    </r>
  </si>
  <si>
    <t>Table includes Rehabilitation and Rebuild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</si>
</sst>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9" x14ac:knownFonts="1"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7" fontId="0" fillId="0" borderId="0" xfId="0" applyNumberFormat="1" applyProtection="1"/>
    <xf numFmtId="37" fontId="0" fillId="0" borderId="2" xfId="0" applyNumberFormat="1" applyBorder="1" applyProtection="1"/>
    <xf numFmtId="5" fontId="0" fillId="0" borderId="3" xfId="0" applyNumberFormat="1" applyBorder="1" applyProtection="1"/>
    <xf numFmtId="5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0" fillId="0" borderId="11" xfId="0" applyBorder="1"/>
    <xf numFmtId="37" fontId="0" fillId="0" borderId="12" xfId="0" applyNumberFormat="1" applyBorder="1" applyProtection="1"/>
    <xf numFmtId="37" fontId="0" fillId="0" borderId="13" xfId="0" applyNumberFormat="1" applyBorder="1" applyProtection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37" fontId="0" fillId="0" borderId="20" xfId="0" applyNumberFormat="1" applyBorder="1" applyProtection="1"/>
    <xf numFmtId="37" fontId="0" fillId="0" borderId="21" xfId="0" applyNumberFormat="1" applyBorder="1" applyProtection="1"/>
    <xf numFmtId="0" fontId="0" fillId="0" borderId="22" xfId="0" applyBorder="1"/>
    <xf numFmtId="37" fontId="0" fillId="0" borderId="23" xfId="0" applyNumberFormat="1" applyBorder="1" applyProtection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2" fillId="0" borderId="1" xfId="0" applyFont="1" applyBorder="1"/>
    <xf numFmtId="0" fontId="2" fillId="0" borderId="7" xfId="0" applyFont="1" applyBorder="1"/>
    <xf numFmtId="0" fontId="0" fillId="0" borderId="0" xfId="0" applyBorder="1"/>
    <xf numFmtId="37" fontId="0" fillId="0" borderId="0" xfId="0" applyNumberFormat="1" applyBorder="1" applyProtection="1"/>
    <xf numFmtId="164" fontId="0" fillId="0" borderId="0" xfId="0" applyNumberFormat="1" applyBorder="1" applyProtection="1"/>
    <xf numFmtId="164" fontId="0" fillId="0" borderId="9" xfId="0" applyNumberFormat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/>
    <xf numFmtId="0" fontId="3" fillId="0" borderId="0" xfId="0" applyFont="1" applyBorder="1" applyAlignment="1">
      <alignment horizontal="center"/>
    </xf>
    <xf numFmtId="0" fontId="0" fillId="0" borderId="37" xfId="0" applyBorder="1"/>
    <xf numFmtId="0" fontId="0" fillId="0" borderId="39" xfId="0" applyBorder="1"/>
    <xf numFmtId="0" fontId="0" fillId="0" borderId="38" xfId="0" applyBorder="1"/>
    <xf numFmtId="37" fontId="0" fillId="0" borderId="38" xfId="0" applyNumberFormat="1" applyBorder="1" applyProtection="1"/>
    <xf numFmtId="37" fontId="0" fillId="0" borderId="40" xfId="0" applyNumberFormat="1" applyBorder="1" applyProtection="1"/>
    <xf numFmtId="37" fontId="0" fillId="0" borderId="41" xfId="0" applyNumberFormat="1" applyBorder="1" applyProtection="1"/>
    <xf numFmtId="37" fontId="0" fillId="0" borderId="42" xfId="0" applyNumberFormat="1" applyBorder="1" applyProtection="1"/>
    <xf numFmtId="0" fontId="4" fillId="0" borderId="1" xfId="0" applyFont="1" applyBorder="1"/>
    <xf numFmtId="0" fontId="4" fillId="0" borderId="34" xfId="0" applyFont="1" applyBorder="1"/>
    <xf numFmtId="0" fontId="4" fillId="0" borderId="1" xfId="0" applyFont="1" applyBorder="1" applyAlignment="1">
      <alignment horizontal="center"/>
    </xf>
    <xf numFmtId="0" fontId="4" fillId="0" borderId="3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3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7" fontId="0" fillId="0" borderId="1" xfId="0" applyNumberFormat="1" applyFill="1" applyBorder="1" applyProtection="1"/>
    <xf numFmtId="0" fontId="4" fillId="0" borderId="17" xfId="0" applyFont="1" applyBorder="1"/>
    <xf numFmtId="0" fontId="4" fillId="0" borderId="0" xfId="0" applyFont="1" applyBorder="1"/>
    <xf numFmtId="5" fontId="4" fillId="0" borderId="1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38" xfId="0" applyNumberFormat="1" applyFont="1" applyBorder="1" applyProtection="1"/>
    <xf numFmtId="37" fontId="4" fillId="0" borderId="0" xfId="0" applyNumberFormat="1" applyFont="1" applyBorder="1" applyProtection="1"/>
    <xf numFmtId="5" fontId="4" fillId="0" borderId="3" xfId="0" applyNumberFormat="1" applyFont="1" applyBorder="1" applyProtection="1"/>
    <xf numFmtId="5" fontId="4" fillId="0" borderId="18" xfId="0" applyNumberFormat="1" applyFont="1" applyBorder="1" applyProtection="1"/>
    <xf numFmtId="0" fontId="5" fillId="0" borderId="17" xfId="0" applyFont="1" applyBorder="1" applyAlignment="1">
      <alignment wrapText="1"/>
    </xf>
    <xf numFmtId="0" fontId="5" fillId="0" borderId="0" xfId="0" applyFont="1" applyBorder="1"/>
    <xf numFmtId="5" fontId="4" fillId="0" borderId="0" xfId="0" applyNumberFormat="1" applyFont="1" applyBorder="1" applyProtection="1"/>
    <xf numFmtId="164" fontId="5" fillId="0" borderId="0" xfId="0" applyNumberFormat="1" applyFont="1" applyBorder="1" applyProtection="1"/>
    <xf numFmtId="0" fontId="6" fillId="0" borderId="2" xfId="0" applyFont="1" applyBorder="1"/>
    <xf numFmtId="5" fontId="5" fillId="0" borderId="3" xfId="0" applyNumberFormat="1" applyFont="1" applyBorder="1" applyProtection="1"/>
    <xf numFmtId="5" fontId="5" fillId="0" borderId="18" xfId="0" applyNumberFormat="1" applyFont="1" applyBorder="1" applyProtection="1"/>
    <xf numFmtId="37" fontId="0" fillId="0" borderId="0" xfId="0" applyNumberFormat="1"/>
    <xf numFmtId="164" fontId="0" fillId="0" borderId="0" xfId="0" applyNumberFormat="1"/>
    <xf numFmtId="37" fontId="7" fillId="0" borderId="34" xfId="0" applyNumberFormat="1" applyFont="1" applyBorder="1" applyAlignment="1" applyProtection="1">
      <alignment horizontal="center"/>
    </xf>
    <xf numFmtId="0" fontId="7" fillId="0" borderId="7" xfId="0" applyFont="1" applyBorder="1" applyAlignment="1">
      <alignment horizontal="center"/>
    </xf>
    <xf numFmtId="164" fontId="0" fillId="0" borderId="0" xfId="0" applyNumberFormat="1" applyBorder="1" applyAlignment="1" applyProtection="1">
      <alignment horizontal="right"/>
    </xf>
    <xf numFmtId="164" fontId="0" fillId="0" borderId="9" xfId="0" applyNumberFormat="1" applyBorder="1" applyAlignment="1" applyProtection="1">
      <alignment horizontal="right"/>
    </xf>
    <xf numFmtId="37" fontId="7" fillId="0" borderId="1" xfId="0" applyNumberFormat="1" applyFont="1" applyBorder="1" applyAlignment="1" applyProtection="1">
      <alignment horizontal="center"/>
    </xf>
    <xf numFmtId="1" fontId="0" fillId="0" borderId="0" xfId="0" applyNumberFormat="1"/>
    <xf numFmtId="1" fontId="0" fillId="0" borderId="0" xfId="0" applyNumberFormat="1" applyProtection="1"/>
    <xf numFmtId="1" fontId="0" fillId="0" borderId="9" xfId="0" applyNumberFormat="1" applyBorder="1" applyProtection="1"/>
    <xf numFmtId="1" fontId="0" fillId="0" borderId="0" xfId="0" applyNumberFormat="1" applyBorder="1" applyProtection="1"/>
    <xf numFmtId="0" fontId="2" fillId="0" borderId="44" xfId="0" applyFont="1" applyBorder="1"/>
    <xf numFmtId="0" fontId="7" fillId="0" borderId="44" xfId="0" applyFont="1" applyBorder="1" applyAlignment="1">
      <alignment horizontal="center"/>
    </xf>
    <xf numFmtId="37" fontId="0" fillId="0" borderId="44" xfId="0" applyNumberFormat="1" applyBorder="1" applyProtection="1"/>
    <xf numFmtId="164" fontId="0" fillId="0" borderId="45" xfId="0" applyNumberFormat="1" applyBorder="1" applyProtection="1"/>
    <xf numFmtId="37" fontId="0" fillId="0" borderId="46" xfId="0" applyNumberFormat="1" applyBorder="1" applyProtection="1"/>
    <xf numFmtId="1" fontId="0" fillId="0" borderId="45" xfId="0" applyNumberFormat="1" applyBorder="1" applyProtection="1"/>
    <xf numFmtId="164" fontId="0" fillId="0" borderId="45" xfId="0" applyNumberFormat="1" applyBorder="1" applyAlignment="1" applyProtection="1">
      <alignment horizontal="right"/>
    </xf>
    <xf numFmtId="37" fontId="0" fillId="0" borderId="47" xfId="0" applyNumberFormat="1" applyBorder="1" applyProtection="1"/>
    <xf numFmtId="37" fontId="0" fillId="0" borderId="45" xfId="0" applyNumberFormat="1" applyBorder="1" applyProtection="1"/>
    <xf numFmtId="37" fontId="0" fillId="0" borderId="48" xfId="0" applyNumberFormat="1" applyBorder="1" applyProtection="1"/>
    <xf numFmtId="37" fontId="7" fillId="0" borderId="43" xfId="0" applyNumberFormat="1" applyFont="1" applyBorder="1" applyAlignment="1" applyProtection="1">
      <alignment horizontal="center"/>
    </xf>
    <xf numFmtId="37" fontId="7" fillId="0" borderId="49" xfId="0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/>
    <xf numFmtId="0" fontId="4" fillId="0" borderId="38" xfId="0" applyFont="1" applyBorder="1" applyAlignment="1"/>
    <xf numFmtId="0" fontId="4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S75"/>
  <sheetViews>
    <sheetView tabSelected="1" defaultGridColor="0" colorId="22" zoomScale="70" zoomScaleNormal="70" workbookViewId="0">
      <pane xSplit="2" ySplit="8" topLeftCell="C30" activePane="bottomRight" state="frozen"/>
      <selection pane="topRight" activeCell="C1" sqref="C1"/>
      <selection pane="bottomLeft" activeCell="A9" sqref="A9"/>
      <selection pane="bottomRight" activeCell="N35" sqref="N35"/>
    </sheetView>
  </sheetViews>
  <sheetFormatPr defaultColWidth="11.44140625" defaultRowHeight="15" x14ac:dyDescent="0.2"/>
  <cols>
    <col min="1" max="1" width="3.33203125" customWidth="1"/>
    <col min="2" max="2" width="21.109375" customWidth="1"/>
    <col min="3" max="3" width="7" customWidth="1"/>
    <col min="4" max="4" width="15.77734375" customWidth="1"/>
    <col min="5" max="5" width="8.33203125" customWidth="1"/>
    <col min="6" max="6" width="0.5546875" customWidth="1"/>
    <col min="7" max="7" width="13.77734375" customWidth="1"/>
    <col min="8" max="8" width="7.77734375" customWidth="1"/>
    <col min="9" max="9" width="2.77734375" customWidth="1"/>
    <col min="10" max="10" width="7.6640625" customWidth="1"/>
    <col min="11" max="11" width="12.77734375" customWidth="1"/>
    <col min="12" max="12" width="7.5546875" customWidth="1"/>
    <col min="13" max="13" width="12.77734375" customWidth="1"/>
    <col min="14" max="14" width="7.6640625" customWidth="1"/>
    <col min="15" max="15" width="12.77734375" customWidth="1"/>
    <col min="16" max="16" width="9.44140625" customWidth="1"/>
    <col min="17" max="17" width="12.77734375" customWidth="1"/>
    <col min="18" max="18" width="5.77734375" customWidth="1"/>
    <col min="19" max="19" width="12.77734375" customWidth="1"/>
    <col min="20" max="20" width="3.33203125" customWidth="1"/>
  </cols>
  <sheetData>
    <row r="1" spans="2:19" ht="18" x14ac:dyDescent="0.25">
      <c r="B1" s="111" t="s">
        <v>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2:19" ht="18" x14ac:dyDescent="0.25">
      <c r="B2" s="111" t="s">
        <v>82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2:19" ht="18.75" thickBot="1" x14ac:dyDescent="0.3">
      <c r="B3" s="1"/>
      <c r="C3" s="1"/>
      <c r="D3" s="1"/>
      <c r="E3" s="1"/>
      <c r="F3" s="1"/>
      <c r="G3" s="1"/>
      <c r="H3" s="1"/>
    </row>
    <row r="4" spans="2:19" x14ac:dyDescent="0.2">
      <c r="B4" s="36"/>
      <c r="C4" s="43"/>
      <c r="D4" s="36"/>
      <c r="E4" s="37"/>
      <c r="F4" s="48"/>
      <c r="G4" s="37"/>
      <c r="H4" s="37"/>
      <c r="I4" s="38" t="s">
        <v>0</v>
      </c>
      <c r="J4" s="37" t="s">
        <v>0</v>
      </c>
      <c r="K4" s="39"/>
      <c r="L4" s="37"/>
      <c r="M4" s="39"/>
      <c r="N4" s="37"/>
      <c r="O4" s="39"/>
      <c r="P4" s="37"/>
      <c r="Q4" s="39"/>
      <c r="R4" s="37"/>
      <c r="S4" s="38"/>
    </row>
    <row r="5" spans="2:19" ht="15.75" x14ac:dyDescent="0.25">
      <c r="B5" s="55" t="s">
        <v>0</v>
      </c>
      <c r="C5" s="56"/>
      <c r="D5" s="57" t="s">
        <v>1</v>
      </c>
      <c r="E5" s="47" t="s">
        <v>47</v>
      </c>
      <c r="F5" s="58"/>
      <c r="G5" s="59" t="s">
        <v>1</v>
      </c>
      <c r="H5" s="59"/>
      <c r="I5" s="3" t="s">
        <v>0</v>
      </c>
      <c r="J5" s="60" t="s">
        <v>46</v>
      </c>
      <c r="K5" s="61"/>
      <c r="L5" s="60" t="s">
        <v>45</v>
      </c>
      <c r="M5" s="61"/>
      <c r="N5" s="60" t="s">
        <v>3</v>
      </c>
      <c r="O5" s="61"/>
      <c r="P5" s="113" t="s">
        <v>77</v>
      </c>
      <c r="Q5" s="112"/>
      <c r="R5" s="60" t="s">
        <v>48</v>
      </c>
      <c r="S5" s="62"/>
    </row>
    <row r="6" spans="2:19" ht="15.75" x14ac:dyDescent="0.25">
      <c r="B6" s="55" t="s">
        <v>4</v>
      </c>
      <c r="C6" s="63" t="s">
        <v>49</v>
      </c>
      <c r="D6" s="55" t="s">
        <v>5</v>
      </c>
      <c r="E6" s="47" t="s">
        <v>50</v>
      </c>
      <c r="F6" s="58"/>
      <c r="G6" s="60" t="s">
        <v>6</v>
      </c>
      <c r="H6" s="64" t="s">
        <v>47</v>
      </c>
      <c r="I6" s="3" t="s">
        <v>0</v>
      </c>
      <c r="J6" s="60" t="s">
        <v>7</v>
      </c>
      <c r="K6" s="61"/>
      <c r="L6" s="60" t="s">
        <v>8</v>
      </c>
      <c r="M6" s="61"/>
      <c r="N6" s="60" t="s">
        <v>9</v>
      </c>
      <c r="O6" s="61"/>
      <c r="P6" s="114" t="s">
        <v>78</v>
      </c>
      <c r="Q6" s="115"/>
      <c r="R6" s="60"/>
      <c r="S6" s="62"/>
    </row>
    <row r="7" spans="2:19" ht="15.75" x14ac:dyDescent="0.25">
      <c r="B7" s="55"/>
      <c r="C7" s="63"/>
      <c r="D7" s="55" t="s">
        <v>10</v>
      </c>
      <c r="E7" s="47" t="s">
        <v>51</v>
      </c>
      <c r="F7" s="58"/>
      <c r="G7" s="60" t="s">
        <v>2</v>
      </c>
      <c r="H7" s="64"/>
      <c r="I7" s="3" t="s">
        <v>0</v>
      </c>
      <c r="J7" s="65"/>
      <c r="K7" s="66"/>
      <c r="L7" s="65"/>
      <c r="M7" s="66"/>
      <c r="N7" s="65"/>
      <c r="O7" s="66"/>
      <c r="P7" s="65"/>
      <c r="Q7" s="66"/>
      <c r="R7" s="65"/>
      <c r="S7" s="67"/>
    </row>
    <row r="8" spans="2:19" ht="16.5" thickBot="1" x14ac:dyDescent="0.3">
      <c r="B8" s="40"/>
      <c r="C8" s="44"/>
      <c r="D8" s="40"/>
      <c r="E8" s="41"/>
      <c r="F8" s="49"/>
      <c r="G8" s="41"/>
      <c r="H8" s="41"/>
      <c r="I8" s="42"/>
      <c r="J8" s="68" t="s">
        <v>11</v>
      </c>
      <c r="K8" s="69" t="s">
        <v>12</v>
      </c>
      <c r="L8" s="68" t="s">
        <v>11</v>
      </c>
      <c r="M8" s="69" t="s">
        <v>12</v>
      </c>
      <c r="N8" s="68" t="s">
        <v>11</v>
      </c>
      <c r="O8" s="69" t="s">
        <v>12</v>
      </c>
      <c r="P8" s="68" t="s">
        <v>11</v>
      </c>
      <c r="Q8" s="69" t="s">
        <v>12</v>
      </c>
      <c r="R8" s="68" t="s">
        <v>11</v>
      </c>
      <c r="S8" s="70" t="s">
        <v>12</v>
      </c>
    </row>
    <row r="9" spans="2:19" x14ac:dyDescent="0.2">
      <c r="B9" s="2"/>
      <c r="C9" s="45"/>
      <c r="D9" s="2"/>
      <c r="E9" s="32"/>
      <c r="F9" s="50"/>
      <c r="H9" s="32"/>
      <c r="I9" s="3"/>
      <c r="K9" s="4"/>
      <c r="M9" s="4"/>
      <c r="O9" s="4"/>
      <c r="Q9" s="4"/>
      <c r="S9" s="3"/>
    </row>
    <row r="10" spans="2:19" ht="15.75" x14ac:dyDescent="0.25">
      <c r="B10" s="30" t="s">
        <v>15</v>
      </c>
      <c r="C10" s="89">
        <f>RANK(D10,D$10:D$65,0)</f>
        <v>18</v>
      </c>
      <c r="D10" s="9">
        <v>2334007</v>
      </c>
      <c r="E10" s="34">
        <f t="shared" ref="E10:E41" si="0">(D10/D$68)*100</f>
        <v>1.0915936712357488</v>
      </c>
      <c r="F10" s="51"/>
      <c r="G10" s="95">
        <f>SUM(J10,L10,N10,P10,R10)</f>
        <v>46</v>
      </c>
      <c r="H10" s="91">
        <f t="shared" ref="H10:H41" si="1">(G10/G$68)*100</f>
        <v>1.9063406547865727</v>
      </c>
      <c r="I10" s="6"/>
      <c r="J10" s="5">
        <v>2</v>
      </c>
      <c r="K10" s="7">
        <v>98350</v>
      </c>
      <c r="L10" s="5">
        <v>0</v>
      </c>
      <c r="M10" s="7">
        <v>0</v>
      </c>
      <c r="N10" s="5">
        <v>0</v>
      </c>
      <c r="O10" s="7">
        <v>0</v>
      </c>
      <c r="P10" s="5">
        <v>44</v>
      </c>
      <c r="Q10" s="7">
        <v>1515199</v>
      </c>
      <c r="R10" s="5">
        <v>0</v>
      </c>
      <c r="S10" s="8">
        <v>0</v>
      </c>
    </row>
    <row r="11" spans="2:19" ht="15.75" x14ac:dyDescent="0.25">
      <c r="B11" s="30" t="s">
        <v>52</v>
      </c>
      <c r="C11" s="89">
        <f t="shared" ref="C11:C65" si="2">RANK(D11,D$10:D$65,0)</f>
        <v>36</v>
      </c>
      <c r="D11" s="9">
        <v>573800</v>
      </c>
      <c r="E11" s="34">
        <f t="shared" si="0"/>
        <v>0.26836099829823679</v>
      </c>
      <c r="F11" s="51"/>
      <c r="G11" s="94">
        <f t="shared" ref="G11:G65" si="3">SUM(J11,L11,N11,P11,R11)</f>
        <v>4</v>
      </c>
      <c r="H11" s="91">
        <f t="shared" si="1"/>
        <v>0.16576875259013676</v>
      </c>
      <c r="I11" s="6"/>
      <c r="J11" s="5">
        <v>0</v>
      </c>
      <c r="K11" s="10">
        <v>0</v>
      </c>
      <c r="L11" s="5">
        <v>2</v>
      </c>
      <c r="M11" s="10">
        <v>2513</v>
      </c>
      <c r="N11" s="5">
        <v>0</v>
      </c>
      <c r="O11" s="10">
        <v>0</v>
      </c>
      <c r="P11" s="5">
        <v>2</v>
      </c>
      <c r="Q11" s="10">
        <v>27344</v>
      </c>
      <c r="R11" s="5">
        <v>0</v>
      </c>
      <c r="S11" s="6">
        <v>0</v>
      </c>
    </row>
    <row r="12" spans="2:19" ht="15.75" x14ac:dyDescent="0.25">
      <c r="B12" s="30" t="s">
        <v>61</v>
      </c>
      <c r="C12" s="89" t="s">
        <v>79</v>
      </c>
      <c r="D12" s="9">
        <v>0</v>
      </c>
      <c r="E12" s="34">
        <f t="shared" si="0"/>
        <v>0</v>
      </c>
      <c r="F12" s="51"/>
      <c r="G12" s="95">
        <f t="shared" si="3"/>
        <v>0</v>
      </c>
      <c r="H12" s="91">
        <f t="shared" si="1"/>
        <v>0</v>
      </c>
      <c r="I12" s="6"/>
      <c r="J12" s="5">
        <v>0</v>
      </c>
      <c r="K12" s="10">
        <v>0</v>
      </c>
      <c r="L12" s="5">
        <v>0</v>
      </c>
      <c r="M12" s="10">
        <v>0</v>
      </c>
      <c r="N12" s="5">
        <v>0</v>
      </c>
      <c r="O12" s="10">
        <v>0</v>
      </c>
      <c r="P12" s="5">
        <v>0</v>
      </c>
      <c r="Q12" s="10">
        <v>0</v>
      </c>
      <c r="R12" s="5">
        <v>0</v>
      </c>
      <c r="S12" s="6">
        <v>0</v>
      </c>
    </row>
    <row r="13" spans="2:19" ht="15.75" x14ac:dyDescent="0.25">
      <c r="B13" s="30" t="s">
        <v>16</v>
      </c>
      <c r="C13" s="89" t="s">
        <v>79</v>
      </c>
      <c r="D13" s="9">
        <v>-404</v>
      </c>
      <c r="E13" s="34">
        <f t="shared" si="0"/>
        <v>-1.8894709535114613E-4</v>
      </c>
      <c r="F13" s="51"/>
      <c r="G13" s="95">
        <f t="shared" si="3"/>
        <v>0</v>
      </c>
      <c r="H13" s="91">
        <f t="shared" si="1"/>
        <v>0</v>
      </c>
      <c r="I13" s="6"/>
      <c r="J13" s="5">
        <v>0</v>
      </c>
      <c r="K13" s="10">
        <v>0</v>
      </c>
      <c r="L13" s="5">
        <v>0</v>
      </c>
      <c r="M13" s="10">
        <v>0</v>
      </c>
      <c r="N13" s="5">
        <v>0</v>
      </c>
      <c r="O13" s="10">
        <v>0</v>
      </c>
      <c r="P13" s="5">
        <v>0</v>
      </c>
      <c r="Q13" s="10">
        <v>-58</v>
      </c>
      <c r="R13" s="5">
        <v>0</v>
      </c>
      <c r="S13" s="6">
        <v>0</v>
      </c>
    </row>
    <row r="14" spans="2:19" ht="15.75" x14ac:dyDescent="0.25">
      <c r="B14" s="31" t="s">
        <v>53</v>
      </c>
      <c r="C14" s="90">
        <f t="shared" si="2"/>
        <v>24</v>
      </c>
      <c r="D14" s="11">
        <v>1492218</v>
      </c>
      <c r="E14" s="35">
        <f t="shared" si="0"/>
        <v>0.69789667507598163</v>
      </c>
      <c r="F14" s="52"/>
      <c r="G14" s="96">
        <f t="shared" si="3"/>
        <v>40</v>
      </c>
      <c r="H14" s="92">
        <f t="shared" si="1"/>
        <v>1.6576875259013677</v>
      </c>
      <c r="I14" s="12"/>
      <c r="J14" s="13">
        <v>0</v>
      </c>
      <c r="K14" s="14">
        <v>0</v>
      </c>
      <c r="L14" s="13">
        <v>27</v>
      </c>
      <c r="M14" s="14">
        <v>931321</v>
      </c>
      <c r="N14" s="13">
        <v>0</v>
      </c>
      <c r="O14" s="14">
        <v>0</v>
      </c>
      <c r="P14" s="13">
        <v>13</v>
      </c>
      <c r="Q14" s="14">
        <v>411675</v>
      </c>
      <c r="R14" s="13">
        <v>0</v>
      </c>
      <c r="S14" s="12">
        <v>0</v>
      </c>
    </row>
    <row r="15" spans="2:19" ht="15.75" x14ac:dyDescent="0.25">
      <c r="B15" s="30" t="s">
        <v>17</v>
      </c>
      <c r="C15" s="89">
        <f t="shared" si="2"/>
        <v>1</v>
      </c>
      <c r="D15" s="9">
        <v>86759539</v>
      </c>
      <c r="E15" s="34">
        <f t="shared" si="0"/>
        <v>40.576640812016045</v>
      </c>
      <c r="F15" s="51"/>
      <c r="G15" s="95">
        <f t="shared" si="3"/>
        <v>441</v>
      </c>
      <c r="H15" s="91">
        <f t="shared" si="1"/>
        <v>18.27600497306258</v>
      </c>
      <c r="I15" s="6"/>
      <c r="J15" s="5">
        <v>0</v>
      </c>
      <c r="K15" s="10">
        <v>0</v>
      </c>
      <c r="L15" s="5">
        <v>292</v>
      </c>
      <c r="M15" s="10">
        <v>20424000</v>
      </c>
      <c r="N15" s="5">
        <v>0</v>
      </c>
      <c r="O15" s="10">
        <v>0</v>
      </c>
      <c r="P15" s="5">
        <v>149</v>
      </c>
      <c r="Q15" s="10">
        <v>5648000</v>
      </c>
      <c r="R15" s="5">
        <v>0</v>
      </c>
      <c r="S15" s="6">
        <v>0</v>
      </c>
    </row>
    <row r="16" spans="2:19" ht="15.75" x14ac:dyDescent="0.25">
      <c r="B16" s="30" t="s">
        <v>18</v>
      </c>
      <c r="C16" s="89">
        <f t="shared" si="2"/>
        <v>10</v>
      </c>
      <c r="D16" s="9">
        <v>4344018</v>
      </c>
      <c r="E16" s="34">
        <f t="shared" si="0"/>
        <v>2.0316573842898396</v>
      </c>
      <c r="F16" s="51"/>
      <c r="G16" s="95">
        <f t="shared" si="3"/>
        <v>76</v>
      </c>
      <c r="H16" s="91">
        <f t="shared" si="1"/>
        <v>3.1496062992125982</v>
      </c>
      <c r="I16" s="6"/>
      <c r="J16" s="5">
        <v>38</v>
      </c>
      <c r="K16" s="10">
        <v>1853292</v>
      </c>
      <c r="L16" s="5">
        <v>18</v>
      </c>
      <c r="M16" s="10">
        <v>1156774</v>
      </c>
      <c r="N16" s="5">
        <v>0</v>
      </c>
      <c r="O16" s="10">
        <v>0</v>
      </c>
      <c r="P16" s="5">
        <v>20</v>
      </c>
      <c r="Q16" s="10">
        <v>717379</v>
      </c>
      <c r="R16" s="5">
        <v>0</v>
      </c>
      <c r="S16" s="6">
        <v>0</v>
      </c>
    </row>
    <row r="17" spans="2:19" ht="15.75" x14ac:dyDescent="0.25">
      <c r="B17" s="30" t="s">
        <v>19</v>
      </c>
      <c r="C17" s="89">
        <f t="shared" si="2"/>
        <v>15</v>
      </c>
      <c r="D17" s="9">
        <v>3284617</v>
      </c>
      <c r="E17" s="34">
        <f t="shared" si="0"/>
        <v>1.5361852512153356</v>
      </c>
      <c r="F17" s="51"/>
      <c r="G17" s="95">
        <f t="shared" si="3"/>
        <v>80</v>
      </c>
      <c r="H17" s="91">
        <f t="shared" si="1"/>
        <v>3.3153750518027354</v>
      </c>
      <c r="I17" s="6"/>
      <c r="J17" s="5">
        <v>0</v>
      </c>
      <c r="K17" s="10">
        <v>0</v>
      </c>
      <c r="L17" s="5">
        <v>52</v>
      </c>
      <c r="M17" s="10">
        <v>2080000</v>
      </c>
      <c r="N17" s="5">
        <v>0</v>
      </c>
      <c r="O17" s="10">
        <v>0</v>
      </c>
      <c r="P17" s="5">
        <v>28</v>
      </c>
      <c r="Q17" s="10">
        <v>1120000</v>
      </c>
      <c r="R17" s="5">
        <v>0</v>
      </c>
      <c r="S17" s="6">
        <v>0</v>
      </c>
    </row>
    <row r="18" spans="2:19" ht="15.75" x14ac:dyDescent="0.25">
      <c r="B18" s="30" t="s">
        <v>62</v>
      </c>
      <c r="C18" s="89">
        <f t="shared" si="2"/>
        <v>39</v>
      </c>
      <c r="D18" s="9">
        <v>460927</v>
      </c>
      <c r="E18" s="34">
        <f t="shared" si="0"/>
        <v>0.2155713312349449</v>
      </c>
      <c r="F18" s="51"/>
      <c r="G18" s="95">
        <f t="shared" si="3"/>
        <v>7</v>
      </c>
      <c r="H18" s="91">
        <f t="shared" si="1"/>
        <v>0.29009531703273933</v>
      </c>
      <c r="I18" s="6"/>
      <c r="J18" s="5">
        <v>0</v>
      </c>
      <c r="K18" s="10">
        <v>0</v>
      </c>
      <c r="L18" s="5">
        <v>7</v>
      </c>
      <c r="M18" s="10">
        <v>460927</v>
      </c>
      <c r="N18" s="5">
        <v>0</v>
      </c>
      <c r="O18" s="10">
        <v>0</v>
      </c>
      <c r="P18" s="5">
        <v>0</v>
      </c>
      <c r="Q18" s="10">
        <v>0</v>
      </c>
      <c r="R18" s="5">
        <v>0</v>
      </c>
      <c r="S18" s="6">
        <v>0</v>
      </c>
    </row>
    <row r="19" spans="2:19" ht="15.75" x14ac:dyDescent="0.25">
      <c r="B19" s="30" t="s">
        <v>20</v>
      </c>
      <c r="C19" s="89" t="s">
        <v>79</v>
      </c>
      <c r="D19" s="9">
        <v>-98527</v>
      </c>
      <c r="E19" s="34">
        <f t="shared" si="0"/>
        <v>-4.6080174415005878E-2</v>
      </c>
      <c r="F19" s="51"/>
      <c r="G19" s="95">
        <f t="shared" si="3"/>
        <v>-2</v>
      </c>
      <c r="H19" s="91">
        <f t="shared" si="1"/>
        <v>-8.2884376295068382E-2</v>
      </c>
      <c r="I19" s="6"/>
      <c r="J19" s="5">
        <v>0</v>
      </c>
      <c r="K19" s="10">
        <v>0</v>
      </c>
      <c r="L19" s="5">
        <v>-2</v>
      </c>
      <c r="M19" s="10">
        <v>-76923</v>
      </c>
      <c r="N19" s="5">
        <v>0</v>
      </c>
      <c r="O19" s="10">
        <v>0</v>
      </c>
      <c r="P19" s="5">
        <v>0</v>
      </c>
      <c r="Q19" s="10">
        <v>-21604</v>
      </c>
      <c r="R19" s="5">
        <v>0</v>
      </c>
      <c r="S19" s="6">
        <v>0</v>
      </c>
    </row>
    <row r="20" spans="2:19" ht="15.75" x14ac:dyDescent="0.25">
      <c r="B20" s="98" t="s">
        <v>21</v>
      </c>
      <c r="C20" s="99">
        <f t="shared" si="2"/>
        <v>5</v>
      </c>
      <c r="D20" s="100">
        <v>8364023</v>
      </c>
      <c r="E20" s="101">
        <f t="shared" si="0"/>
        <v>3.9117768596539095</v>
      </c>
      <c r="F20" s="102"/>
      <c r="G20" s="103">
        <f t="shared" si="3"/>
        <v>117</v>
      </c>
      <c r="H20" s="104">
        <f t="shared" si="1"/>
        <v>4.8487360132615001</v>
      </c>
      <c r="I20" s="105"/>
      <c r="J20" s="106">
        <v>0</v>
      </c>
      <c r="K20" s="107">
        <v>0</v>
      </c>
      <c r="L20" s="106">
        <v>68</v>
      </c>
      <c r="M20" s="107">
        <v>5603960</v>
      </c>
      <c r="N20" s="106">
        <v>0</v>
      </c>
      <c r="O20" s="107">
        <v>0</v>
      </c>
      <c r="P20" s="106">
        <v>49</v>
      </c>
      <c r="Q20" s="107">
        <v>1442660</v>
      </c>
      <c r="R20" s="106">
        <v>0</v>
      </c>
      <c r="S20" s="105">
        <v>0</v>
      </c>
    </row>
    <row r="21" spans="2:19" ht="15.75" x14ac:dyDescent="0.25">
      <c r="B21" s="30" t="s">
        <v>22</v>
      </c>
      <c r="C21" s="89" t="s">
        <v>79</v>
      </c>
      <c r="D21" s="9">
        <v>0</v>
      </c>
      <c r="E21" s="34">
        <f t="shared" si="0"/>
        <v>0</v>
      </c>
      <c r="F21" s="51"/>
      <c r="G21" s="97">
        <f t="shared" si="3"/>
        <v>0</v>
      </c>
      <c r="H21" s="91">
        <f t="shared" si="1"/>
        <v>0</v>
      </c>
      <c r="I21" s="6"/>
      <c r="J21" s="33">
        <v>0</v>
      </c>
      <c r="K21" s="10">
        <v>0</v>
      </c>
      <c r="L21" s="33">
        <v>0</v>
      </c>
      <c r="M21" s="10">
        <v>0</v>
      </c>
      <c r="N21" s="33">
        <v>0</v>
      </c>
      <c r="O21" s="10">
        <v>0</v>
      </c>
      <c r="P21" s="33">
        <v>0</v>
      </c>
      <c r="Q21" s="10">
        <v>0</v>
      </c>
      <c r="R21" s="33">
        <v>0</v>
      </c>
      <c r="S21" s="6">
        <v>0</v>
      </c>
    </row>
    <row r="22" spans="2:19" ht="15.75" x14ac:dyDescent="0.25">
      <c r="B22" s="30" t="s">
        <v>63</v>
      </c>
      <c r="C22" s="89" t="s">
        <v>79</v>
      </c>
      <c r="D22" s="9">
        <v>0</v>
      </c>
      <c r="E22" s="34">
        <f t="shared" si="0"/>
        <v>0</v>
      </c>
      <c r="F22" s="51"/>
      <c r="G22" s="97">
        <f t="shared" si="3"/>
        <v>0</v>
      </c>
      <c r="H22" s="91">
        <f t="shared" si="1"/>
        <v>0</v>
      </c>
      <c r="I22" s="6"/>
      <c r="J22" s="33">
        <v>0</v>
      </c>
      <c r="K22" s="10">
        <v>0</v>
      </c>
      <c r="L22" s="33">
        <v>0</v>
      </c>
      <c r="M22" s="10">
        <v>0</v>
      </c>
      <c r="N22" s="33">
        <v>0</v>
      </c>
      <c r="O22" s="10">
        <v>0</v>
      </c>
      <c r="P22" s="33">
        <v>0</v>
      </c>
      <c r="Q22" s="10">
        <v>0</v>
      </c>
      <c r="R22" s="33">
        <v>0</v>
      </c>
      <c r="S22" s="6">
        <v>0</v>
      </c>
    </row>
    <row r="23" spans="2:19" ht="15.75" x14ac:dyDescent="0.25">
      <c r="B23" s="30" t="s">
        <v>64</v>
      </c>
      <c r="C23" s="89">
        <f t="shared" si="2"/>
        <v>32</v>
      </c>
      <c r="D23" s="9">
        <v>841065</v>
      </c>
      <c r="E23" s="34">
        <f t="shared" si="0"/>
        <v>0.39335838799879141</v>
      </c>
      <c r="F23" s="51"/>
      <c r="G23" s="95">
        <f t="shared" si="3"/>
        <v>13</v>
      </c>
      <c r="H23" s="91">
        <f t="shared" si="1"/>
        <v>0.53874844591794446</v>
      </c>
      <c r="I23" s="6"/>
      <c r="J23" s="5">
        <v>0</v>
      </c>
      <c r="K23" s="10">
        <v>0</v>
      </c>
      <c r="L23" s="5">
        <v>-1</v>
      </c>
      <c r="M23" s="10">
        <v>-51434</v>
      </c>
      <c r="N23" s="5">
        <v>0</v>
      </c>
      <c r="O23" s="10">
        <v>0</v>
      </c>
      <c r="P23" s="5">
        <v>14</v>
      </c>
      <c r="Q23" s="10">
        <v>803249</v>
      </c>
      <c r="R23" s="5">
        <v>0</v>
      </c>
      <c r="S23" s="6">
        <v>0</v>
      </c>
    </row>
    <row r="24" spans="2:19" ht="15" customHeight="1" x14ac:dyDescent="0.25">
      <c r="B24" s="30" t="s">
        <v>23</v>
      </c>
      <c r="C24" s="89">
        <f t="shared" si="2"/>
        <v>34</v>
      </c>
      <c r="D24" s="9">
        <v>621456</v>
      </c>
      <c r="E24" s="34">
        <f t="shared" si="0"/>
        <v>0.29064927249639078</v>
      </c>
      <c r="F24" s="51"/>
      <c r="G24" s="95">
        <f t="shared" si="3"/>
        <v>2</v>
      </c>
      <c r="H24" s="91">
        <f t="shared" si="1"/>
        <v>8.2884376295068382E-2</v>
      </c>
      <c r="I24" s="6"/>
      <c r="J24" s="5">
        <v>0</v>
      </c>
      <c r="K24" s="10">
        <v>0</v>
      </c>
      <c r="L24" s="5">
        <v>0</v>
      </c>
      <c r="M24" s="10">
        <v>0</v>
      </c>
      <c r="N24" s="5">
        <v>0</v>
      </c>
      <c r="O24" s="10">
        <v>0</v>
      </c>
      <c r="P24" s="5">
        <v>2</v>
      </c>
      <c r="Q24" s="10">
        <v>46478</v>
      </c>
      <c r="R24" s="5">
        <v>0</v>
      </c>
      <c r="S24" s="6">
        <v>0</v>
      </c>
    </row>
    <row r="25" spans="2:19" ht="15" customHeight="1" x14ac:dyDescent="0.25">
      <c r="B25" s="98" t="s">
        <v>65</v>
      </c>
      <c r="C25" s="108">
        <f t="shared" si="2"/>
        <v>6</v>
      </c>
      <c r="D25" s="100">
        <v>7113237</v>
      </c>
      <c r="E25" s="101">
        <f t="shared" si="0"/>
        <v>3.3267957170651008</v>
      </c>
      <c r="F25" s="102"/>
      <c r="G25" s="103">
        <f t="shared" si="3"/>
        <v>53</v>
      </c>
      <c r="H25" s="104">
        <f t="shared" si="1"/>
        <v>2.1964359718193123</v>
      </c>
      <c r="I25" s="105"/>
      <c r="J25" s="106">
        <v>0</v>
      </c>
      <c r="K25" s="107">
        <v>0</v>
      </c>
      <c r="L25" s="106">
        <v>53</v>
      </c>
      <c r="M25" s="107">
        <v>6713237</v>
      </c>
      <c r="N25" s="106">
        <v>0</v>
      </c>
      <c r="O25" s="107">
        <v>0</v>
      </c>
      <c r="P25" s="106">
        <v>0</v>
      </c>
      <c r="Q25" s="107">
        <v>0</v>
      </c>
      <c r="R25" s="106">
        <v>0</v>
      </c>
      <c r="S25" s="105">
        <v>0</v>
      </c>
    </row>
    <row r="26" spans="2:19" ht="15.75" x14ac:dyDescent="0.25">
      <c r="B26" s="30" t="s">
        <v>24</v>
      </c>
      <c r="C26" s="89">
        <f t="shared" si="2"/>
        <v>9</v>
      </c>
      <c r="D26" s="9">
        <v>4716606</v>
      </c>
      <c r="E26" s="34">
        <f t="shared" si="0"/>
        <v>2.2059133752866038</v>
      </c>
      <c r="F26" s="51"/>
      <c r="G26" s="97">
        <f t="shared" si="3"/>
        <v>144</v>
      </c>
      <c r="H26" s="91">
        <f t="shared" si="1"/>
        <v>5.9676750932449236</v>
      </c>
      <c r="I26" s="6"/>
      <c r="J26" s="33">
        <v>0</v>
      </c>
      <c r="K26" s="10">
        <v>0</v>
      </c>
      <c r="L26" s="33">
        <v>0</v>
      </c>
      <c r="M26" s="10">
        <v>0</v>
      </c>
      <c r="N26" s="33">
        <v>0</v>
      </c>
      <c r="O26" s="10">
        <v>0</v>
      </c>
      <c r="P26" s="33">
        <v>144</v>
      </c>
      <c r="Q26" s="10">
        <v>4619200</v>
      </c>
      <c r="R26" s="33">
        <v>0</v>
      </c>
      <c r="S26" s="6">
        <v>0</v>
      </c>
    </row>
    <row r="27" spans="2:19" ht="15.75" x14ac:dyDescent="0.25">
      <c r="B27" s="30" t="s">
        <v>25</v>
      </c>
      <c r="C27" s="89">
        <f t="shared" si="2"/>
        <v>26</v>
      </c>
      <c r="D27" s="9">
        <v>1418168</v>
      </c>
      <c r="E27" s="34">
        <f t="shared" si="0"/>
        <v>0.66326416910877273</v>
      </c>
      <c r="F27" s="51"/>
      <c r="G27" s="97">
        <f t="shared" si="3"/>
        <v>1</v>
      </c>
      <c r="H27" s="91">
        <f t="shared" si="1"/>
        <v>4.1442188147534191E-2</v>
      </c>
      <c r="I27" s="6"/>
      <c r="J27" s="33">
        <v>0</v>
      </c>
      <c r="K27" s="10">
        <v>0</v>
      </c>
      <c r="L27" s="33">
        <v>0</v>
      </c>
      <c r="M27" s="10">
        <v>0</v>
      </c>
      <c r="N27" s="33">
        <v>0</v>
      </c>
      <c r="O27" s="10">
        <v>0</v>
      </c>
      <c r="P27" s="33">
        <v>1</v>
      </c>
      <c r="Q27" s="10">
        <v>54493</v>
      </c>
      <c r="R27" s="33">
        <v>0</v>
      </c>
      <c r="S27" s="6">
        <v>0</v>
      </c>
    </row>
    <row r="28" spans="2:19" ht="15.75" x14ac:dyDescent="0.25">
      <c r="B28" s="30" t="s">
        <v>26</v>
      </c>
      <c r="C28" s="89">
        <f t="shared" si="2"/>
        <v>31</v>
      </c>
      <c r="D28" s="9">
        <v>954789</v>
      </c>
      <c r="E28" s="34">
        <f t="shared" si="0"/>
        <v>0.4465460599584789</v>
      </c>
      <c r="F28" s="51"/>
      <c r="G28" s="97">
        <f t="shared" si="3"/>
        <v>28</v>
      </c>
      <c r="H28" s="91">
        <f t="shared" si="1"/>
        <v>1.1603812681309573</v>
      </c>
      <c r="I28" s="6"/>
      <c r="J28" s="33">
        <v>0</v>
      </c>
      <c r="K28" s="10">
        <v>0</v>
      </c>
      <c r="L28" s="33">
        <v>0</v>
      </c>
      <c r="M28" s="10">
        <v>0</v>
      </c>
      <c r="N28" s="33">
        <v>0</v>
      </c>
      <c r="O28" s="10">
        <v>0</v>
      </c>
      <c r="P28" s="33">
        <v>28</v>
      </c>
      <c r="Q28" s="10">
        <v>936317</v>
      </c>
      <c r="R28" s="33">
        <v>0</v>
      </c>
      <c r="S28" s="6">
        <v>0</v>
      </c>
    </row>
    <row r="29" spans="2:19" ht="15.75" x14ac:dyDescent="0.25">
      <c r="B29" s="31" t="s">
        <v>27</v>
      </c>
      <c r="C29" s="90" t="s">
        <v>79</v>
      </c>
      <c r="D29" s="11">
        <v>0</v>
      </c>
      <c r="E29" s="35">
        <f t="shared" si="0"/>
        <v>0</v>
      </c>
      <c r="F29" s="52"/>
      <c r="G29" s="96">
        <f t="shared" si="3"/>
        <v>0</v>
      </c>
      <c r="H29" s="92">
        <f t="shared" si="1"/>
        <v>0</v>
      </c>
      <c r="I29" s="12"/>
      <c r="J29" s="13">
        <v>0</v>
      </c>
      <c r="K29" s="14">
        <v>0</v>
      </c>
      <c r="L29" s="13">
        <v>0</v>
      </c>
      <c r="M29" s="14">
        <v>0</v>
      </c>
      <c r="N29" s="13">
        <v>0</v>
      </c>
      <c r="O29" s="14">
        <v>0</v>
      </c>
      <c r="P29" s="13">
        <v>0</v>
      </c>
      <c r="Q29" s="14">
        <v>0</v>
      </c>
      <c r="R29" s="13">
        <v>0</v>
      </c>
      <c r="S29" s="12">
        <v>0</v>
      </c>
    </row>
    <row r="30" spans="2:19" ht="15.75" x14ac:dyDescent="0.25">
      <c r="B30" s="30" t="s">
        <v>66</v>
      </c>
      <c r="C30" s="89">
        <f t="shared" si="2"/>
        <v>20</v>
      </c>
      <c r="D30" s="9">
        <v>2135404</v>
      </c>
      <c r="E30" s="34">
        <f t="shared" si="0"/>
        <v>0.99870886930994773</v>
      </c>
      <c r="F30" s="51"/>
      <c r="G30" s="97">
        <f t="shared" si="3"/>
        <v>52</v>
      </c>
      <c r="H30" s="91">
        <f t="shared" si="1"/>
        <v>2.1549937836717779</v>
      </c>
      <c r="I30" s="6"/>
      <c r="J30" s="33">
        <v>0</v>
      </c>
      <c r="K30" s="10">
        <v>0</v>
      </c>
      <c r="L30" s="33">
        <v>0</v>
      </c>
      <c r="M30" s="10">
        <v>0</v>
      </c>
      <c r="N30" s="33">
        <v>0</v>
      </c>
      <c r="O30" s="10">
        <v>0</v>
      </c>
      <c r="P30" s="33">
        <v>52</v>
      </c>
      <c r="Q30" s="10">
        <v>1878121</v>
      </c>
      <c r="R30" s="33">
        <v>0</v>
      </c>
      <c r="S30" s="6">
        <v>0</v>
      </c>
    </row>
    <row r="31" spans="2:19" ht="15.75" x14ac:dyDescent="0.25">
      <c r="B31" s="30" t="s">
        <v>28</v>
      </c>
      <c r="C31" s="89">
        <f t="shared" si="2"/>
        <v>25</v>
      </c>
      <c r="D31" s="9">
        <v>1482022</v>
      </c>
      <c r="E31" s="34">
        <f t="shared" si="0"/>
        <v>0.69312809937251552</v>
      </c>
      <c r="F31" s="51"/>
      <c r="G31" s="97">
        <f t="shared" si="3"/>
        <v>25</v>
      </c>
      <c r="H31" s="91">
        <f t="shared" si="1"/>
        <v>1.0360547036883547</v>
      </c>
      <c r="I31" s="6"/>
      <c r="J31" s="33">
        <v>2</v>
      </c>
      <c r="K31" s="10">
        <v>169751</v>
      </c>
      <c r="L31" s="33">
        <v>16</v>
      </c>
      <c r="M31" s="10">
        <v>633106</v>
      </c>
      <c r="N31" s="33">
        <v>1</v>
      </c>
      <c r="O31" s="10">
        <v>77152</v>
      </c>
      <c r="P31" s="33">
        <v>6</v>
      </c>
      <c r="Q31" s="10">
        <v>188788</v>
      </c>
      <c r="R31" s="33">
        <v>0</v>
      </c>
      <c r="S31" s="6">
        <v>0</v>
      </c>
    </row>
    <row r="32" spans="2:19" ht="15.75" x14ac:dyDescent="0.25">
      <c r="B32" s="30" t="s">
        <v>29</v>
      </c>
      <c r="C32" s="89">
        <f t="shared" si="2"/>
        <v>17</v>
      </c>
      <c r="D32" s="9">
        <v>2658227</v>
      </c>
      <c r="E32" s="34">
        <f t="shared" si="0"/>
        <v>1.2432283921633445</v>
      </c>
      <c r="F32" s="51"/>
      <c r="G32" s="97">
        <f t="shared" si="3"/>
        <v>29</v>
      </c>
      <c r="H32" s="91">
        <f t="shared" si="1"/>
        <v>1.2018234562784915</v>
      </c>
      <c r="I32" s="6"/>
      <c r="J32" s="33">
        <v>0</v>
      </c>
      <c r="K32" s="10">
        <v>0</v>
      </c>
      <c r="L32" s="33">
        <v>27</v>
      </c>
      <c r="M32" s="10">
        <v>2100000</v>
      </c>
      <c r="N32" s="33">
        <v>0</v>
      </c>
      <c r="O32" s="10">
        <v>0</v>
      </c>
      <c r="P32" s="33">
        <v>2</v>
      </c>
      <c r="Q32" s="10">
        <v>80000</v>
      </c>
      <c r="R32" s="33">
        <v>0</v>
      </c>
      <c r="S32" s="6">
        <v>0</v>
      </c>
    </row>
    <row r="33" spans="2:19" ht="15.75" x14ac:dyDescent="0.25">
      <c r="B33" s="30" t="s">
        <v>67</v>
      </c>
      <c r="C33" s="89" t="s">
        <v>79</v>
      </c>
      <c r="D33" s="9">
        <v>0</v>
      </c>
      <c r="E33" s="34">
        <f t="shared" si="0"/>
        <v>0</v>
      </c>
      <c r="F33" s="51"/>
      <c r="G33" s="97">
        <f t="shared" si="3"/>
        <v>0</v>
      </c>
      <c r="H33" s="91">
        <f t="shared" si="1"/>
        <v>0</v>
      </c>
      <c r="I33" s="6"/>
      <c r="J33" s="33">
        <v>0</v>
      </c>
      <c r="K33" s="10">
        <v>0</v>
      </c>
      <c r="L33" s="33">
        <v>0</v>
      </c>
      <c r="M33" s="10">
        <v>0</v>
      </c>
      <c r="N33" s="33">
        <v>0</v>
      </c>
      <c r="O33" s="10">
        <v>0</v>
      </c>
      <c r="P33" s="33">
        <v>0</v>
      </c>
      <c r="Q33" s="10">
        <v>0</v>
      </c>
      <c r="R33" s="33">
        <v>0</v>
      </c>
      <c r="S33" s="6">
        <v>0</v>
      </c>
    </row>
    <row r="34" spans="2:19" ht="15.75" x14ac:dyDescent="0.25">
      <c r="B34" s="31" t="s">
        <v>30</v>
      </c>
      <c r="C34" s="109">
        <f t="shared" si="2"/>
        <v>12</v>
      </c>
      <c r="D34" s="11">
        <v>3502443</v>
      </c>
      <c r="E34" s="35">
        <f t="shared" si="0"/>
        <v>1.6380604739677087</v>
      </c>
      <c r="F34" s="52"/>
      <c r="G34" s="96">
        <f t="shared" si="3"/>
        <v>51</v>
      </c>
      <c r="H34" s="92">
        <f t="shared" si="1"/>
        <v>2.1135515955242439</v>
      </c>
      <c r="I34" s="12"/>
      <c r="J34" s="13">
        <v>10</v>
      </c>
      <c r="K34" s="14">
        <v>1506879</v>
      </c>
      <c r="L34" s="13">
        <v>25</v>
      </c>
      <c r="M34" s="14">
        <v>1647816</v>
      </c>
      <c r="N34" s="13">
        <v>0</v>
      </c>
      <c r="O34" s="14">
        <v>0</v>
      </c>
      <c r="P34" s="13">
        <v>16</v>
      </c>
      <c r="Q34" s="14">
        <v>371031</v>
      </c>
      <c r="R34" s="13">
        <v>0</v>
      </c>
      <c r="S34" s="12">
        <v>0</v>
      </c>
    </row>
    <row r="35" spans="2:19" ht="15.75" x14ac:dyDescent="0.25">
      <c r="B35" s="30" t="s">
        <v>31</v>
      </c>
      <c r="C35" s="89">
        <f t="shared" si="2"/>
        <v>19</v>
      </c>
      <c r="D35" s="9">
        <v>2142000</v>
      </c>
      <c r="E35" s="34">
        <f t="shared" si="0"/>
        <v>1.0017937580251361</v>
      </c>
      <c r="F35" s="51"/>
      <c r="G35" s="95">
        <f t="shared" si="3"/>
        <v>33</v>
      </c>
      <c r="H35" s="91">
        <f t="shared" si="1"/>
        <v>1.3675922088686283</v>
      </c>
      <c r="I35" s="6"/>
      <c r="J35" s="5">
        <v>4</v>
      </c>
      <c r="K35" s="10">
        <v>406400</v>
      </c>
      <c r="L35" s="5">
        <v>29</v>
      </c>
      <c r="M35" s="10">
        <v>1545600</v>
      </c>
      <c r="N35" s="5">
        <v>0</v>
      </c>
      <c r="O35" s="10">
        <v>0</v>
      </c>
      <c r="P35" s="5">
        <v>0</v>
      </c>
      <c r="Q35" s="10">
        <v>0</v>
      </c>
      <c r="R35" s="5">
        <v>0</v>
      </c>
      <c r="S35" s="6">
        <v>0</v>
      </c>
    </row>
    <row r="36" spans="2:19" ht="15.75" x14ac:dyDescent="0.25">
      <c r="B36" s="30" t="s">
        <v>32</v>
      </c>
      <c r="C36" s="89">
        <f t="shared" si="2"/>
        <v>28</v>
      </c>
      <c r="D36" s="9">
        <v>1200401</v>
      </c>
      <c r="E36" s="34">
        <f t="shared" si="0"/>
        <v>0.56141654011537423</v>
      </c>
      <c r="F36" s="51"/>
      <c r="G36" s="95">
        <f t="shared" si="3"/>
        <v>11</v>
      </c>
      <c r="H36" s="91">
        <f t="shared" si="1"/>
        <v>0.45586406962287607</v>
      </c>
      <c r="I36" s="6"/>
      <c r="J36" s="5">
        <v>0</v>
      </c>
      <c r="K36" s="10">
        <v>0</v>
      </c>
      <c r="L36" s="5">
        <v>2</v>
      </c>
      <c r="M36" s="10">
        <v>141020</v>
      </c>
      <c r="N36" s="5">
        <v>0</v>
      </c>
      <c r="O36" s="10">
        <v>0</v>
      </c>
      <c r="P36" s="5">
        <v>9</v>
      </c>
      <c r="Q36" s="10">
        <v>58807</v>
      </c>
      <c r="R36" s="5">
        <v>0</v>
      </c>
      <c r="S36" s="6">
        <v>0</v>
      </c>
    </row>
    <row r="37" spans="2:19" ht="15.75" x14ac:dyDescent="0.25">
      <c r="B37" s="30" t="s">
        <v>80</v>
      </c>
      <c r="C37" s="93">
        <f t="shared" si="2"/>
        <v>13</v>
      </c>
      <c r="D37" s="9">
        <v>3472564</v>
      </c>
      <c r="E37" s="34">
        <f t="shared" si="0"/>
        <v>1.6240863396558354</v>
      </c>
      <c r="F37" s="51"/>
      <c r="G37" s="95">
        <f t="shared" si="3"/>
        <v>111</v>
      </c>
      <c r="H37" s="91">
        <f t="shared" si="1"/>
        <v>4.6000828843762953</v>
      </c>
      <c r="I37" s="6"/>
      <c r="J37" s="5">
        <v>0</v>
      </c>
      <c r="K37" s="10">
        <v>0</v>
      </c>
      <c r="L37" s="5">
        <v>0</v>
      </c>
      <c r="M37" s="10">
        <v>0</v>
      </c>
      <c r="N37" s="5">
        <v>0</v>
      </c>
      <c r="O37" s="10">
        <v>0</v>
      </c>
      <c r="P37" s="5">
        <v>111</v>
      </c>
      <c r="Q37" s="10">
        <v>3222564</v>
      </c>
      <c r="R37" s="5">
        <v>0</v>
      </c>
      <c r="S37" s="6">
        <v>0</v>
      </c>
    </row>
    <row r="38" spans="2:19" ht="15.75" x14ac:dyDescent="0.25">
      <c r="B38" s="30" t="s">
        <v>33</v>
      </c>
      <c r="C38" s="110">
        <f t="shared" si="2"/>
        <v>38</v>
      </c>
      <c r="D38" s="9">
        <v>516325</v>
      </c>
      <c r="E38" s="34">
        <f t="shared" si="0"/>
        <v>0.24148046783955576</v>
      </c>
      <c r="F38" s="51"/>
      <c r="G38" s="97">
        <f t="shared" si="3"/>
        <v>11</v>
      </c>
      <c r="H38" s="91">
        <f t="shared" si="1"/>
        <v>0.45586406962287607</v>
      </c>
      <c r="I38" s="6"/>
      <c r="J38" s="33">
        <v>0</v>
      </c>
      <c r="K38" s="10">
        <v>0</v>
      </c>
      <c r="L38" s="33">
        <v>3</v>
      </c>
      <c r="M38" s="10">
        <v>171107</v>
      </c>
      <c r="N38" s="33">
        <v>0</v>
      </c>
      <c r="O38" s="10">
        <v>0</v>
      </c>
      <c r="P38" s="33">
        <v>8</v>
      </c>
      <c r="Q38" s="10">
        <v>298279</v>
      </c>
      <c r="R38" s="33">
        <v>0</v>
      </c>
      <c r="S38" s="6">
        <v>0</v>
      </c>
    </row>
    <row r="39" spans="2:19" ht="15.75" x14ac:dyDescent="0.25">
      <c r="B39" s="31" t="s">
        <v>68</v>
      </c>
      <c r="C39" s="109">
        <f t="shared" si="2"/>
        <v>23</v>
      </c>
      <c r="D39" s="11">
        <v>1675494</v>
      </c>
      <c r="E39" s="35">
        <f t="shared" si="0"/>
        <v>0.78361317964919119</v>
      </c>
      <c r="F39" s="52"/>
      <c r="G39" s="96">
        <f t="shared" si="3"/>
        <v>58</v>
      </c>
      <c r="H39" s="92">
        <f t="shared" si="1"/>
        <v>2.403646912556983</v>
      </c>
      <c r="I39" s="12"/>
      <c r="J39" s="13">
        <v>0</v>
      </c>
      <c r="K39" s="14">
        <v>0</v>
      </c>
      <c r="L39" s="13">
        <v>0</v>
      </c>
      <c r="M39" s="14">
        <v>0</v>
      </c>
      <c r="N39" s="13">
        <v>0</v>
      </c>
      <c r="O39" s="14">
        <v>0</v>
      </c>
      <c r="P39" s="13">
        <v>58</v>
      </c>
      <c r="Q39" s="14">
        <v>1674188</v>
      </c>
      <c r="R39" s="13">
        <v>0</v>
      </c>
      <c r="S39" s="12">
        <v>0</v>
      </c>
    </row>
    <row r="40" spans="2:19" ht="15.75" x14ac:dyDescent="0.25">
      <c r="B40" s="30" t="s">
        <v>54</v>
      </c>
      <c r="C40" s="89">
        <f t="shared" si="2"/>
        <v>37</v>
      </c>
      <c r="D40" s="9">
        <v>553856</v>
      </c>
      <c r="E40" s="34">
        <f t="shared" si="0"/>
        <v>0.25903337238317919</v>
      </c>
      <c r="F40" s="51"/>
      <c r="G40" s="95">
        <f t="shared" si="3"/>
        <v>0</v>
      </c>
      <c r="H40" s="91">
        <f t="shared" si="1"/>
        <v>0</v>
      </c>
      <c r="I40" s="6"/>
      <c r="J40" s="5">
        <v>0</v>
      </c>
      <c r="K40" s="10">
        <v>0</v>
      </c>
      <c r="L40" s="5">
        <v>0</v>
      </c>
      <c r="M40" s="10">
        <v>0</v>
      </c>
      <c r="N40" s="5">
        <v>0</v>
      </c>
      <c r="O40" s="10">
        <v>0</v>
      </c>
      <c r="P40" s="5">
        <v>0</v>
      </c>
      <c r="Q40" s="10">
        <v>0</v>
      </c>
      <c r="R40" s="5">
        <v>0</v>
      </c>
      <c r="S40" s="6">
        <v>0</v>
      </c>
    </row>
    <row r="41" spans="2:19" ht="15.75" x14ac:dyDescent="0.25">
      <c r="B41" s="30" t="s">
        <v>34</v>
      </c>
      <c r="C41" s="89">
        <f t="shared" si="2"/>
        <v>29</v>
      </c>
      <c r="D41" s="9">
        <v>1157284</v>
      </c>
      <c r="E41" s="34">
        <f t="shared" si="0"/>
        <v>0.54125111459494013</v>
      </c>
      <c r="F41" s="51"/>
      <c r="G41" s="95">
        <f t="shared" si="3"/>
        <v>8</v>
      </c>
      <c r="H41" s="91">
        <f t="shared" si="1"/>
        <v>0.33153750518027353</v>
      </c>
      <c r="I41" s="6"/>
      <c r="J41" s="5">
        <v>0</v>
      </c>
      <c r="K41" s="10">
        <v>0</v>
      </c>
      <c r="L41" s="5">
        <v>8</v>
      </c>
      <c r="M41" s="10">
        <v>381955</v>
      </c>
      <c r="N41" s="5">
        <v>0</v>
      </c>
      <c r="O41" s="10">
        <v>0</v>
      </c>
      <c r="P41" s="5">
        <v>0</v>
      </c>
      <c r="Q41" s="10">
        <v>0</v>
      </c>
      <c r="R41" s="5">
        <v>0</v>
      </c>
      <c r="S41" s="6">
        <v>0</v>
      </c>
    </row>
    <row r="42" spans="2:19" ht="15.75" x14ac:dyDescent="0.25">
      <c r="B42" s="30" t="s">
        <v>35</v>
      </c>
      <c r="C42" s="89">
        <f t="shared" si="2"/>
        <v>11</v>
      </c>
      <c r="D42" s="9">
        <v>3535654</v>
      </c>
      <c r="E42" s="34">
        <f t="shared" ref="E42:E65" si="4">(D42/D$68)*100</f>
        <v>1.6535929541253991</v>
      </c>
      <c r="F42" s="51"/>
      <c r="G42" s="95">
        <f t="shared" si="3"/>
        <v>63</v>
      </c>
      <c r="H42" s="91">
        <f t="shared" ref="H42:H65" si="5">(G42/G$68)*100</f>
        <v>2.6108578532946538</v>
      </c>
      <c r="I42" s="6"/>
      <c r="J42" s="5">
        <v>2</v>
      </c>
      <c r="K42" s="10">
        <v>220800</v>
      </c>
      <c r="L42" s="5">
        <v>41</v>
      </c>
      <c r="M42" s="10">
        <v>2172817</v>
      </c>
      <c r="N42" s="5">
        <v>0</v>
      </c>
      <c r="O42" s="10">
        <v>0</v>
      </c>
      <c r="P42" s="5">
        <v>20</v>
      </c>
      <c r="Q42" s="10">
        <v>820568</v>
      </c>
      <c r="R42" s="5">
        <v>0</v>
      </c>
      <c r="S42" s="6">
        <v>0</v>
      </c>
    </row>
    <row r="43" spans="2:19" ht="15.75" x14ac:dyDescent="0.25">
      <c r="B43" s="30" t="s">
        <v>36</v>
      </c>
      <c r="C43" s="89">
        <f t="shared" si="2"/>
        <v>33</v>
      </c>
      <c r="D43" s="9">
        <v>832794</v>
      </c>
      <c r="E43" s="34">
        <f t="shared" si="4"/>
        <v>0.38949011714322374</v>
      </c>
      <c r="F43" s="51"/>
      <c r="G43" s="95">
        <f t="shared" si="3"/>
        <v>22</v>
      </c>
      <c r="H43" s="91">
        <f t="shared" si="5"/>
        <v>0.91172813924575213</v>
      </c>
      <c r="I43" s="6"/>
      <c r="J43" s="5">
        <v>1</v>
      </c>
      <c r="K43" s="10">
        <v>78400</v>
      </c>
      <c r="L43" s="5">
        <v>3</v>
      </c>
      <c r="M43" s="10">
        <v>151293</v>
      </c>
      <c r="N43" s="5">
        <v>0</v>
      </c>
      <c r="O43" s="10">
        <v>0</v>
      </c>
      <c r="P43" s="5">
        <v>17</v>
      </c>
      <c r="Q43" s="10">
        <v>551118</v>
      </c>
      <c r="R43" s="5">
        <v>1</v>
      </c>
      <c r="S43" s="6">
        <v>38744</v>
      </c>
    </row>
    <row r="44" spans="2:19" ht="15.75" x14ac:dyDescent="0.25">
      <c r="B44" s="30" t="s">
        <v>69</v>
      </c>
      <c r="C44" s="89">
        <f t="shared" si="2"/>
        <v>3</v>
      </c>
      <c r="D44" s="9">
        <v>9122416</v>
      </c>
      <c r="E44" s="34">
        <f t="shared" si="4"/>
        <v>4.2664703113485674</v>
      </c>
      <c r="F44" s="51"/>
      <c r="G44" s="95">
        <f t="shared" si="3"/>
        <v>193</v>
      </c>
      <c r="H44" s="91">
        <f t="shared" si="5"/>
        <v>7.9983423124740991</v>
      </c>
      <c r="I44" s="6"/>
      <c r="J44" s="5">
        <v>21</v>
      </c>
      <c r="K44" s="10">
        <v>1878443</v>
      </c>
      <c r="L44" s="5">
        <v>172</v>
      </c>
      <c r="M44" s="10">
        <v>6298960</v>
      </c>
      <c r="N44" s="5">
        <v>0</v>
      </c>
      <c r="O44" s="10">
        <v>0</v>
      </c>
      <c r="P44" s="5">
        <v>0</v>
      </c>
      <c r="Q44" s="10">
        <v>0</v>
      </c>
      <c r="R44" s="5">
        <v>0</v>
      </c>
      <c r="S44" s="6">
        <v>0</v>
      </c>
    </row>
    <row r="45" spans="2:19" ht="15.75" x14ac:dyDescent="0.25">
      <c r="B45" s="98" t="s">
        <v>55</v>
      </c>
      <c r="C45" s="108">
        <f t="shared" si="2"/>
        <v>14</v>
      </c>
      <c r="D45" s="100">
        <v>3450572</v>
      </c>
      <c r="E45" s="101">
        <f t="shared" si="4"/>
        <v>1.6138008829207799</v>
      </c>
      <c r="F45" s="102"/>
      <c r="G45" s="103">
        <f t="shared" si="3"/>
        <v>6</v>
      </c>
      <c r="H45" s="104">
        <f t="shared" si="5"/>
        <v>0.24865312888520513</v>
      </c>
      <c r="I45" s="105"/>
      <c r="J45" s="106">
        <v>0</v>
      </c>
      <c r="K45" s="107">
        <v>0</v>
      </c>
      <c r="L45" s="106">
        <v>2</v>
      </c>
      <c r="M45" s="107">
        <v>105600</v>
      </c>
      <c r="N45" s="106">
        <v>0</v>
      </c>
      <c r="O45" s="107">
        <v>0</v>
      </c>
      <c r="P45" s="106">
        <v>4</v>
      </c>
      <c r="Q45" s="107">
        <v>136400</v>
      </c>
      <c r="R45" s="106">
        <v>0</v>
      </c>
      <c r="S45" s="105">
        <v>0</v>
      </c>
    </row>
    <row r="46" spans="2:19" ht="15.75" x14ac:dyDescent="0.25">
      <c r="B46" s="30" t="s">
        <v>70</v>
      </c>
      <c r="C46" s="89">
        <f t="shared" si="2"/>
        <v>40</v>
      </c>
      <c r="D46" s="9">
        <v>214732</v>
      </c>
      <c r="E46" s="34">
        <f t="shared" si="4"/>
        <v>0.10042818732411464</v>
      </c>
      <c r="F46" s="51"/>
      <c r="G46" s="97">
        <f t="shared" si="3"/>
        <v>6</v>
      </c>
      <c r="H46" s="91">
        <f t="shared" si="5"/>
        <v>0.24865312888520513</v>
      </c>
      <c r="I46" s="6"/>
      <c r="J46" s="33">
        <v>0</v>
      </c>
      <c r="K46" s="10">
        <v>0</v>
      </c>
      <c r="L46" s="33">
        <v>5</v>
      </c>
      <c r="M46" s="10">
        <v>184732</v>
      </c>
      <c r="N46" s="33">
        <v>0</v>
      </c>
      <c r="O46" s="10">
        <v>0</v>
      </c>
      <c r="P46" s="33">
        <v>1</v>
      </c>
      <c r="Q46" s="10">
        <v>30000</v>
      </c>
      <c r="R46" s="33">
        <v>0</v>
      </c>
      <c r="S46" s="6">
        <v>0</v>
      </c>
    </row>
    <row r="47" spans="2:19" ht="15.75" x14ac:dyDescent="0.25">
      <c r="B47" s="30" t="s">
        <v>71</v>
      </c>
      <c r="C47" s="89" t="s">
        <v>79</v>
      </c>
      <c r="D47" s="9">
        <v>0</v>
      </c>
      <c r="E47" s="34">
        <f t="shared" si="4"/>
        <v>0</v>
      </c>
      <c r="F47" s="51"/>
      <c r="G47" s="97">
        <f t="shared" si="3"/>
        <v>0</v>
      </c>
      <c r="H47" s="91">
        <f t="shared" si="5"/>
        <v>0</v>
      </c>
      <c r="I47" s="6"/>
      <c r="J47" s="33">
        <v>0</v>
      </c>
      <c r="K47" s="10">
        <v>0</v>
      </c>
      <c r="L47" s="33">
        <v>0</v>
      </c>
      <c r="M47" s="10">
        <v>0</v>
      </c>
      <c r="N47" s="33">
        <v>0</v>
      </c>
      <c r="O47" s="10">
        <v>0</v>
      </c>
      <c r="P47" s="33">
        <v>0</v>
      </c>
      <c r="Q47" s="10">
        <v>0</v>
      </c>
      <c r="R47" s="33">
        <v>0</v>
      </c>
      <c r="S47" s="6">
        <v>0</v>
      </c>
    </row>
    <row r="48" spans="2:19" ht="15.75" x14ac:dyDescent="0.25">
      <c r="B48" s="30" t="s">
        <v>37</v>
      </c>
      <c r="C48" s="110">
        <f t="shared" si="2"/>
        <v>8</v>
      </c>
      <c r="D48" s="9">
        <v>5186274</v>
      </c>
      <c r="E48" s="34">
        <f t="shared" si="4"/>
        <v>2.4255727920672525</v>
      </c>
      <c r="F48" s="51"/>
      <c r="G48" s="97">
        <f t="shared" si="3"/>
        <v>110</v>
      </c>
      <c r="H48" s="91">
        <f t="shared" si="5"/>
        <v>4.5586406962287604</v>
      </c>
      <c r="I48" s="6"/>
      <c r="J48" s="33">
        <v>0</v>
      </c>
      <c r="K48" s="10">
        <v>0</v>
      </c>
      <c r="L48" s="33">
        <v>0</v>
      </c>
      <c r="M48" s="10">
        <v>0</v>
      </c>
      <c r="N48" s="33">
        <v>0</v>
      </c>
      <c r="O48" s="10">
        <v>0</v>
      </c>
      <c r="P48" s="33">
        <v>110</v>
      </c>
      <c r="Q48" s="10">
        <v>3815768</v>
      </c>
      <c r="R48" s="33">
        <v>0</v>
      </c>
      <c r="S48" s="6">
        <v>0</v>
      </c>
    </row>
    <row r="49" spans="2:19" ht="15.75" x14ac:dyDescent="0.25">
      <c r="B49" s="30" t="s">
        <v>38</v>
      </c>
      <c r="C49" s="89">
        <f t="shared" si="2"/>
        <v>22</v>
      </c>
      <c r="D49" s="9">
        <v>1761964</v>
      </c>
      <c r="E49" s="34">
        <f t="shared" si="4"/>
        <v>0.82405440572595767</v>
      </c>
      <c r="F49" s="51"/>
      <c r="G49" s="95">
        <f t="shared" si="3"/>
        <v>42</v>
      </c>
      <c r="H49" s="91">
        <f t="shared" si="5"/>
        <v>1.7405719021964361</v>
      </c>
      <c r="I49" s="6"/>
      <c r="J49" s="5">
        <v>0</v>
      </c>
      <c r="K49" s="10">
        <v>0</v>
      </c>
      <c r="L49" s="5">
        <v>10</v>
      </c>
      <c r="M49" s="10">
        <v>421270</v>
      </c>
      <c r="N49" s="5">
        <v>0</v>
      </c>
      <c r="O49" s="10">
        <v>0</v>
      </c>
      <c r="P49" s="5">
        <v>32</v>
      </c>
      <c r="Q49" s="10">
        <v>1167402</v>
      </c>
      <c r="R49" s="5">
        <v>0</v>
      </c>
      <c r="S49" s="6">
        <v>0</v>
      </c>
    </row>
    <row r="50" spans="2:19" ht="15.75" x14ac:dyDescent="0.25">
      <c r="B50" s="98" t="s">
        <v>39</v>
      </c>
      <c r="C50" s="108">
        <f t="shared" si="2"/>
        <v>2</v>
      </c>
      <c r="D50" s="100">
        <v>23528323</v>
      </c>
      <c r="E50" s="101">
        <f t="shared" si="4"/>
        <v>11.003980914191992</v>
      </c>
      <c r="F50" s="102"/>
      <c r="G50" s="103">
        <f t="shared" si="3"/>
        <v>197</v>
      </c>
      <c r="H50" s="104">
        <f t="shared" si="5"/>
        <v>8.164111065064235</v>
      </c>
      <c r="I50" s="105"/>
      <c r="J50" s="106">
        <v>3</v>
      </c>
      <c r="K50" s="107">
        <v>349947</v>
      </c>
      <c r="L50" s="106">
        <v>173</v>
      </c>
      <c r="M50" s="107">
        <v>8026609</v>
      </c>
      <c r="N50" s="106">
        <v>0</v>
      </c>
      <c r="O50" s="107">
        <v>0</v>
      </c>
      <c r="P50" s="106">
        <v>21</v>
      </c>
      <c r="Q50" s="107">
        <v>473574</v>
      </c>
      <c r="R50" s="106">
        <v>0</v>
      </c>
      <c r="S50" s="105">
        <v>0</v>
      </c>
    </row>
    <row r="51" spans="2:19" ht="15.75" x14ac:dyDescent="0.25">
      <c r="B51" s="30" t="s">
        <v>72</v>
      </c>
      <c r="C51" s="89">
        <f t="shared" si="2"/>
        <v>7</v>
      </c>
      <c r="D51" s="9">
        <v>6035838</v>
      </c>
      <c r="E51" s="34">
        <f t="shared" si="4"/>
        <v>2.8229060844308691</v>
      </c>
      <c r="F51" s="51"/>
      <c r="G51" s="97">
        <f t="shared" si="3"/>
        <v>117</v>
      </c>
      <c r="H51" s="91">
        <f t="shared" si="5"/>
        <v>4.8487360132615001</v>
      </c>
      <c r="I51" s="6"/>
      <c r="J51" s="33">
        <v>0</v>
      </c>
      <c r="K51" s="10">
        <v>0</v>
      </c>
      <c r="L51" s="33">
        <v>96</v>
      </c>
      <c r="M51" s="10">
        <v>4914872</v>
      </c>
      <c r="N51" s="33">
        <v>0</v>
      </c>
      <c r="O51" s="10">
        <v>0</v>
      </c>
      <c r="P51" s="33">
        <v>21</v>
      </c>
      <c r="Q51" s="10">
        <v>786960</v>
      </c>
      <c r="R51" s="33">
        <v>0</v>
      </c>
      <c r="S51" s="6">
        <v>0</v>
      </c>
    </row>
    <row r="52" spans="2:19" ht="15.75" x14ac:dyDescent="0.25">
      <c r="B52" s="30" t="s">
        <v>73</v>
      </c>
      <c r="C52" s="89" t="s">
        <v>79</v>
      </c>
      <c r="D52" s="9">
        <v>0</v>
      </c>
      <c r="E52" s="34">
        <f>(D52/D$68)*100</f>
        <v>0</v>
      </c>
      <c r="F52" s="51"/>
      <c r="G52" s="97">
        <f t="shared" si="3"/>
        <v>0</v>
      </c>
      <c r="H52" s="91">
        <f t="shared" si="5"/>
        <v>0</v>
      </c>
      <c r="I52" s="6"/>
      <c r="J52" s="33">
        <v>0</v>
      </c>
      <c r="K52" s="10">
        <v>0</v>
      </c>
      <c r="L52" s="33">
        <v>0</v>
      </c>
      <c r="M52" s="10">
        <v>0</v>
      </c>
      <c r="N52" s="33">
        <v>0</v>
      </c>
      <c r="O52" s="10">
        <v>0</v>
      </c>
      <c r="P52" s="33">
        <v>0</v>
      </c>
      <c r="Q52" s="10">
        <v>0</v>
      </c>
      <c r="R52" s="33">
        <v>0</v>
      </c>
      <c r="S52" s="6">
        <v>0</v>
      </c>
    </row>
    <row r="53" spans="2:19" ht="15.75" x14ac:dyDescent="0.25">
      <c r="B53" s="30" t="s">
        <v>56</v>
      </c>
      <c r="C53" s="89">
        <f t="shared" si="2"/>
        <v>27</v>
      </c>
      <c r="D53" s="71">
        <v>1271872</v>
      </c>
      <c r="E53" s="34">
        <f t="shared" si="4"/>
        <v>0.59484287143181425</v>
      </c>
      <c r="F53" s="51"/>
      <c r="G53" s="97">
        <f t="shared" si="3"/>
        <v>18</v>
      </c>
      <c r="H53" s="91">
        <f t="shared" si="5"/>
        <v>0.74595938665561545</v>
      </c>
      <c r="I53" s="6"/>
      <c r="J53" s="33">
        <v>0</v>
      </c>
      <c r="K53" s="10">
        <v>0</v>
      </c>
      <c r="L53" s="33">
        <v>0</v>
      </c>
      <c r="M53" s="10">
        <v>0</v>
      </c>
      <c r="N53" s="33">
        <v>0</v>
      </c>
      <c r="O53" s="10">
        <v>0</v>
      </c>
      <c r="P53" s="33">
        <v>18</v>
      </c>
      <c r="Q53" s="10">
        <v>1271872</v>
      </c>
      <c r="R53" s="33">
        <v>0</v>
      </c>
      <c r="S53" s="6">
        <v>0</v>
      </c>
    </row>
    <row r="54" spans="2:19" ht="15.75" x14ac:dyDescent="0.25">
      <c r="B54" s="31" t="s">
        <v>40</v>
      </c>
      <c r="C54" s="109">
        <f t="shared" si="2"/>
        <v>21</v>
      </c>
      <c r="D54" s="11">
        <v>2022565</v>
      </c>
      <c r="E54" s="35">
        <f t="shared" si="4"/>
        <v>0.94593510373487832</v>
      </c>
      <c r="F54" s="52"/>
      <c r="G54" s="96">
        <f t="shared" si="3"/>
        <v>21</v>
      </c>
      <c r="H54" s="92">
        <f t="shared" si="5"/>
        <v>0.87028595109821805</v>
      </c>
      <c r="I54" s="12"/>
      <c r="J54" s="13">
        <v>0</v>
      </c>
      <c r="K54" s="14">
        <v>0</v>
      </c>
      <c r="L54" s="13">
        <v>19</v>
      </c>
      <c r="M54" s="14">
        <v>875373</v>
      </c>
      <c r="N54" s="13">
        <v>0</v>
      </c>
      <c r="O54" s="14">
        <v>0</v>
      </c>
      <c r="P54" s="13">
        <v>2</v>
      </c>
      <c r="Q54" s="14">
        <v>80000</v>
      </c>
      <c r="R54" s="13">
        <v>0</v>
      </c>
      <c r="S54" s="12">
        <v>0</v>
      </c>
    </row>
    <row r="55" spans="2:19" ht="15.75" x14ac:dyDescent="0.25">
      <c r="B55" s="30" t="s">
        <v>57</v>
      </c>
      <c r="C55" s="89" t="s">
        <v>79</v>
      </c>
      <c r="D55" s="9">
        <v>0</v>
      </c>
      <c r="E55" s="34">
        <f t="shared" si="4"/>
        <v>0</v>
      </c>
      <c r="F55" s="51"/>
      <c r="G55" s="95">
        <f t="shared" si="3"/>
        <v>0</v>
      </c>
      <c r="H55" s="91">
        <f t="shared" si="5"/>
        <v>0</v>
      </c>
      <c r="I55" s="6"/>
      <c r="J55" s="5">
        <v>0</v>
      </c>
      <c r="K55" s="10">
        <v>0</v>
      </c>
      <c r="L55" s="5">
        <v>0</v>
      </c>
      <c r="M55" s="10">
        <v>0</v>
      </c>
      <c r="N55" s="5">
        <v>0</v>
      </c>
      <c r="O55" s="10">
        <v>0</v>
      </c>
      <c r="P55" s="5">
        <v>0</v>
      </c>
      <c r="Q55" s="10">
        <v>0</v>
      </c>
      <c r="R55" s="5">
        <v>0</v>
      </c>
      <c r="S55" s="6">
        <v>0</v>
      </c>
    </row>
    <row r="56" spans="2:19" ht="15.75" x14ac:dyDescent="0.25">
      <c r="B56" s="30" t="s">
        <v>41</v>
      </c>
      <c r="C56" s="110" t="s">
        <v>79</v>
      </c>
      <c r="D56" s="9">
        <v>0</v>
      </c>
      <c r="E56" s="34">
        <f t="shared" si="4"/>
        <v>0</v>
      </c>
      <c r="F56" s="51"/>
      <c r="G56" s="97">
        <f t="shared" si="3"/>
        <v>0</v>
      </c>
      <c r="H56" s="91">
        <f t="shared" si="5"/>
        <v>0</v>
      </c>
      <c r="I56" s="6"/>
      <c r="J56" s="33">
        <v>0</v>
      </c>
      <c r="K56" s="10">
        <v>0</v>
      </c>
      <c r="L56" s="33">
        <v>0</v>
      </c>
      <c r="M56" s="10">
        <v>0</v>
      </c>
      <c r="N56" s="33">
        <v>0</v>
      </c>
      <c r="O56" s="10">
        <v>0</v>
      </c>
      <c r="P56" s="33">
        <v>0</v>
      </c>
      <c r="Q56" s="10">
        <v>0</v>
      </c>
      <c r="R56" s="33">
        <v>0</v>
      </c>
      <c r="S56" s="6">
        <v>0</v>
      </c>
    </row>
    <row r="57" spans="2:19" ht="15.75" x14ac:dyDescent="0.25">
      <c r="B57" s="30" t="s">
        <v>42</v>
      </c>
      <c r="C57" s="89">
        <f t="shared" si="2"/>
        <v>4</v>
      </c>
      <c r="D57" s="9">
        <v>8464781</v>
      </c>
      <c r="E57" s="34">
        <f t="shared" si="4"/>
        <v>3.9589004523108171</v>
      </c>
      <c r="F57" s="51"/>
      <c r="G57" s="97">
        <f t="shared" si="3"/>
        <v>51</v>
      </c>
      <c r="H57" s="91">
        <f>(G57/G$68)*100</f>
        <v>2.1135515955242439</v>
      </c>
      <c r="I57" s="6"/>
      <c r="J57" s="33">
        <v>2</v>
      </c>
      <c r="K57" s="10">
        <v>100000</v>
      </c>
      <c r="L57" s="33">
        <v>33</v>
      </c>
      <c r="M57" s="10">
        <v>2168751</v>
      </c>
      <c r="N57" s="33">
        <v>0</v>
      </c>
      <c r="O57" s="10">
        <v>0</v>
      </c>
      <c r="P57" s="33">
        <v>16</v>
      </c>
      <c r="Q57" s="10">
        <v>608764</v>
      </c>
      <c r="R57" s="33">
        <v>0</v>
      </c>
      <c r="S57" s="6">
        <v>0</v>
      </c>
    </row>
    <row r="58" spans="2:19" ht="15.75" x14ac:dyDescent="0.25">
      <c r="B58" s="30" t="s">
        <v>58</v>
      </c>
      <c r="C58" s="89" t="s">
        <v>79</v>
      </c>
      <c r="D58" s="9">
        <v>-3</v>
      </c>
      <c r="E58" s="34">
        <f t="shared" si="4"/>
        <v>-1.4030724902312831E-6</v>
      </c>
      <c r="F58" s="51"/>
      <c r="G58" s="97">
        <f t="shared" si="3"/>
        <v>0</v>
      </c>
      <c r="H58" s="91">
        <f t="shared" si="5"/>
        <v>0</v>
      </c>
      <c r="I58" s="6"/>
      <c r="J58" s="33">
        <v>0</v>
      </c>
      <c r="K58" s="10">
        <v>0</v>
      </c>
      <c r="L58" s="33">
        <v>0</v>
      </c>
      <c r="M58" s="10">
        <v>-2</v>
      </c>
      <c r="N58" s="33">
        <v>0</v>
      </c>
      <c r="O58" s="10">
        <v>0</v>
      </c>
      <c r="P58" s="33">
        <v>0</v>
      </c>
      <c r="Q58" s="10">
        <v>0</v>
      </c>
      <c r="R58" s="33">
        <v>0</v>
      </c>
      <c r="S58" s="6">
        <v>0</v>
      </c>
    </row>
    <row r="59" spans="2:19" ht="15.75" x14ac:dyDescent="0.25">
      <c r="B59" s="31" t="s">
        <v>74</v>
      </c>
      <c r="C59" s="109">
        <f t="shared" si="2"/>
        <v>35</v>
      </c>
      <c r="D59" s="11">
        <v>609018</v>
      </c>
      <c r="E59" s="35">
        <f t="shared" si="4"/>
        <v>0.28483213395189189</v>
      </c>
      <c r="F59" s="52"/>
      <c r="G59" s="96">
        <f t="shared" si="3"/>
        <v>16</v>
      </c>
      <c r="H59" s="92">
        <f t="shared" si="5"/>
        <v>0.66307501036054706</v>
      </c>
      <c r="I59" s="12"/>
      <c r="J59" s="13">
        <v>0</v>
      </c>
      <c r="K59" s="14">
        <v>0</v>
      </c>
      <c r="L59" s="13">
        <v>16</v>
      </c>
      <c r="M59" s="14">
        <v>609018</v>
      </c>
      <c r="N59" s="13">
        <v>0</v>
      </c>
      <c r="O59" s="14">
        <v>0</v>
      </c>
      <c r="P59" s="13">
        <v>0</v>
      </c>
      <c r="Q59" s="14">
        <v>0</v>
      </c>
      <c r="R59" s="13">
        <v>0</v>
      </c>
      <c r="S59" s="12">
        <v>0</v>
      </c>
    </row>
    <row r="60" spans="2:19" ht="15.75" x14ac:dyDescent="0.25">
      <c r="B60" s="30" t="s">
        <v>75</v>
      </c>
      <c r="C60" s="89" t="s">
        <v>79</v>
      </c>
      <c r="D60" s="71">
        <v>0</v>
      </c>
      <c r="E60" s="34">
        <f t="shared" si="4"/>
        <v>0</v>
      </c>
      <c r="F60" s="51"/>
      <c r="G60" s="95">
        <f t="shared" si="3"/>
        <v>0</v>
      </c>
      <c r="H60" s="91">
        <f t="shared" si="5"/>
        <v>0</v>
      </c>
      <c r="I60" s="6"/>
      <c r="J60" s="5">
        <v>0</v>
      </c>
      <c r="K60" s="10">
        <v>0</v>
      </c>
      <c r="L60" s="5">
        <v>0</v>
      </c>
      <c r="M60" s="10">
        <v>0</v>
      </c>
      <c r="N60" s="5">
        <v>0</v>
      </c>
      <c r="O60" s="10">
        <v>0</v>
      </c>
      <c r="P60" s="5">
        <v>0</v>
      </c>
      <c r="Q60" s="10">
        <v>0</v>
      </c>
      <c r="R60" s="5">
        <v>0</v>
      </c>
      <c r="S60" s="6">
        <v>0</v>
      </c>
    </row>
    <row r="61" spans="2:19" ht="15.75" x14ac:dyDescent="0.25">
      <c r="B61" s="30" t="s">
        <v>59</v>
      </c>
      <c r="C61" s="89">
        <f t="shared" si="2"/>
        <v>16</v>
      </c>
      <c r="D61" s="9">
        <v>2984780</v>
      </c>
      <c r="E61" s="34">
        <f t="shared" si="4"/>
        <v>1.3959542357975097</v>
      </c>
      <c r="F61" s="51"/>
      <c r="G61" s="95">
        <f t="shared" si="3"/>
        <v>83</v>
      </c>
      <c r="H61" s="91">
        <f t="shared" si="5"/>
        <v>3.4397016162453378</v>
      </c>
      <c r="I61" s="6"/>
      <c r="J61" s="5">
        <v>0</v>
      </c>
      <c r="K61" s="10">
        <v>0</v>
      </c>
      <c r="L61" s="5">
        <v>0</v>
      </c>
      <c r="M61" s="10">
        <v>0</v>
      </c>
      <c r="N61" s="5">
        <v>0</v>
      </c>
      <c r="O61" s="10">
        <v>0</v>
      </c>
      <c r="P61" s="5">
        <v>83</v>
      </c>
      <c r="Q61" s="10">
        <v>2966380</v>
      </c>
      <c r="R61" s="5">
        <v>0</v>
      </c>
      <c r="S61" s="6">
        <v>0</v>
      </c>
    </row>
    <row r="62" spans="2:19" ht="15.75" x14ac:dyDescent="0.25">
      <c r="B62" s="30" t="s">
        <v>76</v>
      </c>
      <c r="C62" s="89" t="s">
        <v>79</v>
      </c>
      <c r="D62" s="9">
        <v>0</v>
      </c>
      <c r="E62" s="34">
        <f t="shared" si="4"/>
        <v>0</v>
      </c>
      <c r="F62" s="51"/>
      <c r="G62" s="95">
        <f t="shared" si="3"/>
        <v>0</v>
      </c>
      <c r="H62" s="91">
        <f t="shared" si="5"/>
        <v>0</v>
      </c>
      <c r="I62" s="6"/>
      <c r="J62" s="5">
        <v>0</v>
      </c>
      <c r="K62" s="10">
        <v>0</v>
      </c>
      <c r="L62" s="5">
        <v>0</v>
      </c>
      <c r="M62" s="10">
        <v>0</v>
      </c>
      <c r="N62" s="5">
        <v>0</v>
      </c>
      <c r="O62" s="10">
        <v>0</v>
      </c>
      <c r="P62" s="5">
        <v>0</v>
      </c>
      <c r="Q62" s="10">
        <v>0</v>
      </c>
      <c r="R62" s="5">
        <v>0</v>
      </c>
      <c r="S62" s="6">
        <v>0</v>
      </c>
    </row>
    <row r="63" spans="2:19" ht="15.75" x14ac:dyDescent="0.25">
      <c r="B63" s="30" t="s">
        <v>60</v>
      </c>
      <c r="C63" s="110" t="s">
        <v>79</v>
      </c>
      <c r="D63" s="9">
        <v>0</v>
      </c>
      <c r="E63" s="34">
        <f t="shared" si="4"/>
        <v>0</v>
      </c>
      <c r="F63" s="51"/>
      <c r="G63" s="97">
        <f t="shared" si="3"/>
        <v>29</v>
      </c>
      <c r="H63" s="91">
        <f t="shared" si="5"/>
        <v>1.2018234562784915</v>
      </c>
      <c r="I63" s="6"/>
      <c r="J63" s="33">
        <v>0</v>
      </c>
      <c r="K63" s="10">
        <v>0</v>
      </c>
      <c r="L63" s="33">
        <v>0</v>
      </c>
      <c r="M63" s="10">
        <v>0</v>
      </c>
      <c r="N63" s="33">
        <v>0</v>
      </c>
      <c r="O63" s="10">
        <v>0</v>
      </c>
      <c r="P63" s="33">
        <v>29</v>
      </c>
      <c r="Q63" s="10">
        <v>980821</v>
      </c>
      <c r="R63" s="33">
        <v>0</v>
      </c>
      <c r="S63" s="6">
        <v>0</v>
      </c>
    </row>
    <row r="64" spans="2:19" ht="15.75" x14ac:dyDescent="0.25">
      <c r="B64" s="30" t="s">
        <v>43</v>
      </c>
      <c r="C64" s="89">
        <f t="shared" si="2"/>
        <v>30</v>
      </c>
      <c r="D64" s="9">
        <v>1119326</v>
      </c>
      <c r="E64" s="34">
        <f t="shared" si="4"/>
        <v>0.52349850606687376</v>
      </c>
      <c r="F64" s="51"/>
      <c r="G64" s="97">
        <f t="shared" si="3"/>
        <v>0</v>
      </c>
      <c r="H64" s="91">
        <f t="shared" si="5"/>
        <v>0</v>
      </c>
      <c r="I64" s="6"/>
      <c r="J64" s="33">
        <v>0</v>
      </c>
      <c r="K64" s="10">
        <v>0</v>
      </c>
      <c r="L64" s="33">
        <v>0</v>
      </c>
      <c r="M64" s="10">
        <v>0</v>
      </c>
      <c r="N64" s="33">
        <v>0</v>
      </c>
      <c r="O64" s="10">
        <v>0</v>
      </c>
      <c r="P64" s="33">
        <v>0</v>
      </c>
      <c r="Q64" s="10">
        <v>0</v>
      </c>
      <c r="R64" s="33">
        <v>0</v>
      </c>
      <c r="S64" s="6">
        <v>0</v>
      </c>
    </row>
    <row r="65" spans="2:19" ht="15.75" x14ac:dyDescent="0.25">
      <c r="B65" s="30" t="s">
        <v>44</v>
      </c>
      <c r="C65" s="89">
        <f t="shared" si="2"/>
        <v>41</v>
      </c>
      <c r="D65" s="9">
        <v>0</v>
      </c>
      <c r="E65" s="34">
        <f t="shared" si="4"/>
        <v>0</v>
      </c>
      <c r="F65" s="51"/>
      <c r="G65" s="97">
        <f t="shared" si="3"/>
        <v>0</v>
      </c>
      <c r="H65" s="91">
        <f t="shared" si="5"/>
        <v>0</v>
      </c>
      <c r="I65" s="6"/>
      <c r="J65" s="33">
        <v>0</v>
      </c>
      <c r="K65" s="10">
        <v>0</v>
      </c>
      <c r="L65" s="33">
        <v>0</v>
      </c>
      <c r="M65" s="10">
        <v>0</v>
      </c>
      <c r="N65" s="33">
        <v>0</v>
      </c>
      <c r="O65" s="10">
        <v>0</v>
      </c>
      <c r="P65" s="33">
        <v>0</v>
      </c>
      <c r="Q65" s="10">
        <v>0</v>
      </c>
      <c r="R65" s="33">
        <v>0</v>
      </c>
      <c r="S65" s="6">
        <v>0</v>
      </c>
    </row>
    <row r="66" spans="2:19" ht="15.75" thickBot="1" x14ac:dyDescent="0.25">
      <c r="B66" s="2"/>
      <c r="C66" s="46"/>
      <c r="D66" s="9"/>
      <c r="E66" s="33"/>
      <c r="F66" s="51"/>
      <c r="G66" s="5"/>
      <c r="H66" s="33"/>
      <c r="I66" s="3"/>
      <c r="J66" s="5"/>
      <c r="K66" s="10"/>
      <c r="M66" s="4"/>
      <c r="N66" s="5"/>
      <c r="O66" s="4"/>
      <c r="Q66" s="4"/>
      <c r="S66" s="3"/>
    </row>
    <row r="67" spans="2:19" ht="15.75" thickTop="1" x14ac:dyDescent="0.2">
      <c r="B67" s="15"/>
      <c r="C67" s="19"/>
      <c r="D67" s="16"/>
      <c r="E67" s="17"/>
      <c r="F67" s="53"/>
      <c r="G67" s="17"/>
      <c r="H67" s="17"/>
      <c r="I67" s="18"/>
      <c r="J67" s="19"/>
      <c r="K67" s="20"/>
      <c r="L67" s="19"/>
      <c r="M67" s="20"/>
      <c r="N67" s="19"/>
      <c r="O67" s="20"/>
      <c r="P67" s="19"/>
      <c r="Q67" s="20"/>
      <c r="R67" s="19"/>
      <c r="S67" s="21"/>
    </row>
    <row r="68" spans="2:19" ht="15.75" x14ac:dyDescent="0.25">
      <c r="B68" s="72" t="s">
        <v>13</v>
      </c>
      <c r="C68" s="73"/>
      <c r="D68" s="74">
        <f>SUM(D10:D65)</f>
        <v>213816465</v>
      </c>
      <c r="E68" s="75">
        <f>SUM(E10:E65)</f>
        <v>100.00000000000004</v>
      </c>
      <c r="F68" s="76">
        <f>SUM(F24:F65)</f>
        <v>0</v>
      </c>
      <c r="G68" s="77">
        <f>SUM(G10:G65)</f>
        <v>2413</v>
      </c>
      <c r="H68" s="75">
        <f>SUM(H10:H65)</f>
        <v>100.00000000000001</v>
      </c>
      <c r="I68" s="3" t="s">
        <v>0</v>
      </c>
      <c r="J68" s="77">
        <f t="shared" ref="J68:S68" si="6">SUM(J10:J65)</f>
        <v>85</v>
      </c>
      <c r="K68" s="78">
        <f t="shared" si="6"/>
        <v>6662262</v>
      </c>
      <c r="L68" s="77">
        <f t="shared" si="6"/>
        <v>1196</v>
      </c>
      <c r="M68" s="78">
        <f t="shared" si="6"/>
        <v>69794272</v>
      </c>
      <c r="N68" s="77">
        <f t="shared" si="6"/>
        <v>1</v>
      </c>
      <c r="O68" s="78">
        <f t="shared" si="6"/>
        <v>77152</v>
      </c>
      <c r="P68" s="77">
        <f t="shared" si="6"/>
        <v>1130</v>
      </c>
      <c r="Q68" s="78">
        <f t="shared" si="6"/>
        <v>38781737</v>
      </c>
      <c r="R68" s="77">
        <f t="shared" si="6"/>
        <v>1</v>
      </c>
      <c r="S68" s="79">
        <f t="shared" si="6"/>
        <v>38744</v>
      </c>
    </row>
    <row r="69" spans="2:19" ht="30.75" x14ac:dyDescent="0.25">
      <c r="B69" s="80" t="s">
        <v>14</v>
      </c>
      <c r="C69" s="81"/>
      <c r="D69" s="74"/>
      <c r="E69" s="82"/>
      <c r="F69" s="76"/>
      <c r="G69" s="83">
        <f>SUM(I69:S69)</f>
        <v>100</v>
      </c>
      <c r="H69" s="83"/>
      <c r="I69" s="84"/>
      <c r="J69" s="83">
        <f>(J68/$G$68)*100</f>
        <v>3.5225859925404066</v>
      </c>
      <c r="K69" s="85"/>
      <c r="L69" s="83">
        <f>(L68/$G$68)*100</f>
        <v>49.564857024450895</v>
      </c>
      <c r="M69" s="85"/>
      <c r="N69" s="83">
        <f>(N68/$G$68)*100</f>
        <v>4.1442188147534191E-2</v>
      </c>
      <c r="O69" s="85"/>
      <c r="P69" s="83">
        <f>(P68/$G$68)*100</f>
        <v>46.829672606713636</v>
      </c>
      <c r="Q69" s="85"/>
      <c r="R69" s="83">
        <f>(R68/$G$68)*100</f>
        <v>4.1442188147534191E-2</v>
      </c>
      <c r="S69" s="86"/>
    </row>
    <row r="70" spans="2:19" ht="15.75" thickBot="1" x14ac:dyDescent="0.25">
      <c r="B70" s="22"/>
      <c r="C70" s="27"/>
      <c r="D70" s="23"/>
      <c r="E70" s="24"/>
      <c r="F70" s="54"/>
      <c r="G70" s="24"/>
      <c r="H70" s="24"/>
      <c r="I70" s="25"/>
      <c r="J70" s="24"/>
      <c r="K70" s="26"/>
      <c r="L70" s="27"/>
      <c r="M70" s="28"/>
      <c r="N70" s="27"/>
      <c r="O70" s="28"/>
      <c r="P70" s="27"/>
      <c r="Q70" s="28"/>
      <c r="R70" s="27"/>
      <c r="S70" s="29"/>
    </row>
    <row r="71" spans="2:19" ht="15.75" thickTop="1" x14ac:dyDescent="0.2">
      <c r="F71" s="5"/>
    </row>
    <row r="72" spans="2:19" ht="15.75" x14ac:dyDescent="0.25">
      <c r="B72" s="60" t="s">
        <v>83</v>
      </c>
    </row>
    <row r="73" spans="2:19" ht="15.75" x14ac:dyDescent="0.25">
      <c r="B73" s="60" t="s">
        <v>84</v>
      </c>
    </row>
    <row r="74" spans="2:19" x14ac:dyDescent="0.2">
      <c r="E74" s="88"/>
    </row>
    <row r="75" spans="2:19" x14ac:dyDescent="0.2">
      <c r="D75" s="87"/>
    </row>
  </sheetData>
  <mergeCells count="4">
    <mergeCell ref="B1:S1"/>
    <mergeCell ref="B2:S2"/>
    <mergeCell ref="P5:Q5"/>
    <mergeCell ref="P6:Q6"/>
  </mergeCells>
  <phoneticPr fontId="0" type="noConversion"/>
  <printOptions horizontalCentered="1" verticalCentered="1"/>
  <pageMargins left="0.25" right="0.25" top="0.75" bottom="0.75" header="0.5" footer="0.5"/>
  <pageSetup scale="4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A39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t-34</vt:lpstr>
      <vt:lpstr>Sheet2</vt:lpstr>
      <vt:lpstr>'t-34'!Print_Area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2008-08-05T22:25:46Z</cp:lastPrinted>
  <dcterms:created xsi:type="dcterms:W3CDTF">1999-02-24T12:51:32Z</dcterms:created>
  <dcterms:modified xsi:type="dcterms:W3CDTF">2013-06-19T20:45:50Z</dcterms:modified>
</cp:coreProperties>
</file>