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9215" windowHeight="5955"/>
  </bookViews>
  <sheets>
    <sheet name="t-38&amp;39" sheetId="1" r:id="rId1"/>
  </sheets>
  <definedNames>
    <definedName name="_xlnm.Print_Area" localSheetId="0">'t-38&amp;39'!$A$1:$Q$54</definedName>
  </definedNames>
  <calcPr calcId="145621"/>
</workbook>
</file>

<file path=xl/calcChain.xml><?xml version="1.0" encoding="utf-8"?>
<calcChain xmlns="http://schemas.openxmlformats.org/spreadsheetml/2006/main">
  <c r="N39" i="1" l="1"/>
  <c r="M39" i="1"/>
  <c r="N38" i="1" l="1"/>
  <c r="M38" i="1"/>
  <c r="D19" i="1"/>
  <c r="N37" i="1" l="1"/>
  <c r="M37" i="1"/>
  <c r="N36" i="1"/>
  <c r="M36" i="1"/>
  <c r="N35" i="1"/>
  <c r="M35" i="1"/>
  <c r="N34" i="1"/>
  <c r="M34" i="1"/>
  <c r="N33" i="1"/>
  <c r="M33" i="1"/>
  <c r="M16" i="1"/>
  <c r="M14" i="1"/>
  <c r="M12" i="1"/>
  <c r="M10" i="1"/>
  <c r="F42" i="1"/>
  <c r="J19" i="1"/>
  <c r="L42" i="1"/>
  <c r="J42" i="1"/>
  <c r="H42" i="1"/>
  <c r="K42" i="1"/>
  <c r="I42" i="1"/>
  <c r="G42" i="1"/>
  <c r="E42" i="1"/>
  <c r="G19" i="1"/>
  <c r="M42" i="1" l="1"/>
  <c r="M43" i="1" s="1"/>
  <c r="N42" i="1"/>
  <c r="F44" i="1" s="1"/>
  <c r="M19" i="1"/>
  <c r="O12" i="1" s="1"/>
  <c r="E43" i="1" l="1"/>
  <c r="N44" i="1"/>
  <c r="G43" i="1"/>
  <c r="D20" i="1"/>
  <c r="L44" i="1"/>
  <c r="J44" i="1"/>
  <c r="H44" i="1"/>
  <c r="K43" i="1"/>
  <c r="I43" i="1"/>
  <c r="J20" i="1"/>
  <c r="O19" i="1"/>
  <c r="O10" i="1"/>
  <c r="G20" i="1"/>
  <c r="M20" i="1"/>
  <c r="O14" i="1"/>
  <c r="O16" i="1"/>
</calcChain>
</file>

<file path=xl/sharedStrings.xml><?xml version="1.0" encoding="utf-8"?>
<sst xmlns="http://schemas.openxmlformats.org/spreadsheetml/2006/main" count="44" uniqueCount="31">
  <si>
    <t>Population Group</t>
  </si>
  <si>
    <t>50,000 - 200,000</t>
  </si>
  <si>
    <t>Under 50,000</t>
  </si>
  <si>
    <t>Capital</t>
  </si>
  <si>
    <t>Operating</t>
  </si>
  <si>
    <t>Total</t>
  </si>
  <si>
    <t>TOTAL</t>
  </si>
  <si>
    <t>%</t>
  </si>
  <si>
    <t>% of Total</t>
  </si>
  <si>
    <t>Over 1,000,000</t>
  </si>
  <si>
    <t>POPULATION GROUP</t>
  </si>
  <si>
    <t xml:space="preserve"> 200,000 - 1,000,000</t>
  </si>
  <si>
    <t>Type of Vehicle</t>
  </si>
  <si>
    <t>$</t>
  </si>
  <si>
    <t>#</t>
  </si>
  <si>
    <t>% of Total (dollars)</t>
  </si>
  <si>
    <t>% of Total (# of vehs)</t>
  </si>
  <si>
    <t>Table 39</t>
  </si>
  <si>
    <t>Planning</t>
  </si>
  <si>
    <t>40 ft bus</t>
  </si>
  <si>
    <t>35 ft bus</t>
  </si>
  <si>
    <t>30 ft bus</t>
  </si>
  <si>
    <t>&lt; 30 ft bus</t>
  </si>
  <si>
    <t>Bus Commuter/Suburban</t>
  </si>
  <si>
    <t>Vans</t>
  </si>
  <si>
    <t>Note:  Table includes Rehabilitation and Rebuild.  Also includes Leasing.</t>
  </si>
  <si>
    <t>FY 2013 JOB ACCESS / REVERSE COMMUTE OBLIGATIONS FOR VEHICLES BY TYPE AND POPULATION GROUP</t>
  </si>
  <si>
    <t>Table 38</t>
  </si>
  <si>
    <t>200,000 -1,000,000</t>
  </si>
  <si>
    <t>Sedan/Station Wagon</t>
  </si>
  <si>
    <t>FY 2014 JOB ACCESS / REVERSE COMMUTE OBLIGATIONS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</si>
</sst>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&quot;$&quot;#,##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164" fontId="4" fillId="0" borderId="6" xfId="0" applyNumberFormat="1" applyFont="1" applyBorder="1"/>
    <xf numFmtId="3" fontId="2" fillId="0" borderId="0" xfId="0" applyNumberFormat="1" applyFont="1" applyBorder="1"/>
    <xf numFmtId="3" fontId="2" fillId="0" borderId="9" xfId="0" applyNumberFormat="1" applyFont="1" applyBorder="1"/>
    <xf numFmtId="3" fontId="2" fillId="0" borderId="11" xfId="0" applyNumberFormat="1" applyFont="1" applyBorder="1"/>
    <xf numFmtId="164" fontId="4" fillId="0" borderId="0" xfId="0" applyNumberFormat="1" applyFont="1" applyBorder="1"/>
    <xf numFmtId="0" fontId="4" fillId="0" borderId="0" xfId="0" applyFont="1" applyBorder="1"/>
    <xf numFmtId="0" fontId="4" fillId="0" borderId="11" xfId="0" applyFont="1" applyBorder="1" applyAlignment="1">
      <alignment horizontal="center"/>
    </xf>
    <xf numFmtId="0" fontId="2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5" xfId="0" applyFont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/>
    <xf numFmtId="0" fontId="2" fillId="0" borderId="6" xfId="0" applyFont="1" applyBorder="1"/>
    <xf numFmtId="3" fontId="2" fillId="0" borderId="13" xfId="0" applyNumberFormat="1" applyFont="1" applyBorder="1"/>
    <xf numFmtId="0" fontId="0" fillId="0" borderId="2" xfId="0" applyBorder="1"/>
    <xf numFmtId="3" fontId="0" fillId="0" borderId="13" xfId="0" applyNumberFormat="1" applyBorder="1"/>
    <xf numFmtId="3" fontId="0" fillId="0" borderId="9" xfId="0" applyNumberFormat="1" applyBorder="1"/>
    <xf numFmtId="0" fontId="0" fillId="0" borderId="3" xfId="0" applyBorder="1"/>
    <xf numFmtId="0" fontId="0" fillId="0" borderId="13" xfId="0" applyBorder="1"/>
    <xf numFmtId="0" fontId="0" fillId="0" borderId="9" xfId="0" applyBorder="1"/>
    <xf numFmtId="0" fontId="2" fillId="0" borderId="14" xfId="0" applyFont="1" applyBorder="1"/>
    <xf numFmtId="165" fontId="2" fillId="0" borderId="13" xfId="0" applyNumberFormat="1" applyFont="1" applyBorder="1"/>
    <xf numFmtId="0" fontId="0" fillId="0" borderId="12" xfId="0" applyBorder="1"/>
    <xf numFmtId="0" fontId="0" fillId="0" borderId="4" xfId="0" applyBorder="1"/>
    <xf numFmtId="0" fontId="0" fillId="0" borderId="7" xfId="0" applyBorder="1"/>
    <xf numFmtId="3" fontId="2" fillId="0" borderId="6" xfId="0" applyNumberFormat="1" applyFont="1" applyBorder="1"/>
    <xf numFmtId="3" fontId="2" fillId="0" borderId="5" xfId="0" applyNumberFormat="1" applyFont="1" applyBorder="1"/>
    <xf numFmtId="0" fontId="2" fillId="0" borderId="7" xfId="0" applyFont="1" applyBorder="1"/>
    <xf numFmtId="0" fontId="2" fillId="0" borderId="7" xfId="0" applyFont="1" applyBorder="1" applyAlignment="1"/>
    <xf numFmtId="3" fontId="2" fillId="0" borderId="3" xfId="0" applyNumberFormat="1" applyFont="1" applyBorder="1"/>
    <xf numFmtId="3" fontId="2" fillId="0" borderId="7" xfId="0" applyNumberFormat="1" applyFont="1" applyBorder="1"/>
    <xf numFmtId="0" fontId="0" fillId="0" borderId="6" xfId="0" applyBorder="1"/>
    <xf numFmtId="0" fontId="2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1" xfId="0" applyBorder="1" applyAlignment="1"/>
    <xf numFmtId="0" fontId="2" fillId="0" borderId="4" xfId="0" applyFont="1" applyBorder="1" applyAlignment="1"/>
    <xf numFmtId="3" fontId="2" fillId="0" borderId="4" xfId="0" applyNumberFormat="1" applyFont="1" applyBorder="1"/>
    <xf numFmtId="0" fontId="0" fillId="0" borderId="15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6" xfId="0" applyBorder="1"/>
    <xf numFmtId="0" fontId="2" fillId="0" borderId="2" xfId="0" applyFont="1" applyBorder="1" applyAlignment="1"/>
    <xf numFmtId="0" fontId="0" fillId="0" borderId="9" xfId="0" applyBorder="1" applyAlignment="1"/>
    <xf numFmtId="165" fontId="0" fillId="0" borderId="0" xfId="0" applyNumberFormat="1"/>
    <xf numFmtId="3" fontId="2" fillId="0" borderId="0" xfId="0" applyNumberFormat="1" applyFont="1"/>
    <xf numFmtId="164" fontId="5" fillId="0" borderId="13" xfId="0" applyNumberFormat="1" applyFont="1" applyBorder="1"/>
    <xf numFmtId="164" fontId="5" fillId="0" borderId="9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2" fillId="0" borderId="12" xfId="0" applyFont="1" applyBorder="1"/>
    <xf numFmtId="0" fontId="5" fillId="0" borderId="2" xfId="0" applyFont="1" applyBorder="1"/>
    <xf numFmtId="0" fontId="2" fillId="0" borderId="2" xfId="0" applyFont="1" applyBorder="1" applyAlignment="1"/>
    <xf numFmtId="0" fontId="0" fillId="0" borderId="9" xfId="0" applyBorder="1" applyAlignment="1"/>
    <xf numFmtId="0" fontId="0" fillId="0" borderId="6" xfId="0" applyBorder="1"/>
    <xf numFmtId="165" fontId="2" fillId="0" borderId="2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/>
    <xf numFmtId="3" fontId="2" fillId="0" borderId="0" xfId="0" applyNumberFormat="1" applyFont="1" applyBorder="1" applyAlignment="1"/>
    <xf numFmtId="3" fontId="2" fillId="0" borderId="6" xfId="0" applyNumberFormat="1" applyFont="1" applyBorder="1" applyAlignment="1"/>
    <xf numFmtId="0" fontId="2" fillId="0" borderId="0" xfId="0" applyFont="1" applyBorder="1" applyAlignment="1"/>
    <xf numFmtId="0" fontId="2" fillId="0" borderId="6" xfId="0" applyFont="1" applyBorder="1" applyAlignment="1"/>
    <xf numFmtId="0" fontId="5" fillId="0" borderId="0" xfId="0" applyFont="1" applyBorder="1"/>
    <xf numFmtId="0" fontId="5" fillId="0" borderId="6" xfId="0" applyFont="1" applyBorder="1"/>
    <xf numFmtId="0" fontId="1" fillId="0" borderId="0" xfId="0" applyFont="1"/>
    <xf numFmtId="165" fontId="2" fillId="0" borderId="2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0" fillId="0" borderId="6" xfId="0" applyNumberFormat="1" applyBorder="1" applyAlignment="1"/>
    <xf numFmtId="0" fontId="0" fillId="0" borderId="0" xfId="0" applyBorder="1" applyAlignment="1"/>
    <xf numFmtId="0" fontId="0" fillId="0" borderId="6" xfId="0" applyBorder="1" applyAlignment="1"/>
    <xf numFmtId="0" fontId="0" fillId="0" borderId="0" xfId="0" applyAlignment="1"/>
    <xf numFmtId="3" fontId="2" fillId="0" borderId="2" xfId="0" applyNumberFormat="1" applyFon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4" xfId="0" applyFont="1" applyBorder="1" applyAlignment="1"/>
    <xf numFmtId="0" fontId="0" fillId="0" borderId="11" xfId="0" applyBorder="1" applyAlignment="1"/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2" xfId="0" applyFont="1" applyBorder="1" applyAlignment="1"/>
    <xf numFmtId="0" fontId="2" fillId="0" borderId="9" xfId="0" applyFont="1" applyBorder="1" applyAlignment="1"/>
    <xf numFmtId="0" fontId="1" fillId="0" borderId="3" xfId="0" applyFont="1" applyBorder="1" applyAlignment="1"/>
    <xf numFmtId="0" fontId="0" fillId="0" borderId="10" xfId="0" applyBorder="1" applyAlignment="1"/>
    <xf numFmtId="0" fontId="2" fillId="0" borderId="2" xfId="0" applyFont="1" applyBorder="1" applyAlignment="1"/>
    <xf numFmtId="0" fontId="0" fillId="0" borderId="9" xfId="0" applyBorder="1" applyAlignment="1"/>
    <xf numFmtId="0" fontId="0" fillId="0" borderId="0" xfId="0" applyNumberFormat="1"/>
    <xf numFmtId="3" fontId="2" fillId="0" borderId="0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0" xfId="0" applyNumberFormat="1"/>
    <xf numFmtId="0" fontId="0" fillId="0" borderId="9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2"/>
  <sheetViews>
    <sheetView tabSelected="1" zoomScale="89" zoomScaleNormal="89" workbookViewId="0">
      <pane xSplit="3" ySplit="6" topLeftCell="D30" activePane="bottomRight" state="frozen"/>
      <selection pane="topRight" activeCell="D1" sqref="D1"/>
      <selection pane="bottomLeft" activeCell="A7" sqref="A7"/>
      <selection pane="bottomRight" activeCell="I36" sqref="I36"/>
    </sheetView>
  </sheetViews>
  <sheetFormatPr defaultRowHeight="12.75" x14ac:dyDescent="0.2"/>
  <cols>
    <col min="1" max="1" width="1.28515625" customWidth="1"/>
    <col min="2" max="2" width="5.7109375" customWidth="1"/>
    <col min="3" max="3" width="21.42578125" customWidth="1"/>
    <col min="4" max="4" width="11" customWidth="1"/>
    <col min="5" max="5" width="12.140625" bestFit="1" customWidth="1"/>
    <col min="6" max="6" width="10.7109375" customWidth="1"/>
    <col min="7" max="7" width="12.140625" bestFit="1" customWidth="1"/>
    <col min="8" max="8" width="9.85546875" customWidth="1"/>
    <col min="9" max="10" width="10.7109375" customWidth="1"/>
    <col min="11" max="11" width="11.85546875" customWidth="1"/>
    <col min="12" max="12" width="10.7109375" customWidth="1"/>
    <col min="13" max="13" width="12.28515625" customWidth="1"/>
    <col min="14" max="14" width="11" bestFit="1" customWidth="1"/>
    <col min="15" max="15" width="10.28515625" customWidth="1"/>
    <col min="16" max="16" width="8.85546875" customWidth="1"/>
    <col min="17" max="17" width="3.140625" hidden="1" customWidth="1"/>
    <col min="19" max="19" width="17" customWidth="1"/>
  </cols>
  <sheetData>
    <row r="1" spans="2:17" x14ac:dyDescent="0.2">
      <c r="B1" s="96" t="s">
        <v>27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2:17" x14ac:dyDescent="0.2">
      <c r="B2" s="96" t="s">
        <v>30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7"/>
      <c r="Q2" s="97"/>
    </row>
    <row r="3" spans="2:17" ht="3.75" customHeight="1" x14ac:dyDescent="0.2"/>
    <row r="4" spans="2:17" s="1" customFormat="1" ht="13.5" thickBot="1" x14ac:dyDescent="0.25"/>
    <row r="5" spans="2:17" s="1" customFormat="1" x14ac:dyDescent="0.2">
      <c r="B5" s="3"/>
      <c r="C5" s="13"/>
      <c r="D5" s="98"/>
      <c r="E5" s="99"/>
      <c r="F5" s="99"/>
      <c r="G5" s="99"/>
      <c r="H5" s="99"/>
      <c r="I5" s="99"/>
      <c r="J5" s="53"/>
      <c r="K5" s="53"/>
      <c r="L5" s="53"/>
      <c r="M5" s="24"/>
      <c r="N5" s="24"/>
      <c r="O5" s="22"/>
      <c r="P5" s="9"/>
      <c r="Q5" s="9"/>
    </row>
    <row r="6" spans="2:17" s="1" customFormat="1" ht="13.5" thickBot="1" x14ac:dyDescent="0.25">
      <c r="B6" s="6"/>
      <c r="C6" s="15"/>
      <c r="D6" s="100" t="s">
        <v>3</v>
      </c>
      <c r="E6" s="86"/>
      <c r="F6" s="86"/>
      <c r="G6" s="101" t="s">
        <v>4</v>
      </c>
      <c r="H6" s="86"/>
      <c r="I6" s="86"/>
      <c r="J6" s="94" t="s">
        <v>18</v>
      </c>
      <c r="K6" s="94"/>
      <c r="L6" s="94"/>
      <c r="M6" s="94" t="s">
        <v>5</v>
      </c>
      <c r="N6" s="95"/>
      <c r="O6" s="102" t="s">
        <v>7</v>
      </c>
      <c r="P6" s="103"/>
      <c r="Q6" s="12"/>
    </row>
    <row r="7" spans="2:17" s="1" customFormat="1" x14ac:dyDescent="0.2">
      <c r="B7" s="4"/>
      <c r="C7" s="5"/>
      <c r="D7" s="3"/>
      <c r="E7" s="23"/>
      <c r="F7" s="25"/>
      <c r="G7" s="3"/>
      <c r="H7" s="23"/>
      <c r="I7" s="25"/>
      <c r="J7" s="23"/>
      <c r="K7" s="23"/>
      <c r="L7" s="23"/>
      <c r="M7" s="3"/>
      <c r="N7" s="25"/>
      <c r="O7" s="50"/>
      <c r="P7" s="57"/>
      <c r="Q7" s="10"/>
    </row>
    <row r="8" spans="2:17" s="1" customFormat="1" x14ac:dyDescent="0.2">
      <c r="B8" s="8" t="s">
        <v>0</v>
      </c>
      <c r="C8" s="5"/>
      <c r="D8" s="4"/>
      <c r="E8" s="5"/>
      <c r="F8" s="29"/>
      <c r="G8" s="4"/>
      <c r="H8" s="5"/>
      <c r="I8" s="29"/>
      <c r="J8" s="5"/>
      <c r="K8" s="5"/>
      <c r="L8" s="5"/>
      <c r="M8" s="4"/>
      <c r="N8" s="29"/>
      <c r="O8" s="21"/>
      <c r="P8" s="10"/>
      <c r="Q8" s="10"/>
    </row>
    <row r="9" spans="2:17" s="1" customFormat="1" x14ac:dyDescent="0.2">
      <c r="B9" s="4"/>
      <c r="C9" s="5"/>
      <c r="D9" s="4"/>
      <c r="E9" s="5"/>
      <c r="F9" s="29"/>
      <c r="G9" s="5"/>
      <c r="H9" s="5"/>
      <c r="I9" s="29"/>
      <c r="J9" s="5"/>
      <c r="K9" s="5"/>
      <c r="L9" s="5"/>
      <c r="M9" s="4"/>
      <c r="N9" s="29"/>
      <c r="O9" s="21"/>
      <c r="P9" s="10"/>
      <c r="Q9" s="10"/>
    </row>
    <row r="10" spans="2:17" s="1" customFormat="1" x14ac:dyDescent="0.2">
      <c r="B10" s="4"/>
      <c r="C10" s="5" t="s">
        <v>9</v>
      </c>
      <c r="D10" s="89">
        <v>6725501</v>
      </c>
      <c r="E10" s="88"/>
      <c r="F10" s="87"/>
      <c r="G10" s="83">
        <v>30071942</v>
      </c>
      <c r="H10" s="88"/>
      <c r="I10" s="87"/>
      <c r="J10" s="90">
        <v>121792</v>
      </c>
      <c r="K10" s="88"/>
      <c r="L10" s="87"/>
      <c r="M10" s="72">
        <f>SUM(D10:L10)</f>
        <v>36919235</v>
      </c>
      <c r="N10" s="73"/>
      <c r="O10" s="92">
        <f>(M10/$M$19)*100</f>
        <v>53.797885171805113</v>
      </c>
      <c r="P10" s="93"/>
      <c r="Q10" s="10"/>
    </row>
    <row r="11" spans="2:17" s="1" customFormat="1" x14ac:dyDescent="0.2">
      <c r="B11" s="4"/>
      <c r="C11" s="5"/>
      <c r="D11" s="75"/>
      <c r="E11" s="76"/>
      <c r="F11" s="77"/>
      <c r="G11" s="78"/>
      <c r="H11" s="78"/>
      <c r="I11" s="79"/>
      <c r="J11" s="78"/>
      <c r="K11" s="76"/>
      <c r="L11" s="78"/>
      <c r="M11" s="69"/>
      <c r="N11" s="79"/>
      <c r="O11" s="80"/>
      <c r="P11" s="81"/>
      <c r="Q11" s="10"/>
    </row>
    <row r="12" spans="2:17" s="1" customFormat="1" x14ac:dyDescent="0.2">
      <c r="B12" s="4"/>
      <c r="C12" s="5" t="s">
        <v>28</v>
      </c>
      <c r="D12" s="89">
        <v>3258501</v>
      </c>
      <c r="E12" s="124"/>
      <c r="F12" s="125"/>
      <c r="G12" s="89">
        <v>8873340</v>
      </c>
      <c r="H12" s="124"/>
      <c r="I12" s="125"/>
      <c r="J12" s="91">
        <v>119153</v>
      </c>
      <c r="K12" s="126"/>
      <c r="L12" s="127"/>
      <c r="M12" s="74">
        <f>SUM(D12:L12)</f>
        <v>12250994</v>
      </c>
      <c r="N12" s="73"/>
      <c r="O12" s="92">
        <f>(M12/$M$19)*100</f>
        <v>17.851875003706695</v>
      </c>
      <c r="P12" s="93"/>
      <c r="Q12" s="16"/>
    </row>
    <row r="13" spans="2:17" s="1" customFormat="1" x14ac:dyDescent="0.2">
      <c r="B13" s="4"/>
      <c r="C13" s="5"/>
      <c r="D13" s="75"/>
      <c r="E13" s="76"/>
      <c r="F13" s="77"/>
      <c r="G13" s="78"/>
      <c r="H13" s="76"/>
      <c r="I13" s="77"/>
      <c r="J13" s="76"/>
      <c r="K13" s="76"/>
      <c r="L13" s="76"/>
      <c r="M13" s="75"/>
      <c r="N13" s="77"/>
      <c r="O13" s="80"/>
      <c r="P13" s="81"/>
      <c r="Q13" s="10"/>
    </row>
    <row r="14" spans="2:17" s="1" customFormat="1" x14ac:dyDescent="0.2">
      <c r="B14" s="4"/>
      <c r="C14" s="5" t="s">
        <v>1</v>
      </c>
      <c r="D14" s="89">
        <v>1692042</v>
      </c>
      <c r="E14" s="88"/>
      <c r="F14" s="87"/>
      <c r="G14" s="89">
        <v>2694255</v>
      </c>
      <c r="H14" s="88"/>
      <c r="I14" s="87"/>
      <c r="J14" s="91"/>
      <c r="K14" s="88"/>
      <c r="L14" s="87"/>
      <c r="M14" s="74">
        <f>SUM(D14:L14)</f>
        <v>4386297</v>
      </c>
      <c r="N14" s="73"/>
      <c r="O14" s="92">
        <f>(M14/$M$19)*100</f>
        <v>6.3916140823457814</v>
      </c>
      <c r="P14" s="93"/>
      <c r="Q14" s="16"/>
    </row>
    <row r="15" spans="2:17" s="1" customFormat="1" x14ac:dyDescent="0.2">
      <c r="B15" s="4"/>
      <c r="C15" s="5"/>
      <c r="D15" s="75"/>
      <c r="E15" s="76"/>
      <c r="F15" s="77"/>
      <c r="G15" s="78"/>
      <c r="H15" s="76"/>
      <c r="I15" s="77"/>
      <c r="J15" s="76"/>
      <c r="K15" s="76"/>
      <c r="L15" s="76"/>
      <c r="M15" s="75"/>
      <c r="N15" s="77"/>
      <c r="O15" s="80"/>
      <c r="P15" s="81"/>
      <c r="Q15" s="10"/>
    </row>
    <row r="16" spans="2:17" s="1" customFormat="1" x14ac:dyDescent="0.2">
      <c r="B16" s="4"/>
      <c r="C16" s="5" t="s">
        <v>2</v>
      </c>
      <c r="D16" s="89">
        <v>3464886</v>
      </c>
      <c r="E16" s="88"/>
      <c r="F16" s="87"/>
      <c r="G16" s="89">
        <v>11337731</v>
      </c>
      <c r="H16" s="88"/>
      <c r="I16" s="87"/>
      <c r="J16" s="91">
        <v>266668</v>
      </c>
      <c r="K16" s="88"/>
      <c r="L16" s="87"/>
      <c r="M16" s="74">
        <f>SUM(D16:L16)</f>
        <v>15069285</v>
      </c>
      <c r="N16" s="73"/>
      <c r="O16" s="92">
        <f>(M16/$M$19)*100</f>
        <v>21.958625742142413</v>
      </c>
      <c r="P16" s="93"/>
      <c r="Q16" s="16"/>
    </row>
    <row r="17" spans="2:19" s="1" customFormat="1" ht="13.5" thickBot="1" x14ac:dyDescent="0.25">
      <c r="B17" s="4"/>
      <c r="C17" s="5"/>
      <c r="D17" s="4"/>
      <c r="E17" s="17"/>
      <c r="F17" s="44"/>
      <c r="G17" s="6"/>
      <c r="H17" s="17"/>
      <c r="I17" s="42"/>
      <c r="J17" s="46"/>
      <c r="K17" s="55"/>
      <c r="L17" s="47"/>
      <c r="M17" s="46"/>
      <c r="N17" s="47"/>
      <c r="O17" s="17"/>
      <c r="P17" s="42"/>
      <c r="Q17" s="10"/>
    </row>
    <row r="18" spans="2:19" s="1" customFormat="1" x14ac:dyDescent="0.2">
      <c r="B18" s="3"/>
      <c r="C18" s="23"/>
      <c r="D18" s="3"/>
      <c r="E18" s="19"/>
      <c r="F18" s="29"/>
      <c r="G18" s="5"/>
      <c r="H18" s="19"/>
      <c r="I18" s="43"/>
      <c r="J18" s="17"/>
      <c r="K18" s="17"/>
      <c r="L18" s="17"/>
      <c r="M18" s="83"/>
      <c r="N18" s="116"/>
      <c r="O18" s="19"/>
      <c r="P18" s="43"/>
      <c r="Q18" s="11"/>
    </row>
    <row r="19" spans="2:19" s="1" customFormat="1" x14ac:dyDescent="0.2">
      <c r="B19" s="8" t="s">
        <v>6</v>
      </c>
      <c r="C19" s="5"/>
      <c r="D19" s="83">
        <f>SUM(D10:F18)</f>
        <v>15140930</v>
      </c>
      <c r="E19" s="84"/>
      <c r="F19" s="85"/>
      <c r="G19" s="83">
        <f>SUM(G10:I16)</f>
        <v>52977268</v>
      </c>
      <c r="H19" s="86"/>
      <c r="I19" s="87"/>
      <c r="J19" s="83">
        <f>SUM(J10:L16)</f>
        <v>507613</v>
      </c>
      <c r="K19" s="86"/>
      <c r="L19" s="87"/>
      <c r="M19" s="83">
        <f>SUM(M10:N16)</f>
        <v>68625811</v>
      </c>
      <c r="N19" s="114"/>
      <c r="O19" s="92">
        <f>(M19/$M$19)*100</f>
        <v>100</v>
      </c>
      <c r="P19" s="93"/>
      <c r="Q19" s="16"/>
    </row>
    <row r="20" spans="2:19" s="1" customFormat="1" x14ac:dyDescent="0.2">
      <c r="B20" s="68" t="s">
        <v>8</v>
      </c>
      <c r="C20" s="5"/>
      <c r="D20" s="92">
        <f>(D19/$M$19)*100</f>
        <v>22.063025236962229</v>
      </c>
      <c r="E20" s="115"/>
      <c r="F20" s="87"/>
      <c r="G20" s="92">
        <f>(G19/$M$19)*100</f>
        <v>77.197292429811867</v>
      </c>
      <c r="H20" s="86"/>
      <c r="I20" s="87"/>
      <c r="J20" s="92">
        <f>(J19/$M$19)*100</f>
        <v>0.73968233322590526</v>
      </c>
      <c r="K20" s="86"/>
      <c r="L20" s="87"/>
      <c r="M20" s="92">
        <f>(M19/$M$19)*100</f>
        <v>100</v>
      </c>
      <c r="N20" s="114"/>
      <c r="O20" s="20"/>
      <c r="P20" s="16"/>
      <c r="Q20" s="10"/>
    </row>
    <row r="21" spans="2:19" s="1" customFormat="1" ht="13.5" thickBot="1" x14ac:dyDescent="0.25">
      <c r="B21" s="6"/>
      <c r="C21" s="7"/>
      <c r="D21" s="6"/>
      <c r="E21" s="7"/>
      <c r="F21" s="44"/>
      <c r="G21" s="6"/>
      <c r="H21" s="7"/>
      <c r="I21" s="45"/>
      <c r="J21" s="54"/>
      <c r="K21" s="54"/>
      <c r="L21" s="54"/>
      <c r="M21" s="6"/>
      <c r="N21" s="44"/>
      <c r="O21" s="7"/>
      <c r="P21" s="44"/>
      <c r="Q21" s="12"/>
      <c r="S21" s="62"/>
    </row>
    <row r="22" spans="2:19" s="1" customFormat="1" x14ac:dyDescent="0.2">
      <c r="Q22" s="2"/>
    </row>
    <row r="23" spans="2:19" s="1" customFormat="1" ht="12" customHeight="1" x14ac:dyDescent="0.2"/>
    <row r="24" spans="2:19" s="1" customFormat="1" ht="12.75" customHeight="1" x14ac:dyDescent="0.2"/>
    <row r="25" spans="2:19" s="1" customFormat="1" ht="13.5" customHeight="1" x14ac:dyDescent="0.2"/>
    <row r="26" spans="2:19" s="1" customFormat="1" x14ac:dyDescent="0.2">
      <c r="B26" s="96" t="s">
        <v>17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</row>
    <row r="27" spans="2:19" s="1" customFormat="1" x14ac:dyDescent="0.2">
      <c r="B27" s="96" t="s">
        <v>26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  <c r="P27" s="97"/>
      <c r="Q27" s="51"/>
    </row>
    <row r="28" spans="2:19" s="1" customFormat="1" ht="13.5" thickBot="1" x14ac:dyDescent="0.25">
      <c r="O28" s="5"/>
      <c r="P28" s="5"/>
      <c r="Q28" s="5"/>
    </row>
    <row r="29" spans="2:19" s="1" customFormat="1" x14ac:dyDescent="0.2">
      <c r="C29" s="3"/>
      <c r="D29" s="13"/>
      <c r="E29" s="110" t="s">
        <v>10</v>
      </c>
      <c r="F29" s="111"/>
      <c r="G29" s="111"/>
      <c r="H29" s="111"/>
      <c r="I29" s="111"/>
      <c r="J29" s="112"/>
      <c r="K29" s="112"/>
      <c r="L29" s="112"/>
      <c r="M29" s="112"/>
      <c r="N29" s="112"/>
      <c r="O29" s="113"/>
      <c r="P29" s="52"/>
      <c r="Q29" s="52"/>
      <c r="R29" s="52"/>
    </row>
    <row r="30" spans="2:19" s="1" customFormat="1" ht="13.5" thickBot="1" x14ac:dyDescent="0.25">
      <c r="C30" s="4"/>
      <c r="D30" s="5"/>
      <c r="E30" s="104" t="s">
        <v>9</v>
      </c>
      <c r="F30" s="105"/>
      <c r="G30" s="104" t="s">
        <v>11</v>
      </c>
      <c r="H30" s="105"/>
      <c r="I30" s="106" t="s">
        <v>1</v>
      </c>
      <c r="J30" s="107"/>
      <c r="K30" s="104" t="s">
        <v>2</v>
      </c>
      <c r="L30" s="108"/>
      <c r="M30" s="104" t="s">
        <v>5</v>
      </c>
      <c r="N30" s="109"/>
      <c r="O30" s="56"/>
      <c r="P30" s="5"/>
      <c r="Q30" s="5"/>
      <c r="R30" s="5"/>
    </row>
    <row r="31" spans="2:19" s="1" customFormat="1" ht="14.25" thickTop="1" thickBot="1" x14ac:dyDescent="0.25">
      <c r="C31" s="119" t="s">
        <v>12</v>
      </c>
      <c r="D31" s="120"/>
      <c r="E31" s="26" t="s">
        <v>13</v>
      </c>
      <c r="F31" s="27" t="s">
        <v>14</v>
      </c>
      <c r="G31" s="26" t="s">
        <v>13</v>
      </c>
      <c r="H31" s="27" t="s">
        <v>14</v>
      </c>
      <c r="I31" s="26" t="s">
        <v>13</v>
      </c>
      <c r="J31" s="27" t="s">
        <v>14</v>
      </c>
      <c r="K31" s="26" t="s">
        <v>13</v>
      </c>
      <c r="L31" s="27" t="s">
        <v>14</v>
      </c>
      <c r="M31" s="49" t="s">
        <v>13</v>
      </c>
      <c r="N31" s="49" t="s">
        <v>14</v>
      </c>
      <c r="O31" s="44"/>
    </row>
    <row r="32" spans="2:19" s="1" customFormat="1" ht="7.5" customHeight="1" x14ac:dyDescent="0.2">
      <c r="C32" s="4"/>
      <c r="D32" s="5"/>
      <c r="E32" s="28"/>
      <c r="F32" s="14"/>
      <c r="G32" s="28"/>
      <c r="H32" s="14"/>
      <c r="I32" s="28"/>
      <c r="J32" s="14"/>
      <c r="K32" s="28"/>
      <c r="L32" s="14"/>
      <c r="M32" s="37"/>
      <c r="N32" s="5"/>
      <c r="O32" s="29"/>
    </row>
    <row r="33" spans="3:15" s="1" customFormat="1" x14ac:dyDescent="0.2">
      <c r="C33" s="121" t="s">
        <v>19</v>
      </c>
      <c r="D33" s="122"/>
      <c r="E33" s="30">
        <v>0</v>
      </c>
      <c r="F33" s="18">
        <v>0</v>
      </c>
      <c r="G33" s="30">
        <v>0</v>
      </c>
      <c r="H33" s="18">
        <v>0</v>
      </c>
      <c r="I33" s="30">
        <v>0</v>
      </c>
      <c r="J33" s="18">
        <v>0</v>
      </c>
      <c r="K33" s="30">
        <v>0</v>
      </c>
      <c r="L33" s="18">
        <v>0</v>
      </c>
      <c r="M33" s="17">
        <f t="shared" ref="M33:N39" si="0">SUM(E33,G33,I33,K33)</f>
        <v>0</v>
      </c>
      <c r="N33" s="17">
        <f t="shared" si="0"/>
        <v>0</v>
      </c>
      <c r="O33" s="29"/>
    </row>
    <row r="34" spans="3:15" s="1" customFormat="1" x14ac:dyDescent="0.2">
      <c r="C34" s="121" t="s">
        <v>20</v>
      </c>
      <c r="D34" s="122"/>
      <c r="E34" s="128">
        <v>248340</v>
      </c>
      <c r="F34" s="123">
        <v>1</v>
      </c>
      <c r="G34" s="30">
        <v>0</v>
      </c>
      <c r="H34" s="18">
        <v>0</v>
      </c>
      <c r="I34" s="128">
        <v>213883</v>
      </c>
      <c r="J34" s="123">
        <v>1</v>
      </c>
      <c r="K34" s="30">
        <v>0</v>
      </c>
      <c r="L34" s="18">
        <v>0</v>
      </c>
      <c r="M34" s="17">
        <f t="shared" si="0"/>
        <v>462223</v>
      </c>
      <c r="N34" s="17">
        <f t="shared" si="0"/>
        <v>2</v>
      </c>
      <c r="O34" s="29"/>
    </row>
    <row r="35" spans="3:15" s="1" customFormat="1" x14ac:dyDescent="0.2">
      <c r="C35" s="121" t="s">
        <v>21</v>
      </c>
      <c r="D35" s="122"/>
      <c r="E35" s="30">
        <v>0</v>
      </c>
      <c r="F35" s="18">
        <v>0</v>
      </c>
      <c r="G35" s="128">
        <v>804913</v>
      </c>
      <c r="H35" s="123">
        <v>4</v>
      </c>
      <c r="I35" s="30">
        <v>0</v>
      </c>
      <c r="J35" s="18">
        <v>0</v>
      </c>
      <c r="K35" s="30">
        <v>0</v>
      </c>
      <c r="L35" s="18">
        <v>0</v>
      </c>
      <c r="M35" s="17">
        <f t="shared" si="0"/>
        <v>804913</v>
      </c>
      <c r="N35" s="17">
        <f t="shared" si="0"/>
        <v>4</v>
      </c>
      <c r="O35" s="29"/>
    </row>
    <row r="36" spans="3:15" s="1" customFormat="1" x14ac:dyDescent="0.2">
      <c r="C36" s="121" t="s">
        <v>22</v>
      </c>
      <c r="D36" s="122"/>
      <c r="E36" s="128">
        <v>364267</v>
      </c>
      <c r="F36" s="129">
        <v>4</v>
      </c>
      <c r="G36" s="128">
        <v>515718</v>
      </c>
      <c r="H36" s="129">
        <v>8</v>
      </c>
      <c r="I36" s="128">
        <v>43000</v>
      </c>
      <c r="J36" s="129">
        <v>1</v>
      </c>
      <c r="K36" s="128">
        <v>735810</v>
      </c>
      <c r="L36" s="129">
        <v>12</v>
      </c>
      <c r="M36" s="17">
        <f t="shared" si="0"/>
        <v>1658795</v>
      </c>
      <c r="N36" s="17">
        <f t="shared" si="0"/>
        <v>25</v>
      </c>
      <c r="O36" s="29"/>
    </row>
    <row r="37" spans="3:15" x14ac:dyDescent="0.2">
      <c r="C37" s="59" t="s">
        <v>24</v>
      </c>
      <c r="D37" s="60"/>
      <c r="E37" s="128">
        <v>247573</v>
      </c>
      <c r="F37" s="129">
        <v>7</v>
      </c>
      <c r="G37" s="128">
        <v>259857</v>
      </c>
      <c r="H37" s="129">
        <v>6</v>
      </c>
      <c r="I37" s="128">
        <v>153802</v>
      </c>
      <c r="J37" s="129">
        <v>5</v>
      </c>
      <c r="K37" s="128">
        <v>847498</v>
      </c>
      <c r="L37" s="129">
        <v>26</v>
      </c>
      <c r="M37" s="17">
        <f t="shared" si="0"/>
        <v>1508730</v>
      </c>
      <c r="N37" s="17">
        <f t="shared" ref="N37:N39" si="1">SUM(F37,H37,J37,L37)</f>
        <v>44</v>
      </c>
      <c r="O37" s="58"/>
    </row>
    <row r="38" spans="3:15" x14ac:dyDescent="0.2">
      <c r="C38" s="69" t="s">
        <v>23</v>
      </c>
      <c r="D38" s="70"/>
      <c r="E38" s="32">
        <v>0</v>
      </c>
      <c r="F38" s="33">
        <v>0</v>
      </c>
      <c r="G38" s="32">
        <v>0</v>
      </c>
      <c r="H38" s="33">
        <v>0</v>
      </c>
      <c r="I38" s="32">
        <v>0</v>
      </c>
      <c r="J38" s="33">
        <v>0</v>
      </c>
      <c r="K38" s="32">
        <v>0</v>
      </c>
      <c r="L38" s="33">
        <v>0</v>
      </c>
      <c r="M38" s="17">
        <f t="shared" si="0"/>
        <v>0</v>
      </c>
      <c r="N38" s="17">
        <f t="shared" si="1"/>
        <v>0</v>
      </c>
      <c r="O38" s="71"/>
    </row>
    <row r="39" spans="3:15" x14ac:dyDescent="0.2">
      <c r="C39" s="121" t="s">
        <v>29</v>
      </c>
      <c r="D39" s="122"/>
      <c r="E39" s="128">
        <v>615454</v>
      </c>
      <c r="F39" s="123">
        <v>205</v>
      </c>
      <c r="G39" s="32">
        <v>0</v>
      </c>
      <c r="H39" s="33">
        <v>0</v>
      </c>
      <c r="I39" s="32">
        <v>0</v>
      </c>
      <c r="J39" s="33">
        <v>0</v>
      </c>
      <c r="K39" s="32">
        <v>0</v>
      </c>
      <c r="L39" s="33">
        <v>0</v>
      </c>
      <c r="M39" s="32">
        <f t="shared" si="0"/>
        <v>615454</v>
      </c>
      <c r="N39" s="17">
        <f t="shared" si="1"/>
        <v>205</v>
      </c>
      <c r="O39" s="48"/>
    </row>
    <row r="40" spans="3:15" ht="8.25" customHeight="1" thickBot="1" x14ac:dyDescent="0.25">
      <c r="C40" s="34"/>
      <c r="D40" s="5"/>
      <c r="E40" s="35"/>
      <c r="F40" s="36"/>
      <c r="G40" s="35"/>
      <c r="H40" s="36"/>
      <c r="I40" s="35"/>
      <c r="J40" s="36"/>
      <c r="K40" s="35"/>
      <c r="L40" s="36"/>
      <c r="M40" s="39"/>
      <c r="N40" s="40"/>
      <c r="O40" s="41"/>
    </row>
    <row r="41" spans="3:15" ht="5.25" customHeight="1" x14ac:dyDescent="0.2">
      <c r="C41" s="31"/>
      <c r="D41" s="23"/>
      <c r="E41" s="37"/>
      <c r="F41" s="13"/>
      <c r="G41" s="37"/>
      <c r="H41" s="13"/>
      <c r="I41" s="37"/>
      <c r="J41" s="13"/>
      <c r="K41" s="37"/>
      <c r="L41" s="13"/>
      <c r="M41" s="35"/>
      <c r="N41" s="23"/>
      <c r="O41" s="25"/>
    </row>
    <row r="42" spans="3:15" x14ac:dyDescent="0.2">
      <c r="C42" s="121" t="s">
        <v>5</v>
      </c>
      <c r="D42" s="122"/>
      <c r="E42" s="38">
        <f t="shared" ref="E42:M42" si="2">SUM(E32:E41)</f>
        <v>1475634</v>
      </c>
      <c r="F42" s="18">
        <f t="shared" si="2"/>
        <v>217</v>
      </c>
      <c r="G42" s="38">
        <f t="shared" si="2"/>
        <v>1580488</v>
      </c>
      <c r="H42" s="18">
        <f t="shared" si="2"/>
        <v>18</v>
      </c>
      <c r="I42" s="38">
        <f t="shared" si="2"/>
        <v>410685</v>
      </c>
      <c r="J42" s="18">
        <f t="shared" si="2"/>
        <v>7</v>
      </c>
      <c r="K42" s="38">
        <f t="shared" si="2"/>
        <v>1583308</v>
      </c>
      <c r="L42" s="18">
        <f>SUM(L32:L41)</f>
        <v>38</v>
      </c>
      <c r="M42" s="38">
        <f t="shared" si="2"/>
        <v>5050115</v>
      </c>
      <c r="N42" s="17">
        <f>SUM(N33:N39)</f>
        <v>280</v>
      </c>
      <c r="O42" s="42"/>
    </row>
    <row r="43" spans="3:15" x14ac:dyDescent="0.2">
      <c r="C43" s="117" t="s">
        <v>15</v>
      </c>
      <c r="D43" s="118"/>
      <c r="E43" s="63">
        <f>(E42/$M$42)*100</f>
        <v>29.219809845914401</v>
      </c>
      <c r="F43" s="64"/>
      <c r="G43" s="63">
        <f>(G42/$M$42)*100</f>
        <v>31.296079396211766</v>
      </c>
      <c r="H43" s="64"/>
      <c r="I43" s="63">
        <f>(I42/$M$42)*100</f>
        <v>8.1321910491147236</v>
      </c>
      <c r="J43" s="64"/>
      <c r="K43" s="63">
        <f>(K42/$M$42)*100</f>
        <v>31.351919708759109</v>
      </c>
      <c r="L43" s="64"/>
      <c r="M43" s="63">
        <f>(M42/$M$42)*100</f>
        <v>100</v>
      </c>
      <c r="N43" s="65"/>
      <c r="O43" s="66"/>
    </row>
    <row r="44" spans="3:15" x14ac:dyDescent="0.2">
      <c r="C44" s="117" t="s">
        <v>16</v>
      </c>
      <c r="D44" s="118"/>
      <c r="E44" s="63"/>
      <c r="F44" s="64">
        <f>(F42/$N$42)*100</f>
        <v>77.5</v>
      </c>
      <c r="G44" s="63"/>
      <c r="H44" s="64">
        <f>(H42/$N$42)*100</f>
        <v>6.4285714285714279</v>
      </c>
      <c r="I44" s="63"/>
      <c r="J44" s="64">
        <f>(J42/$N$42)*100</f>
        <v>2.5</v>
      </c>
      <c r="K44" s="63"/>
      <c r="L44" s="64">
        <f>(L42/$N$42)*100</f>
        <v>13.571428571428571</v>
      </c>
      <c r="M44" s="28"/>
      <c r="N44" s="65">
        <f>(N42/$N$42)*100</f>
        <v>100</v>
      </c>
      <c r="O44" s="66"/>
    </row>
    <row r="45" spans="3:15" ht="5.25" customHeight="1" thickBot="1" x14ac:dyDescent="0.25">
      <c r="C45" s="6"/>
      <c r="D45" s="15"/>
      <c r="E45" s="67"/>
      <c r="F45" s="15"/>
      <c r="G45" s="7"/>
      <c r="H45" s="7"/>
      <c r="I45" s="67"/>
      <c r="J45" s="15"/>
      <c r="K45" s="67"/>
      <c r="L45" s="7"/>
      <c r="M45" s="67"/>
      <c r="N45" s="7"/>
      <c r="O45" s="44"/>
    </row>
    <row r="47" spans="3:15" x14ac:dyDescent="0.2">
      <c r="C47" s="82" t="s">
        <v>25</v>
      </c>
    </row>
    <row r="52" spans="3:3" x14ac:dyDescent="0.2">
      <c r="C52" s="61"/>
    </row>
  </sheetData>
  <mergeCells count="51">
    <mergeCell ref="B27:P27"/>
    <mergeCell ref="C43:D43"/>
    <mergeCell ref="C44:D44"/>
    <mergeCell ref="C31:D31"/>
    <mergeCell ref="C36:D36"/>
    <mergeCell ref="C39:D39"/>
    <mergeCell ref="C42:D42"/>
    <mergeCell ref="C33:D33"/>
    <mergeCell ref="C34:D34"/>
    <mergeCell ref="C35:D35"/>
    <mergeCell ref="G20:I20"/>
    <mergeCell ref="O12:P12"/>
    <mergeCell ref="E30:F30"/>
    <mergeCell ref="G30:H30"/>
    <mergeCell ref="I30:J30"/>
    <mergeCell ref="B26:Q26"/>
    <mergeCell ref="O19:P19"/>
    <mergeCell ref="K30:L30"/>
    <mergeCell ref="M30:N30"/>
    <mergeCell ref="E29:O29"/>
    <mergeCell ref="M20:N20"/>
    <mergeCell ref="D20:F20"/>
    <mergeCell ref="M19:N19"/>
    <mergeCell ref="J20:L20"/>
    <mergeCell ref="M18:N18"/>
    <mergeCell ref="O14:P14"/>
    <mergeCell ref="O16:P16"/>
    <mergeCell ref="M6:N6"/>
    <mergeCell ref="B1:Q1"/>
    <mergeCell ref="B2:Q2"/>
    <mergeCell ref="D5:I5"/>
    <mergeCell ref="D6:F6"/>
    <mergeCell ref="D10:F10"/>
    <mergeCell ref="J6:L6"/>
    <mergeCell ref="G6:I6"/>
    <mergeCell ref="O10:P10"/>
    <mergeCell ref="O6:P6"/>
    <mergeCell ref="D16:F16"/>
    <mergeCell ref="D19:F19"/>
    <mergeCell ref="G19:I19"/>
    <mergeCell ref="J19:L19"/>
    <mergeCell ref="G10:I10"/>
    <mergeCell ref="G12:I12"/>
    <mergeCell ref="G16:I16"/>
    <mergeCell ref="J10:L10"/>
    <mergeCell ref="J12:L12"/>
    <mergeCell ref="J14:L14"/>
    <mergeCell ref="J16:L16"/>
    <mergeCell ref="D12:F12"/>
    <mergeCell ref="G14:I14"/>
    <mergeCell ref="D14:F14"/>
  </mergeCells>
  <phoneticPr fontId="0" type="noConversion"/>
  <printOptions horizontalCentered="1" verticalCentered="1"/>
  <pageMargins left="0.75" right="0.75" top="0.5" bottom="0.5" header="0.5" footer="0.5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t-38&amp;39</vt:lpstr>
      <vt:lpstr>'t-38&amp;39'!Print_Area</vt:lpstr>
    </vt:vector>
  </TitlesOfParts>
  <Company>Department of Transportation FTA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USDOT_User</cp:lastModifiedBy>
  <cp:lastPrinted>2010-02-09T18:53:38Z</cp:lastPrinted>
  <dcterms:created xsi:type="dcterms:W3CDTF">1999-07-16T16:41:50Z</dcterms:created>
  <dcterms:modified xsi:type="dcterms:W3CDTF">2015-10-07T19:01:10Z</dcterms:modified>
</cp:coreProperties>
</file>