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15" yWindow="45" windowWidth="10065" windowHeight="11625"/>
  </bookViews>
  <sheets>
    <sheet name="t-39&amp;40" sheetId="1" r:id="rId1"/>
  </sheets>
  <definedNames>
    <definedName name="_xlnm.Print_Area" localSheetId="0">'t-39&amp;40'!$A$1:$Q$57</definedName>
  </definedNames>
  <calcPr calcId="125725"/>
</workbook>
</file>

<file path=xl/calcChain.xml><?xml version="1.0" encoding="utf-8"?>
<calcChain xmlns="http://schemas.openxmlformats.org/spreadsheetml/2006/main">
  <c r="D19" i="1"/>
  <c r="N38" l="1"/>
  <c r="N39"/>
  <c r="N40"/>
  <c r="N41"/>
  <c r="M38"/>
  <c r="M39"/>
  <c r="M40"/>
  <c r="M41"/>
  <c r="N37"/>
  <c r="M37"/>
  <c r="N36"/>
  <c r="M36"/>
  <c r="N35"/>
  <c r="M35"/>
  <c r="N34"/>
  <c r="M34"/>
  <c r="N33"/>
  <c r="M33"/>
  <c r="M16"/>
  <c r="M14"/>
  <c r="M12"/>
  <c r="M10"/>
  <c r="F45"/>
  <c r="J19"/>
  <c r="L45"/>
  <c r="J45"/>
  <c r="H45"/>
  <c r="K45"/>
  <c r="I45"/>
  <c r="G45"/>
  <c r="E45"/>
  <c r="G19"/>
  <c r="M45" l="1"/>
  <c r="M46" s="1"/>
  <c r="N45"/>
  <c r="F47" s="1"/>
  <c r="M19"/>
  <c r="O12" s="1"/>
  <c r="E46" l="1"/>
  <c r="N47"/>
  <c r="G46"/>
  <c r="D20"/>
  <c r="L47"/>
  <c r="J47"/>
  <c r="H47"/>
  <c r="K46"/>
  <c r="I46"/>
  <c r="J20"/>
  <c r="O19"/>
  <c r="O10"/>
  <c r="G20"/>
  <c r="M20"/>
  <c r="O14"/>
  <c r="O16"/>
</calcChain>
</file>

<file path=xl/sharedStrings.xml><?xml version="1.0" encoding="utf-8"?>
<sst xmlns="http://schemas.openxmlformats.org/spreadsheetml/2006/main" count="45" uniqueCount="32">
  <si>
    <t>Population Group</t>
  </si>
  <si>
    <t>50,000 - 200,000</t>
  </si>
  <si>
    <t>Under 50,000</t>
  </si>
  <si>
    <t>Capital</t>
  </si>
  <si>
    <t>Operating</t>
  </si>
  <si>
    <t>Total</t>
  </si>
  <si>
    <t>TOTAL</t>
  </si>
  <si>
    <t>%</t>
  </si>
  <si>
    <t>% of Total</t>
  </si>
  <si>
    <t>Over 1,000,000</t>
  </si>
  <si>
    <t>200,000 -1,000'000</t>
  </si>
  <si>
    <t>POPULATION GROUP</t>
  </si>
  <si>
    <t xml:space="preserve"> 200,000 - 1,000,000</t>
  </si>
  <si>
    <t>Type of Vehicle</t>
  </si>
  <si>
    <t>$</t>
  </si>
  <si>
    <t>#</t>
  </si>
  <si>
    <t>% of Total (dollars)</t>
  </si>
  <si>
    <t>% of Total (# of vehs)</t>
  </si>
  <si>
    <t>Table 40</t>
  </si>
  <si>
    <t>Table 39</t>
  </si>
  <si>
    <t>Planning</t>
  </si>
  <si>
    <t>FY 2009 JOB ACCESS / REVERSE COMMUTE OBLIGATIONS</t>
  </si>
  <si>
    <t>FY 2009 JOB ACCESS / REVERSE COMMUTE OBLIGATIONS FOR VEHICLES BY TYPE AND POPULATION GROUP</t>
  </si>
  <si>
    <t>40 ft bus</t>
  </si>
  <si>
    <t>35 ft bus</t>
  </si>
  <si>
    <t>30 ft bus</t>
  </si>
  <si>
    <t>&lt; 30 ft bus</t>
  </si>
  <si>
    <t>bus commuter/suburba</t>
  </si>
  <si>
    <t>vans</t>
  </si>
  <si>
    <t>sedan / station wago</t>
  </si>
  <si>
    <t xml:space="preserve"> bus trolley</t>
  </si>
  <si>
    <t xml:space="preserve"> bus used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</si>
</sst>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&quot;$&quot;#,##0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64" fontId="4" fillId="0" borderId="6" xfId="0" applyNumberFormat="1" applyFont="1" applyBorder="1"/>
    <xf numFmtId="3" fontId="2" fillId="0" borderId="0" xfId="0" applyNumberFormat="1" applyFont="1" applyBorder="1"/>
    <xf numFmtId="3" fontId="2" fillId="0" borderId="9" xfId="0" applyNumberFormat="1" applyFont="1" applyBorder="1"/>
    <xf numFmtId="3" fontId="2" fillId="0" borderId="11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/>
    <xf numFmtId="0" fontId="4" fillId="0" borderId="11" xfId="0" applyFont="1" applyBorder="1" applyAlignment="1">
      <alignment horizontal="center"/>
    </xf>
    <xf numFmtId="0" fontId="2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5" xfId="0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/>
    <xf numFmtId="0" fontId="2" fillId="0" borderId="6" xfId="0" applyFont="1" applyBorder="1"/>
    <xf numFmtId="3" fontId="2" fillId="0" borderId="13" xfId="0" applyNumberFormat="1" applyFont="1" applyBorder="1"/>
    <xf numFmtId="0" fontId="0" fillId="0" borderId="2" xfId="0" applyBorder="1"/>
    <xf numFmtId="3" fontId="0" fillId="0" borderId="13" xfId="0" applyNumberFormat="1" applyBorder="1"/>
    <xf numFmtId="3" fontId="0" fillId="0" borderId="9" xfId="0" applyNumberFormat="1" applyBorder="1"/>
    <xf numFmtId="0" fontId="0" fillId="0" borderId="3" xfId="0" applyBorder="1"/>
    <xf numFmtId="0" fontId="0" fillId="0" borderId="13" xfId="0" applyBorder="1"/>
    <xf numFmtId="0" fontId="0" fillId="0" borderId="9" xfId="0" applyBorder="1"/>
    <xf numFmtId="0" fontId="2" fillId="0" borderId="14" xfId="0" applyFont="1" applyBorder="1"/>
    <xf numFmtId="165" fontId="2" fillId="0" borderId="13" xfId="0" applyNumberFormat="1" applyFont="1" applyBorder="1"/>
    <xf numFmtId="0" fontId="0" fillId="0" borderId="12" xfId="0" applyBorder="1"/>
    <xf numFmtId="0" fontId="0" fillId="0" borderId="4" xfId="0" applyBorder="1"/>
    <xf numFmtId="0" fontId="0" fillId="0" borderId="7" xfId="0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2" fillId="0" borderId="7" xfId="0" applyFont="1" applyBorder="1"/>
    <xf numFmtId="3" fontId="2" fillId="0" borderId="2" xfId="0" applyNumberFormat="1" applyFont="1" applyBorder="1"/>
    <xf numFmtId="0" fontId="2" fillId="0" borderId="7" xfId="0" applyFont="1" applyBorder="1" applyAlignment="1"/>
    <xf numFmtId="3" fontId="2" fillId="0" borderId="3" xfId="0" applyNumberFormat="1" applyFont="1" applyBorder="1"/>
    <xf numFmtId="3" fontId="2" fillId="0" borderId="7" xfId="0" applyNumberFormat="1" applyFont="1" applyBorder="1"/>
    <xf numFmtId="0" fontId="0" fillId="0" borderId="6" xfId="0" applyBorder="1"/>
    <xf numFmtId="0" fontId="2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1" xfId="0" applyBorder="1" applyAlignment="1"/>
    <xf numFmtId="0" fontId="2" fillId="0" borderId="4" xfId="0" applyFont="1" applyBorder="1" applyAlignment="1"/>
    <xf numFmtId="3" fontId="2" fillId="0" borderId="4" xfId="0" applyNumberFormat="1" applyFont="1" applyBorder="1"/>
    <xf numFmtId="0" fontId="0" fillId="0" borderId="15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6" xfId="0" applyBorder="1"/>
    <xf numFmtId="0" fontId="2" fillId="0" borderId="2" xfId="0" applyFont="1" applyBorder="1" applyAlignment="1"/>
    <xf numFmtId="0" fontId="0" fillId="0" borderId="9" xfId="0" applyBorder="1" applyAlignment="1"/>
    <xf numFmtId="3" fontId="0" fillId="0" borderId="0" xfId="0" applyNumberFormat="1" applyBorder="1" applyAlignment="1"/>
    <xf numFmtId="165" fontId="0" fillId="0" borderId="0" xfId="0" applyNumberFormat="1" applyBorder="1" applyAlignment="1"/>
    <xf numFmtId="165" fontId="0" fillId="0" borderId="0" xfId="0" applyNumberFormat="1"/>
    <xf numFmtId="3" fontId="2" fillId="0" borderId="0" xfId="0" applyNumberFormat="1" applyFont="1"/>
    <xf numFmtId="3" fontId="2" fillId="0" borderId="2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" xfId="0" applyNumberFormat="1" applyBorder="1" applyAlignment="1"/>
    <xf numFmtId="165" fontId="2" fillId="0" borderId="2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0" fillId="0" borderId="6" xfId="0" applyNumberFormat="1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2" fillId="0" borderId="14" xfId="0" applyFont="1" applyBorder="1" applyAlignment="1"/>
    <xf numFmtId="0" fontId="0" fillId="0" borderId="11" xfId="0" applyBorder="1" applyAlignment="1"/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9" xfId="0" applyBorder="1" applyAlignment="1"/>
    <xf numFmtId="0" fontId="1" fillId="0" borderId="3" xfId="0" applyFont="1" applyBorder="1" applyAlignment="1"/>
    <xf numFmtId="0" fontId="0" fillId="0" borderId="10" xfId="0" applyBorder="1" applyAlignment="1"/>
    <xf numFmtId="0" fontId="2" fillId="0" borderId="2" xfId="0" applyFont="1" applyBorder="1" applyAlignment="1"/>
    <xf numFmtId="0" fontId="5" fillId="0" borderId="2" xfId="0" applyFont="1" applyBorder="1" applyAlignment="1"/>
    <xf numFmtId="0" fontId="2" fillId="0" borderId="9" xfId="0" applyFont="1" applyBorder="1" applyAlignment="1"/>
    <xf numFmtId="164" fontId="5" fillId="0" borderId="13" xfId="0" applyNumberFormat="1" applyFont="1" applyBorder="1"/>
    <xf numFmtId="164" fontId="5" fillId="0" borderId="9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2" fillId="0" borderId="12" xfId="0" applyFont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55"/>
  <sheetViews>
    <sheetView tabSelected="1" zoomScale="89" zoomScaleNormal="89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26" sqref="R26"/>
    </sheetView>
  </sheetViews>
  <sheetFormatPr defaultRowHeight="12.75"/>
  <cols>
    <col min="1" max="1" width="1.28515625" customWidth="1"/>
    <col min="2" max="2" width="5.7109375" customWidth="1"/>
    <col min="3" max="3" width="21.42578125" customWidth="1"/>
    <col min="4" max="4" width="7.5703125" customWidth="1"/>
    <col min="5" max="5" width="11.7109375" customWidth="1"/>
    <col min="6" max="6" width="9.5703125" customWidth="1"/>
    <col min="7" max="7" width="11" bestFit="1" customWidth="1"/>
    <col min="8" max="8" width="9.85546875" customWidth="1"/>
    <col min="9" max="9" width="11" bestFit="1" customWidth="1"/>
    <col min="10" max="10" width="10.7109375" customWidth="1"/>
    <col min="11" max="11" width="11.85546875" customWidth="1"/>
    <col min="12" max="12" width="10.28515625" customWidth="1"/>
    <col min="13" max="13" width="12.28515625" customWidth="1"/>
    <col min="14" max="14" width="9" customWidth="1"/>
    <col min="15" max="15" width="10.28515625" customWidth="1"/>
    <col min="16" max="16" width="8.85546875" customWidth="1"/>
    <col min="17" max="17" width="3.140625" hidden="1" customWidth="1"/>
    <col min="19" max="19" width="17" customWidth="1"/>
  </cols>
  <sheetData>
    <row r="1" spans="2:17">
      <c r="B1" s="76" t="s">
        <v>19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2:17">
      <c r="B2" s="76" t="s">
        <v>21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77"/>
    </row>
    <row r="3" spans="2:17" ht="3.75" customHeight="1"/>
    <row r="4" spans="2:17" s="1" customFormat="1" ht="13.5" thickBot="1"/>
    <row r="5" spans="2:17" s="1" customFormat="1">
      <c r="B5" s="3"/>
      <c r="C5" s="13"/>
      <c r="D5" s="84"/>
      <c r="E5" s="85"/>
      <c r="F5" s="85"/>
      <c r="G5" s="85"/>
      <c r="H5" s="85"/>
      <c r="I5" s="85"/>
      <c r="J5" s="55"/>
      <c r="K5" s="55"/>
      <c r="L5" s="55"/>
      <c r="M5" s="24"/>
      <c r="N5" s="24"/>
      <c r="O5" s="22"/>
      <c r="P5" s="9"/>
      <c r="Q5" s="9"/>
    </row>
    <row r="6" spans="2:17" s="1" customFormat="1" ht="13.5" thickBot="1">
      <c r="B6" s="6"/>
      <c r="C6" s="15"/>
      <c r="D6" s="86" t="s">
        <v>3</v>
      </c>
      <c r="E6" s="73"/>
      <c r="F6" s="73"/>
      <c r="G6" s="87" t="s">
        <v>4</v>
      </c>
      <c r="H6" s="73"/>
      <c r="I6" s="73"/>
      <c r="J6" s="82" t="s">
        <v>20</v>
      </c>
      <c r="K6" s="82"/>
      <c r="L6" s="82"/>
      <c r="M6" s="82" t="s">
        <v>5</v>
      </c>
      <c r="N6" s="83"/>
      <c r="O6" s="80" t="s">
        <v>7</v>
      </c>
      <c r="P6" s="81"/>
      <c r="Q6" s="12"/>
    </row>
    <row r="7" spans="2:17" s="1" customFormat="1">
      <c r="B7" s="4"/>
      <c r="C7" s="5"/>
      <c r="D7" s="3"/>
      <c r="E7" s="23"/>
      <c r="F7" s="25"/>
      <c r="G7" s="3"/>
      <c r="H7" s="23"/>
      <c r="I7" s="25"/>
      <c r="J7" s="23"/>
      <c r="K7" s="23"/>
      <c r="L7" s="23"/>
      <c r="M7" s="3"/>
      <c r="N7" s="25"/>
      <c r="O7" s="51"/>
      <c r="P7" s="59"/>
      <c r="Q7" s="10"/>
    </row>
    <row r="8" spans="2:17" s="1" customFormat="1">
      <c r="B8" s="8" t="s">
        <v>0</v>
      </c>
      <c r="C8" s="5"/>
      <c r="D8" s="4"/>
      <c r="E8" s="5"/>
      <c r="F8" s="29"/>
      <c r="G8" s="4"/>
      <c r="H8" s="5"/>
      <c r="I8" s="29"/>
      <c r="J8" s="5"/>
      <c r="K8" s="5"/>
      <c r="L8" s="5"/>
      <c r="M8" s="4"/>
      <c r="N8" s="29"/>
      <c r="O8" s="21"/>
      <c r="P8" s="10"/>
      <c r="Q8" s="10"/>
    </row>
    <row r="9" spans="2:17" s="1" customFormat="1">
      <c r="B9" s="4"/>
      <c r="C9" s="5"/>
      <c r="D9" s="4"/>
      <c r="E9" s="5"/>
      <c r="F9" s="29"/>
      <c r="G9" s="5"/>
      <c r="H9" s="5"/>
      <c r="I9" s="29"/>
      <c r="J9" s="5"/>
      <c r="K9" s="5"/>
      <c r="L9" s="5"/>
      <c r="M9" s="4"/>
      <c r="N9" s="29"/>
      <c r="O9" s="21"/>
      <c r="P9" s="10"/>
      <c r="Q9" s="10"/>
    </row>
    <row r="10" spans="2:17" s="1" customFormat="1">
      <c r="B10" s="4"/>
      <c r="C10" s="5" t="s">
        <v>9</v>
      </c>
      <c r="D10" s="67">
        <v>18260867</v>
      </c>
      <c r="E10" s="68"/>
      <c r="F10" s="69"/>
      <c r="G10" s="70">
        <v>39216243</v>
      </c>
      <c r="H10" s="73"/>
      <c r="I10" s="74"/>
      <c r="J10" s="52"/>
      <c r="K10" s="64">
        <v>1780346</v>
      </c>
      <c r="L10" s="52"/>
      <c r="M10" s="70">
        <f>SUM(D10:L10)</f>
        <v>59257456</v>
      </c>
      <c r="N10" s="75"/>
      <c r="O10" s="78">
        <f>(M10/$M$19)*100</f>
        <v>43.53548595652142</v>
      </c>
      <c r="P10" s="79"/>
      <c r="Q10" s="10"/>
    </row>
    <row r="11" spans="2:17" s="1" customFormat="1">
      <c r="B11" s="4"/>
      <c r="C11" s="5"/>
      <c r="D11" s="45"/>
      <c r="E11" s="17"/>
      <c r="F11" s="42"/>
      <c r="G11" s="5"/>
      <c r="H11" s="5"/>
      <c r="I11" s="29"/>
      <c r="J11" s="5"/>
      <c r="K11" s="17"/>
      <c r="L11" s="5"/>
      <c r="M11" s="4"/>
      <c r="N11" s="29"/>
      <c r="O11" s="21"/>
      <c r="P11" s="10"/>
      <c r="Q11" s="10"/>
    </row>
    <row r="12" spans="2:17" s="1" customFormat="1">
      <c r="B12" s="4"/>
      <c r="C12" s="5" t="s">
        <v>10</v>
      </c>
      <c r="D12" s="67">
        <v>6547674</v>
      </c>
      <c r="E12" s="68"/>
      <c r="F12" s="69"/>
      <c r="G12" s="67">
        <v>15862825</v>
      </c>
      <c r="H12" s="73"/>
      <c r="I12" s="74"/>
      <c r="J12" s="52"/>
      <c r="K12" s="63">
        <v>199846</v>
      </c>
      <c r="L12" s="52"/>
      <c r="M12" s="67">
        <f>SUM(D12:L12)</f>
        <v>22610345</v>
      </c>
      <c r="N12" s="75"/>
      <c r="O12" s="78">
        <f>(M12/$M$19)*100</f>
        <v>16.61145151455041</v>
      </c>
      <c r="P12" s="79"/>
      <c r="Q12" s="16"/>
    </row>
    <row r="13" spans="2:17" s="1" customFormat="1">
      <c r="B13" s="4"/>
      <c r="C13" s="5"/>
      <c r="D13" s="45"/>
      <c r="E13" s="17"/>
      <c r="F13" s="42"/>
      <c r="G13" s="5"/>
      <c r="H13" s="17"/>
      <c r="I13" s="42"/>
      <c r="J13" s="17"/>
      <c r="K13" s="17"/>
      <c r="L13" s="17"/>
      <c r="M13" s="45"/>
      <c r="N13" s="42"/>
      <c r="O13" s="21"/>
      <c r="P13" s="10"/>
      <c r="Q13" s="10"/>
    </row>
    <row r="14" spans="2:17" s="1" customFormat="1">
      <c r="B14" s="4"/>
      <c r="C14" s="5" t="s">
        <v>1</v>
      </c>
      <c r="D14" s="67">
        <v>7007242</v>
      </c>
      <c r="E14" s="68"/>
      <c r="F14" s="69"/>
      <c r="G14" s="67">
        <v>11950181</v>
      </c>
      <c r="H14" s="73"/>
      <c r="I14" s="74"/>
      <c r="J14" s="52"/>
      <c r="K14" s="63">
        <v>0</v>
      </c>
      <c r="L14" s="52"/>
      <c r="M14" s="67">
        <f>SUM(D14:L14)</f>
        <v>18957423</v>
      </c>
      <c r="N14" s="75"/>
      <c r="O14" s="78">
        <f>(M14/$M$19)*100</f>
        <v>13.927709329748078</v>
      </c>
      <c r="P14" s="79"/>
      <c r="Q14" s="16"/>
    </row>
    <row r="15" spans="2:17" s="1" customFormat="1">
      <c r="B15" s="4"/>
      <c r="C15" s="5"/>
      <c r="D15" s="45"/>
      <c r="E15" s="17"/>
      <c r="F15" s="42"/>
      <c r="G15" s="5"/>
      <c r="H15" s="17"/>
      <c r="I15" s="42"/>
      <c r="J15" s="17"/>
      <c r="K15" s="17"/>
      <c r="L15" s="17"/>
      <c r="M15" s="45"/>
      <c r="N15" s="42"/>
      <c r="O15" s="21"/>
      <c r="P15" s="10"/>
      <c r="Q15" s="10"/>
    </row>
    <row r="16" spans="2:17" s="1" customFormat="1">
      <c r="B16" s="4"/>
      <c r="C16" s="5" t="s">
        <v>2</v>
      </c>
      <c r="D16" s="67">
        <v>15506308</v>
      </c>
      <c r="E16" s="68"/>
      <c r="F16" s="69"/>
      <c r="G16" s="67">
        <v>19762214</v>
      </c>
      <c r="H16" s="73"/>
      <c r="I16" s="74"/>
      <c r="J16" s="52"/>
      <c r="K16" s="63">
        <v>19254</v>
      </c>
      <c r="L16" s="52"/>
      <c r="M16" s="67">
        <f>SUM(D16:L16)</f>
        <v>35287776</v>
      </c>
      <c r="N16" s="75"/>
      <c r="O16" s="78">
        <f>(M16/$M$19)*100</f>
        <v>25.925353199180094</v>
      </c>
      <c r="P16" s="79"/>
      <c r="Q16" s="16"/>
    </row>
    <row r="17" spans="2:19" s="1" customFormat="1" ht="13.5" thickBot="1">
      <c r="B17" s="4"/>
      <c r="C17" s="5"/>
      <c r="D17" s="4"/>
      <c r="E17" s="17"/>
      <c r="F17" s="44"/>
      <c r="G17" s="6"/>
      <c r="H17" s="17"/>
      <c r="I17" s="42"/>
      <c r="J17" s="47"/>
      <c r="K17" s="57"/>
      <c r="L17" s="48"/>
      <c r="M17" s="47"/>
      <c r="N17" s="48"/>
      <c r="O17" s="17"/>
      <c r="P17" s="42"/>
      <c r="Q17" s="10"/>
    </row>
    <row r="18" spans="2:19" s="1" customFormat="1">
      <c r="B18" s="3"/>
      <c r="C18" s="23"/>
      <c r="D18" s="3"/>
      <c r="E18" s="19"/>
      <c r="F18" s="29"/>
      <c r="G18" s="5"/>
      <c r="H18" s="19"/>
      <c r="I18" s="43"/>
      <c r="J18" s="17"/>
      <c r="K18" s="17"/>
      <c r="L18" s="17"/>
      <c r="M18" s="70"/>
      <c r="N18" s="75"/>
      <c r="O18" s="19"/>
      <c r="P18" s="43"/>
      <c r="Q18" s="11"/>
    </row>
    <row r="19" spans="2:19" s="1" customFormat="1">
      <c r="B19" s="8" t="s">
        <v>6</v>
      </c>
      <c r="C19" s="5"/>
      <c r="D19" s="70">
        <f>SUM(D10:F18)</f>
        <v>47322091</v>
      </c>
      <c r="E19" s="71"/>
      <c r="F19" s="72"/>
      <c r="G19" s="70">
        <f>SUM(G10:I16)</f>
        <v>86791463</v>
      </c>
      <c r="H19" s="73"/>
      <c r="I19" s="74"/>
      <c r="J19" s="70">
        <f>SUM(J10:L16)</f>
        <v>1999446</v>
      </c>
      <c r="K19" s="73"/>
      <c r="L19" s="74"/>
      <c r="M19" s="70">
        <f>SUM(M10:N16)</f>
        <v>136113000</v>
      </c>
      <c r="N19" s="99"/>
      <c r="O19" s="78">
        <f>(M19/$M$19)*100</f>
        <v>100</v>
      </c>
      <c r="P19" s="79"/>
      <c r="Q19" s="16"/>
    </row>
    <row r="20" spans="2:19" s="1" customFormat="1">
      <c r="B20" s="112" t="s">
        <v>8</v>
      </c>
      <c r="C20" s="5"/>
      <c r="D20" s="88">
        <f>(D19/$M$19)*100</f>
        <v>34.766768053014772</v>
      </c>
      <c r="E20" s="100"/>
      <c r="F20" s="74"/>
      <c r="G20" s="88">
        <f>(G19/$M$19)*100</f>
        <v>63.764271597863541</v>
      </c>
      <c r="H20" s="73"/>
      <c r="I20" s="74"/>
      <c r="J20" s="88">
        <f>(J19/$M$19)*100</f>
        <v>1.4689603491216856</v>
      </c>
      <c r="K20" s="73"/>
      <c r="L20" s="74"/>
      <c r="M20" s="88">
        <f>(M19/$M$19)*100</f>
        <v>100</v>
      </c>
      <c r="N20" s="99"/>
      <c r="O20" s="20"/>
      <c r="P20" s="16"/>
      <c r="Q20" s="10"/>
    </row>
    <row r="21" spans="2:19" s="1" customFormat="1" ht="13.5" thickBot="1">
      <c r="B21" s="6"/>
      <c r="C21" s="7"/>
      <c r="D21" s="6"/>
      <c r="E21" s="7"/>
      <c r="F21" s="44"/>
      <c r="G21" s="6"/>
      <c r="H21" s="7"/>
      <c r="I21" s="46"/>
      <c r="J21" s="56"/>
      <c r="K21" s="56"/>
      <c r="L21" s="56"/>
      <c r="M21" s="6"/>
      <c r="N21" s="44"/>
      <c r="O21" s="7"/>
      <c r="P21" s="44"/>
      <c r="Q21" s="12"/>
      <c r="S21" s="66"/>
    </row>
    <row r="22" spans="2:19" s="1" customFormat="1">
      <c r="Q22" s="2"/>
    </row>
    <row r="23" spans="2:19" s="1" customFormat="1" ht="12" customHeight="1"/>
    <row r="24" spans="2:19" s="1" customFormat="1" ht="12.75" customHeight="1"/>
    <row r="25" spans="2:19" s="1" customFormat="1" ht="13.5" customHeight="1"/>
    <row r="26" spans="2:19" s="1" customFormat="1">
      <c r="B26" s="76" t="s">
        <v>18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2:19" s="1" customFormat="1">
      <c r="B27" s="76" t="s">
        <v>22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/>
      <c r="P27" s="77"/>
      <c r="Q27" s="53"/>
    </row>
    <row r="28" spans="2:19" s="1" customFormat="1" ht="13.5" thickBot="1">
      <c r="O28" s="5"/>
      <c r="P28" s="5"/>
      <c r="Q28" s="5"/>
    </row>
    <row r="29" spans="2:19" s="1" customFormat="1">
      <c r="C29" s="3"/>
      <c r="D29" s="13"/>
      <c r="E29" s="95" t="s">
        <v>11</v>
      </c>
      <c r="F29" s="96"/>
      <c r="G29" s="96"/>
      <c r="H29" s="96"/>
      <c r="I29" s="96"/>
      <c r="J29" s="97"/>
      <c r="K29" s="97"/>
      <c r="L29" s="97"/>
      <c r="M29" s="97"/>
      <c r="N29" s="97"/>
      <c r="O29" s="98"/>
      <c r="P29" s="54"/>
      <c r="Q29" s="54"/>
      <c r="R29" s="54"/>
    </row>
    <row r="30" spans="2:19" s="1" customFormat="1" ht="13.5" thickBot="1">
      <c r="C30" s="4"/>
      <c r="D30" s="5"/>
      <c r="E30" s="89" t="s">
        <v>9</v>
      </c>
      <c r="F30" s="90"/>
      <c r="G30" s="89" t="s">
        <v>12</v>
      </c>
      <c r="H30" s="90"/>
      <c r="I30" s="91" t="s">
        <v>1</v>
      </c>
      <c r="J30" s="92"/>
      <c r="K30" s="89" t="s">
        <v>2</v>
      </c>
      <c r="L30" s="93"/>
      <c r="M30" s="89" t="s">
        <v>5</v>
      </c>
      <c r="N30" s="94"/>
      <c r="O30" s="58"/>
      <c r="P30" s="5"/>
      <c r="Q30" s="5"/>
      <c r="R30" s="5"/>
    </row>
    <row r="31" spans="2:19" s="1" customFormat="1" ht="14.25" thickTop="1" thickBot="1">
      <c r="C31" s="102" t="s">
        <v>13</v>
      </c>
      <c r="D31" s="103"/>
      <c r="E31" s="26" t="s">
        <v>14</v>
      </c>
      <c r="F31" s="27" t="s">
        <v>15</v>
      </c>
      <c r="G31" s="26" t="s">
        <v>14</v>
      </c>
      <c r="H31" s="27" t="s">
        <v>15</v>
      </c>
      <c r="I31" s="26" t="s">
        <v>14</v>
      </c>
      <c r="J31" s="27" t="s">
        <v>15</v>
      </c>
      <c r="K31" s="26" t="s">
        <v>14</v>
      </c>
      <c r="L31" s="27" t="s">
        <v>15</v>
      </c>
      <c r="M31" s="50" t="s">
        <v>14</v>
      </c>
      <c r="N31" s="50" t="s">
        <v>15</v>
      </c>
      <c r="O31" s="44"/>
    </row>
    <row r="32" spans="2:19" s="1" customFormat="1" ht="7.5" customHeight="1">
      <c r="C32" s="4"/>
      <c r="D32" s="5"/>
      <c r="E32" s="28"/>
      <c r="F32" s="14"/>
      <c r="G32" s="28"/>
      <c r="H32" s="14"/>
      <c r="I32" s="28"/>
      <c r="J32" s="14"/>
      <c r="K32" s="28"/>
      <c r="L32" s="14"/>
      <c r="M32" s="37"/>
      <c r="N32" s="5"/>
      <c r="O32" s="29"/>
    </row>
    <row r="33" spans="3:15" s="1" customFormat="1">
      <c r="C33" s="104" t="s">
        <v>23</v>
      </c>
      <c r="D33" s="101"/>
      <c r="E33" s="30">
        <v>0</v>
      </c>
      <c r="F33" s="18">
        <v>0</v>
      </c>
      <c r="G33" s="30">
        <v>0</v>
      </c>
      <c r="H33" s="18">
        <v>0</v>
      </c>
      <c r="I33" s="30">
        <v>0</v>
      </c>
      <c r="J33" s="18">
        <v>0</v>
      </c>
      <c r="K33" s="30">
        <v>939600</v>
      </c>
      <c r="L33" s="18">
        <v>2</v>
      </c>
      <c r="M33" s="17">
        <f t="shared" ref="M33:N41" si="0">SUM(E33,G33,I33,K33)</f>
        <v>939600</v>
      </c>
      <c r="N33" s="17">
        <f t="shared" si="0"/>
        <v>2</v>
      </c>
      <c r="O33" s="29"/>
    </row>
    <row r="34" spans="3:15" s="1" customFormat="1">
      <c r="C34" s="104" t="s">
        <v>24</v>
      </c>
      <c r="D34" s="101"/>
      <c r="E34" s="30">
        <v>0</v>
      </c>
      <c r="F34" s="18">
        <v>0</v>
      </c>
      <c r="G34" s="30">
        <v>0</v>
      </c>
      <c r="H34" s="18">
        <v>0</v>
      </c>
      <c r="I34" s="30">
        <v>624000</v>
      </c>
      <c r="J34" s="18">
        <v>2</v>
      </c>
      <c r="K34" s="30">
        <v>188120</v>
      </c>
      <c r="L34" s="18">
        <v>3</v>
      </c>
      <c r="M34" s="17">
        <f t="shared" si="0"/>
        <v>812120</v>
      </c>
      <c r="N34" s="17">
        <f t="shared" si="0"/>
        <v>5</v>
      </c>
      <c r="O34" s="29"/>
    </row>
    <row r="35" spans="3:15" s="1" customFormat="1">
      <c r="C35" s="104" t="s">
        <v>25</v>
      </c>
      <c r="D35" s="101"/>
      <c r="E35" s="30">
        <v>0</v>
      </c>
      <c r="F35" s="18">
        <v>2</v>
      </c>
      <c r="G35" s="30">
        <v>0</v>
      </c>
      <c r="H35" s="18">
        <v>0</v>
      </c>
      <c r="I35" s="30">
        <v>0</v>
      </c>
      <c r="J35" s="18">
        <v>0</v>
      </c>
      <c r="K35" s="30">
        <v>484092</v>
      </c>
      <c r="L35" s="18">
        <v>5</v>
      </c>
      <c r="M35" s="17">
        <f t="shared" si="0"/>
        <v>484092</v>
      </c>
      <c r="N35" s="17">
        <f t="shared" si="0"/>
        <v>7</v>
      </c>
      <c r="O35" s="29"/>
    </row>
    <row r="36" spans="3:15" s="1" customFormat="1">
      <c r="C36" s="104" t="s">
        <v>26</v>
      </c>
      <c r="D36" s="101"/>
      <c r="E36" s="30">
        <v>1074233</v>
      </c>
      <c r="F36" s="18">
        <v>17</v>
      </c>
      <c r="G36" s="30">
        <v>663772</v>
      </c>
      <c r="H36" s="18">
        <v>20</v>
      </c>
      <c r="I36" s="30">
        <v>520937</v>
      </c>
      <c r="J36" s="18">
        <v>9</v>
      </c>
      <c r="K36" s="30">
        <v>1169634</v>
      </c>
      <c r="L36" s="18">
        <v>22</v>
      </c>
      <c r="M36" s="17">
        <f t="shared" si="0"/>
        <v>3428576</v>
      </c>
      <c r="N36" s="17">
        <f t="shared" si="0"/>
        <v>68</v>
      </c>
      <c r="O36" s="29"/>
    </row>
    <row r="37" spans="3:15">
      <c r="C37" s="104" t="s">
        <v>27</v>
      </c>
      <c r="D37" s="101"/>
      <c r="E37" s="32">
        <v>376000</v>
      </c>
      <c r="F37" s="33">
        <v>1</v>
      </c>
      <c r="G37" s="32">
        <v>0</v>
      </c>
      <c r="H37" s="33">
        <v>0</v>
      </c>
      <c r="I37" s="32">
        <v>976000</v>
      </c>
      <c r="J37" s="33">
        <v>2</v>
      </c>
      <c r="K37" s="32">
        <v>0</v>
      </c>
      <c r="L37" s="33">
        <v>0</v>
      </c>
      <c r="M37" s="17">
        <f t="shared" si="0"/>
        <v>1352000</v>
      </c>
      <c r="N37" s="17">
        <f>SUM(F37,H37,J37,L37)</f>
        <v>3</v>
      </c>
      <c r="O37" s="49"/>
    </row>
    <row r="38" spans="3:15">
      <c r="C38" s="61" t="s">
        <v>28</v>
      </c>
      <c r="D38" s="62"/>
      <c r="E38" s="32">
        <v>311400</v>
      </c>
      <c r="F38" s="33">
        <v>15</v>
      </c>
      <c r="G38" s="32">
        <v>522933</v>
      </c>
      <c r="H38" s="33">
        <v>13</v>
      </c>
      <c r="I38" s="32">
        <v>598369</v>
      </c>
      <c r="J38" s="33">
        <v>24</v>
      </c>
      <c r="K38" s="32">
        <v>1318867</v>
      </c>
      <c r="L38" s="33">
        <v>42</v>
      </c>
      <c r="M38" s="17">
        <f t="shared" si="0"/>
        <v>2751569</v>
      </c>
      <c r="N38" s="17">
        <f t="shared" ref="N38:N41" si="1">SUM(F38,H38,J38,L38)</f>
        <v>94</v>
      </c>
      <c r="O38" s="60"/>
    </row>
    <row r="39" spans="3:15">
      <c r="C39" s="61" t="s">
        <v>29</v>
      </c>
      <c r="D39" s="62"/>
      <c r="E39" s="32">
        <v>16000</v>
      </c>
      <c r="F39" s="33">
        <v>1</v>
      </c>
      <c r="G39" s="32">
        <v>0</v>
      </c>
      <c r="H39" s="33">
        <v>0</v>
      </c>
      <c r="I39" s="32">
        <v>0</v>
      </c>
      <c r="J39" s="33">
        <v>0</v>
      </c>
      <c r="K39" s="32">
        <v>52800</v>
      </c>
      <c r="L39" s="33">
        <v>3</v>
      </c>
      <c r="M39" s="17">
        <f t="shared" si="0"/>
        <v>68800</v>
      </c>
      <c r="N39" s="17">
        <f t="shared" si="1"/>
        <v>4</v>
      </c>
      <c r="O39" s="60"/>
    </row>
    <row r="40" spans="3:15">
      <c r="C40" s="61" t="s">
        <v>30</v>
      </c>
      <c r="D40" s="62"/>
      <c r="E40" s="32">
        <v>0</v>
      </c>
      <c r="F40" s="33">
        <v>0</v>
      </c>
      <c r="G40" s="32">
        <v>0</v>
      </c>
      <c r="H40" s="33">
        <v>0</v>
      </c>
      <c r="I40" s="32">
        <v>0</v>
      </c>
      <c r="J40" s="33">
        <v>0</v>
      </c>
      <c r="K40" s="32">
        <v>119807</v>
      </c>
      <c r="L40" s="33">
        <v>1</v>
      </c>
      <c r="M40" s="17">
        <f t="shared" si="0"/>
        <v>119807</v>
      </c>
      <c r="N40" s="17">
        <f t="shared" si="1"/>
        <v>1</v>
      </c>
      <c r="O40" s="60"/>
    </row>
    <row r="41" spans="3:15">
      <c r="C41" s="61" t="s">
        <v>31</v>
      </c>
      <c r="D41" s="62"/>
      <c r="E41" s="32">
        <v>0</v>
      </c>
      <c r="F41" s="33">
        <v>0</v>
      </c>
      <c r="G41" s="32">
        <v>42000</v>
      </c>
      <c r="H41" s="33">
        <v>2</v>
      </c>
      <c r="I41" s="32">
        <v>0</v>
      </c>
      <c r="J41" s="33">
        <v>0</v>
      </c>
      <c r="K41" s="32">
        <v>0</v>
      </c>
      <c r="L41" s="33">
        <v>0</v>
      </c>
      <c r="M41" s="17">
        <f t="shared" si="0"/>
        <v>42000</v>
      </c>
      <c r="N41" s="17">
        <f t="shared" si="1"/>
        <v>2</v>
      </c>
      <c r="O41" s="60"/>
    </row>
    <row r="42" spans="3:15">
      <c r="C42" s="104"/>
      <c r="D42" s="101"/>
      <c r="E42" s="32"/>
      <c r="F42" s="33"/>
      <c r="G42" s="32"/>
      <c r="H42" s="33"/>
      <c r="I42" s="32"/>
      <c r="J42" s="33"/>
      <c r="K42" s="32"/>
      <c r="L42" s="33"/>
      <c r="M42" s="35"/>
      <c r="N42" s="17"/>
      <c r="O42" s="49"/>
    </row>
    <row r="43" spans="3:15" ht="8.25" customHeight="1" thickBot="1">
      <c r="C43" s="34"/>
      <c r="D43" s="5"/>
      <c r="E43" s="35"/>
      <c r="F43" s="36"/>
      <c r="G43" s="35"/>
      <c r="H43" s="36"/>
      <c r="I43" s="35"/>
      <c r="J43" s="36"/>
      <c r="K43" s="35"/>
      <c r="L43" s="36"/>
      <c r="M43" s="39"/>
      <c r="N43" s="40"/>
      <c r="O43" s="41"/>
    </row>
    <row r="44" spans="3:15" ht="5.25" customHeight="1">
      <c r="C44" s="31"/>
      <c r="D44" s="23"/>
      <c r="E44" s="37"/>
      <c r="F44" s="13"/>
      <c r="G44" s="37"/>
      <c r="H44" s="13"/>
      <c r="I44" s="37"/>
      <c r="J44" s="13"/>
      <c r="K44" s="37"/>
      <c r="L44" s="13"/>
      <c r="M44" s="35"/>
      <c r="N44" s="23"/>
      <c r="O44" s="25"/>
    </row>
    <row r="45" spans="3:15">
      <c r="C45" s="104" t="s">
        <v>5</v>
      </c>
      <c r="D45" s="101"/>
      <c r="E45" s="38">
        <f t="shared" ref="E45:M45" si="2">SUM(E32:E44)</f>
        <v>1777633</v>
      </c>
      <c r="F45" s="18">
        <f t="shared" si="2"/>
        <v>36</v>
      </c>
      <c r="G45" s="38">
        <f t="shared" si="2"/>
        <v>1228705</v>
      </c>
      <c r="H45" s="18">
        <f t="shared" si="2"/>
        <v>35</v>
      </c>
      <c r="I45" s="38">
        <f t="shared" si="2"/>
        <v>2719306</v>
      </c>
      <c r="J45" s="18">
        <f t="shared" si="2"/>
        <v>37</v>
      </c>
      <c r="K45" s="38">
        <f t="shared" si="2"/>
        <v>4272920</v>
      </c>
      <c r="L45" s="18">
        <f>SUM(L32:L44)</f>
        <v>78</v>
      </c>
      <c r="M45" s="38">
        <f t="shared" si="2"/>
        <v>9998564</v>
      </c>
      <c r="N45" s="17">
        <f>SUM(N33:N42)</f>
        <v>186</v>
      </c>
      <c r="O45" s="42"/>
    </row>
    <row r="46" spans="3:15">
      <c r="C46" s="105" t="s">
        <v>16</v>
      </c>
      <c r="D46" s="106"/>
      <c r="E46" s="107">
        <f>(E45/$M$45)*100</f>
        <v>17.778883047605635</v>
      </c>
      <c r="F46" s="108"/>
      <c r="G46" s="107">
        <f>(G45/$M$45)*100</f>
        <v>12.288814673787156</v>
      </c>
      <c r="H46" s="108"/>
      <c r="I46" s="107">
        <f>(I45/$M$45)*100</f>
        <v>27.196965484243535</v>
      </c>
      <c r="J46" s="108"/>
      <c r="K46" s="107">
        <f>(K45/$M$45)*100</f>
        <v>42.735336794363668</v>
      </c>
      <c r="L46" s="108"/>
      <c r="M46" s="107">
        <f>(M45/$M$45)*100</f>
        <v>100</v>
      </c>
      <c r="N46" s="109"/>
      <c r="O46" s="110"/>
    </row>
    <row r="47" spans="3:15">
      <c r="C47" s="105" t="s">
        <v>17</v>
      </c>
      <c r="D47" s="106"/>
      <c r="E47" s="107"/>
      <c r="F47" s="108">
        <f>(F45/$N$45)*100</f>
        <v>19.35483870967742</v>
      </c>
      <c r="G47" s="107"/>
      <c r="H47" s="108">
        <f>(H45/$N$45)*100</f>
        <v>18.817204301075268</v>
      </c>
      <c r="I47" s="107"/>
      <c r="J47" s="108">
        <f>(J45/$N$45)*100</f>
        <v>19.892473118279568</v>
      </c>
      <c r="K47" s="107"/>
      <c r="L47" s="108">
        <f>(L45/$N$45)*100</f>
        <v>41.935483870967744</v>
      </c>
      <c r="M47" s="28"/>
      <c r="N47" s="109">
        <f>(N45/$N$45)*100</f>
        <v>100</v>
      </c>
      <c r="O47" s="110"/>
    </row>
    <row r="48" spans="3:15" ht="5.25" customHeight="1" thickBot="1">
      <c r="C48" s="6"/>
      <c r="D48" s="15"/>
      <c r="E48" s="111"/>
      <c r="F48" s="15"/>
      <c r="G48" s="7"/>
      <c r="H48" s="7"/>
      <c r="I48" s="111"/>
      <c r="J48" s="15"/>
      <c r="K48" s="111"/>
      <c r="L48" s="7"/>
      <c r="M48" s="111"/>
      <c r="N48" s="7"/>
      <c r="O48" s="44"/>
    </row>
    <row r="55" spans="3:3">
      <c r="C55" s="65"/>
    </row>
  </sheetData>
  <mergeCells count="52">
    <mergeCell ref="B27:P27"/>
    <mergeCell ref="C46:D46"/>
    <mergeCell ref="C47:D47"/>
    <mergeCell ref="C31:D31"/>
    <mergeCell ref="C36:D36"/>
    <mergeCell ref="C37:D37"/>
    <mergeCell ref="C42:D42"/>
    <mergeCell ref="C45:D45"/>
    <mergeCell ref="C33:D33"/>
    <mergeCell ref="C34:D34"/>
    <mergeCell ref="C35:D35"/>
    <mergeCell ref="G20:I20"/>
    <mergeCell ref="O12:P12"/>
    <mergeCell ref="E30:F30"/>
    <mergeCell ref="G30:H30"/>
    <mergeCell ref="I30:J30"/>
    <mergeCell ref="B26:Q26"/>
    <mergeCell ref="O19:P19"/>
    <mergeCell ref="K30:L30"/>
    <mergeCell ref="M30:N30"/>
    <mergeCell ref="E29:O29"/>
    <mergeCell ref="M20:N20"/>
    <mergeCell ref="D20:F20"/>
    <mergeCell ref="M19:N19"/>
    <mergeCell ref="J20:L20"/>
    <mergeCell ref="M18:N18"/>
    <mergeCell ref="M16:N16"/>
    <mergeCell ref="O10:P10"/>
    <mergeCell ref="O6:P6"/>
    <mergeCell ref="O14:P14"/>
    <mergeCell ref="O16:P16"/>
    <mergeCell ref="M6:N6"/>
    <mergeCell ref="M10:N10"/>
    <mergeCell ref="M12:N12"/>
    <mergeCell ref="M14:N14"/>
    <mergeCell ref="D12:F12"/>
    <mergeCell ref="G14:I14"/>
    <mergeCell ref="B1:Q1"/>
    <mergeCell ref="B2:Q2"/>
    <mergeCell ref="D5:I5"/>
    <mergeCell ref="D6:F6"/>
    <mergeCell ref="D10:F10"/>
    <mergeCell ref="J6:L6"/>
    <mergeCell ref="D14:F14"/>
    <mergeCell ref="G6:I6"/>
    <mergeCell ref="D16:F16"/>
    <mergeCell ref="D19:F19"/>
    <mergeCell ref="G19:I19"/>
    <mergeCell ref="J19:L19"/>
    <mergeCell ref="G10:I10"/>
    <mergeCell ref="G12:I12"/>
    <mergeCell ref="G16:I16"/>
  </mergeCells>
  <phoneticPr fontId="0" type="noConversion"/>
  <printOptions horizontalCentered="1" verticalCentered="1"/>
  <pageMargins left="0.75" right="0.75" top="0.5" bottom="0.5" header="0.5" footer="0.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t-39&amp;40</vt:lpstr>
      <vt:lpstr>'t-39&amp;40'!Print_Area</vt:lpstr>
    </vt:vector>
  </TitlesOfParts>
  <Company>Department of Transportation FTA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2010-02-09T18:53:38Z</cp:lastPrinted>
  <dcterms:created xsi:type="dcterms:W3CDTF">1999-07-16T16:41:50Z</dcterms:created>
  <dcterms:modified xsi:type="dcterms:W3CDTF">2011-06-09T13:30:48Z</dcterms:modified>
</cp:coreProperties>
</file>