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15" windowWidth="19230" windowHeight="6030"/>
  </bookViews>
  <sheets>
    <sheet name="t-42" sheetId="1" r:id="rId1"/>
    <sheet name="Sheet1" sheetId="2" r:id="rId2"/>
  </sheets>
  <definedNames>
    <definedName name="_Key2" localSheetId="0" hidden="1">'t-42'!$B$12:$B$121</definedName>
    <definedName name="_Order1" localSheetId="0" hidden="1">255</definedName>
    <definedName name="_Order2" localSheetId="0" hidden="1">255</definedName>
    <definedName name="_Sort" localSheetId="0" hidden="1">'t-42'!$B$12:$B$121</definedName>
    <definedName name="_xlnm.Print_Area" localSheetId="0">'t-42'!$A$9:$M$276</definedName>
    <definedName name="Print_Area_MI">'t-42'!$B$267:$N$291</definedName>
    <definedName name="_xlnm.Print_Titles" localSheetId="0">'t-42'!$1:$8</definedName>
    <definedName name="Print_Titles_MI">'t-42'!$1:$8</definedName>
  </definedNames>
  <calcPr calcId="125725"/>
</workbook>
</file>

<file path=xl/calcChain.xml><?xml version="1.0" encoding="utf-8"?>
<calcChain xmlns="http://schemas.openxmlformats.org/spreadsheetml/2006/main">
  <c r="K270" i="1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75"/>
  <c r="F75" s="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I272"/>
  <c r="I225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0"/>
  <c r="D129"/>
  <c r="D128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I123"/>
  <c r="I43"/>
  <c r="I274" s="1"/>
  <c r="C43"/>
  <c r="E272"/>
  <c r="F269"/>
  <c r="H266"/>
  <c r="F264"/>
  <c r="H263"/>
  <c r="F261"/>
  <c r="H260"/>
  <c r="F259"/>
  <c r="H258"/>
  <c r="F257"/>
  <c r="H256"/>
  <c r="F255"/>
  <c r="H254"/>
  <c r="F252"/>
  <c r="H251"/>
  <c r="F250"/>
  <c r="H249"/>
  <c r="F248"/>
  <c r="H247"/>
  <c r="F246"/>
  <c r="H245"/>
  <c r="F244"/>
  <c r="H243"/>
  <c r="F241"/>
  <c r="H240"/>
  <c r="F239"/>
  <c r="H238"/>
  <c r="F237"/>
  <c r="H236"/>
  <c r="F235"/>
  <c r="H234"/>
  <c r="F233"/>
  <c r="H232"/>
  <c r="H231"/>
  <c r="H230"/>
  <c r="G272"/>
  <c r="C272"/>
  <c r="G225"/>
  <c r="C225"/>
  <c r="G123"/>
  <c r="E123"/>
  <c r="C123"/>
  <c r="H13"/>
  <c r="F41"/>
  <c r="H40"/>
  <c r="F39"/>
  <c r="H38"/>
  <c r="F37"/>
  <c r="H36"/>
  <c r="F35"/>
  <c r="H33"/>
  <c r="F31"/>
  <c r="H30"/>
  <c r="F29"/>
  <c r="H28"/>
  <c r="F27"/>
  <c r="H26"/>
  <c r="F25"/>
  <c r="H23"/>
  <c r="F22"/>
  <c r="H21"/>
  <c r="F20"/>
  <c r="H19"/>
  <c r="F18"/>
  <c r="H15"/>
  <c r="F14"/>
  <c r="F12"/>
  <c r="G43"/>
  <c r="E43"/>
  <c r="E274" l="1"/>
  <c r="K123"/>
  <c r="K225"/>
  <c r="H94"/>
  <c r="H110"/>
  <c r="H119"/>
  <c r="D231"/>
  <c r="D233"/>
  <c r="D235"/>
  <c r="D237"/>
  <c r="D239"/>
  <c r="D241"/>
  <c r="D244"/>
  <c r="D246"/>
  <c r="D248"/>
  <c r="D250"/>
  <c r="D252"/>
  <c r="D255"/>
  <c r="D257"/>
  <c r="D259"/>
  <c r="D261"/>
  <c r="D264"/>
  <c r="D269"/>
  <c r="F232"/>
  <c r="F234"/>
  <c r="F236"/>
  <c r="F238"/>
  <c r="F240"/>
  <c r="F243"/>
  <c r="F245"/>
  <c r="F247"/>
  <c r="F249"/>
  <c r="F251"/>
  <c r="F254"/>
  <c r="F256"/>
  <c r="F258"/>
  <c r="F260"/>
  <c r="F263"/>
  <c r="F266"/>
  <c r="F231"/>
  <c r="H233"/>
  <c r="H235"/>
  <c r="H237"/>
  <c r="H239"/>
  <c r="H241"/>
  <c r="H244"/>
  <c r="H246"/>
  <c r="H248"/>
  <c r="H250"/>
  <c r="H252"/>
  <c r="H255"/>
  <c r="H257"/>
  <c r="H259"/>
  <c r="H261"/>
  <c r="H264"/>
  <c r="H269"/>
  <c r="K272"/>
  <c r="G274"/>
  <c r="D131"/>
  <c r="D223"/>
  <c r="H72"/>
  <c r="H98"/>
  <c r="H115"/>
  <c r="D230"/>
  <c r="D232"/>
  <c r="D234"/>
  <c r="D236"/>
  <c r="D238"/>
  <c r="D240"/>
  <c r="D243"/>
  <c r="D245"/>
  <c r="D247"/>
  <c r="D249"/>
  <c r="D251"/>
  <c r="D254"/>
  <c r="D256"/>
  <c r="D258"/>
  <c r="D260"/>
  <c r="D263"/>
  <c r="D266"/>
  <c r="F230"/>
  <c r="H48"/>
  <c r="H50"/>
  <c r="H53"/>
  <c r="H55"/>
  <c r="H58"/>
  <c r="H60"/>
  <c r="H63"/>
  <c r="H67"/>
  <c r="H74"/>
  <c r="H78"/>
  <c r="H80"/>
  <c r="H83"/>
  <c r="H85"/>
  <c r="H87"/>
  <c r="H91"/>
  <c r="H93"/>
  <c r="H95"/>
  <c r="H100"/>
  <c r="H102"/>
  <c r="H105"/>
  <c r="H113"/>
  <c r="H116"/>
  <c r="H118"/>
  <c r="H120"/>
  <c r="H49"/>
  <c r="H51"/>
  <c r="H54"/>
  <c r="H57"/>
  <c r="H59"/>
  <c r="H61"/>
  <c r="H65"/>
  <c r="H70"/>
  <c r="H73"/>
  <c r="H77"/>
  <c r="H79"/>
  <c r="H81"/>
  <c r="H84"/>
  <c r="H86"/>
  <c r="H90"/>
  <c r="H92"/>
  <c r="H97"/>
  <c r="H99"/>
  <c r="H101"/>
  <c r="H103"/>
  <c r="H107"/>
  <c r="H112"/>
  <c r="H117"/>
  <c r="H121"/>
  <c r="C274"/>
  <c r="D225"/>
  <c r="H108"/>
  <c r="D48"/>
  <c r="F48"/>
  <c r="D12"/>
  <c r="H12"/>
  <c r="D13"/>
  <c r="F13"/>
  <c r="D15"/>
  <c r="D19"/>
  <c r="D21"/>
  <c r="D23"/>
  <c r="D26"/>
  <c r="D28"/>
  <c r="D30"/>
  <c r="D33"/>
  <c r="D36"/>
  <c r="D38"/>
  <c r="D40"/>
  <c r="F15"/>
  <c r="F19"/>
  <c r="F21"/>
  <c r="F23"/>
  <c r="F26"/>
  <c r="F28"/>
  <c r="F30"/>
  <c r="F33"/>
  <c r="F36"/>
  <c r="F38"/>
  <c r="F40"/>
  <c r="H14"/>
  <c r="H18"/>
  <c r="H20"/>
  <c r="H22"/>
  <c r="H25"/>
  <c r="H27"/>
  <c r="H29"/>
  <c r="H31"/>
  <c r="H35"/>
  <c r="H37"/>
  <c r="H39"/>
  <c r="H41"/>
  <c r="D14"/>
  <c r="D18"/>
  <c r="D20"/>
  <c r="D22"/>
  <c r="D25"/>
  <c r="D27"/>
  <c r="D29"/>
  <c r="D31"/>
  <c r="D35"/>
  <c r="D37"/>
  <c r="D39"/>
  <c r="D41"/>
  <c r="K43"/>
  <c r="D43" l="1"/>
  <c r="J43"/>
  <c r="F272"/>
  <c r="J272"/>
  <c r="H225"/>
  <c r="J225"/>
  <c r="D123"/>
  <c r="J123"/>
  <c r="F123"/>
  <c r="H123"/>
  <c r="H272"/>
  <c r="D272"/>
  <c r="K274"/>
  <c r="L43" s="1"/>
  <c r="F43"/>
  <c r="H43"/>
  <c r="L272" l="1"/>
  <c r="L270"/>
  <c r="L268"/>
  <c r="L266"/>
  <c r="L264"/>
  <c r="L262"/>
  <c r="L260"/>
  <c r="L258"/>
  <c r="L256"/>
  <c r="L254"/>
  <c r="L252"/>
  <c r="L250"/>
  <c r="L248"/>
  <c r="L246"/>
  <c r="L244"/>
  <c r="L242"/>
  <c r="L240"/>
  <c r="L238"/>
  <c r="L236"/>
  <c r="L234"/>
  <c r="L232"/>
  <c r="L230"/>
  <c r="L223"/>
  <c r="L221"/>
  <c r="L219"/>
  <c r="L217"/>
  <c r="L215"/>
  <c r="L213"/>
  <c r="L211"/>
  <c r="L209"/>
  <c r="L207"/>
  <c r="L205"/>
  <c r="L203"/>
  <c r="L201"/>
  <c r="L199"/>
  <c r="L197"/>
  <c r="L195"/>
  <c r="L193"/>
  <c r="L191"/>
  <c r="L189"/>
  <c r="L187"/>
  <c r="L185"/>
  <c r="L183"/>
  <c r="L181"/>
  <c r="L179"/>
  <c r="L177"/>
  <c r="L175"/>
  <c r="L173"/>
  <c r="L171"/>
  <c r="L169"/>
  <c r="L167"/>
  <c r="L165"/>
  <c r="L163"/>
  <c r="L161"/>
  <c r="L159"/>
  <c r="L158"/>
  <c r="L156"/>
  <c r="L154"/>
  <c r="L152"/>
  <c r="L150"/>
  <c r="L148"/>
  <c r="L146"/>
  <c r="L144"/>
  <c r="L142"/>
  <c r="L140"/>
  <c r="L138"/>
  <c r="L136"/>
  <c r="L134"/>
  <c r="L132"/>
  <c r="L130"/>
  <c r="L128"/>
  <c r="L121"/>
  <c r="L119"/>
  <c r="L117"/>
  <c r="L115"/>
  <c r="L113"/>
  <c r="L111"/>
  <c r="L109"/>
  <c r="L107"/>
  <c r="L105"/>
  <c r="L103"/>
  <c r="L101"/>
  <c r="L99"/>
  <c r="L97"/>
  <c r="L95"/>
  <c r="L93"/>
  <c r="L91"/>
  <c r="L89"/>
  <c r="L87"/>
  <c r="L85"/>
  <c r="L83"/>
  <c r="L81"/>
  <c r="L79"/>
  <c r="L77"/>
  <c r="L75"/>
  <c r="L73"/>
  <c r="L71"/>
  <c r="L69"/>
  <c r="L67"/>
  <c r="L65"/>
  <c r="L63"/>
  <c r="L61"/>
  <c r="L59"/>
  <c r="L57"/>
  <c r="L55"/>
  <c r="L53"/>
  <c r="L51"/>
  <c r="L49"/>
  <c r="L41"/>
  <c r="L39"/>
  <c r="L37"/>
  <c r="L35"/>
  <c r="L33"/>
  <c r="L31"/>
  <c r="L29"/>
  <c r="L27"/>
  <c r="L25"/>
  <c r="L23"/>
  <c r="L21"/>
  <c r="L19"/>
  <c r="L17"/>
  <c r="L269"/>
  <c r="L267"/>
  <c r="L265"/>
  <c r="L263"/>
  <c r="L261"/>
  <c r="L259"/>
  <c r="L257"/>
  <c r="L255"/>
  <c r="L253"/>
  <c r="L251"/>
  <c r="L249"/>
  <c r="L247"/>
  <c r="L245"/>
  <c r="L243"/>
  <c r="L241"/>
  <c r="L239"/>
  <c r="L237"/>
  <c r="L235"/>
  <c r="L233"/>
  <c r="L231"/>
  <c r="L225"/>
  <c r="L222"/>
  <c r="L220"/>
  <c r="L218"/>
  <c r="L216"/>
  <c r="L214"/>
  <c r="L212"/>
  <c r="L210"/>
  <c r="L208"/>
  <c r="L206"/>
  <c r="L204"/>
  <c r="L202"/>
  <c r="L200"/>
  <c r="L198"/>
  <c r="L196"/>
  <c r="L194"/>
  <c r="L192"/>
  <c r="L190"/>
  <c r="L188"/>
  <c r="L186"/>
  <c r="L184"/>
  <c r="L182"/>
  <c r="L180"/>
  <c r="L178"/>
  <c r="L176"/>
  <c r="L174"/>
  <c r="L172"/>
  <c r="L170"/>
  <c r="L168"/>
  <c r="L166"/>
  <c r="L164"/>
  <c r="L162"/>
  <c r="L160"/>
  <c r="L157"/>
  <c r="L155"/>
  <c r="L153"/>
  <c r="L151"/>
  <c r="L149"/>
  <c r="L147"/>
  <c r="L145"/>
  <c r="L143"/>
  <c r="L141"/>
  <c r="L139"/>
  <c r="L137"/>
  <c r="L135"/>
  <c r="L133"/>
  <c r="L131"/>
  <c r="L129"/>
  <c r="L123"/>
  <c r="L120"/>
  <c r="L118"/>
  <c r="L116"/>
  <c r="L114"/>
  <c r="L112"/>
  <c r="L110"/>
  <c r="L108"/>
  <c r="L106"/>
  <c r="L104"/>
  <c r="L102"/>
  <c r="L100"/>
  <c r="L98"/>
  <c r="L96"/>
  <c r="L94"/>
  <c r="L92"/>
  <c r="L90"/>
  <c r="L88"/>
  <c r="L86"/>
  <c r="L84"/>
  <c r="L82"/>
  <c r="L80"/>
  <c r="L78"/>
  <c r="L76"/>
  <c r="L74"/>
  <c r="L72"/>
  <c r="L70"/>
  <c r="L68"/>
  <c r="L66"/>
  <c r="L64"/>
  <c r="L62"/>
  <c r="L60"/>
  <c r="L58"/>
  <c r="L56"/>
  <c r="L54"/>
  <c r="L52"/>
  <c r="L50"/>
  <c r="L48"/>
  <c r="L40"/>
  <c r="L38"/>
  <c r="L36"/>
  <c r="L34"/>
  <c r="L32"/>
  <c r="L30"/>
  <c r="L28"/>
  <c r="L26"/>
  <c r="L24"/>
  <c r="L22"/>
  <c r="L20"/>
  <c r="L18"/>
  <c r="L16"/>
  <c r="L14"/>
  <c r="L15"/>
  <c r="L12"/>
  <c r="L13"/>
  <c r="L274" l="1"/>
</calcChain>
</file>

<file path=xl/sharedStrings.xml><?xml version="1.0" encoding="utf-8"?>
<sst xmlns="http://schemas.openxmlformats.org/spreadsheetml/2006/main" count="272" uniqueCount="263">
  <si>
    <t xml:space="preserve"> </t>
  </si>
  <si>
    <t>TOTAL</t>
  </si>
  <si>
    <t>% of</t>
  </si>
  <si>
    <t>AREA</t>
  </si>
  <si>
    <t>%</t>
  </si>
  <si>
    <t>Total</t>
  </si>
  <si>
    <t>JOB ACCESS</t>
  </si>
  <si>
    <t>CAPITAL</t>
  </si>
  <si>
    <t>OPERATING</t>
  </si>
  <si>
    <t>Cap</t>
  </si>
  <si>
    <t>Op</t>
  </si>
  <si>
    <t>Baltimore, MD</t>
  </si>
  <si>
    <t>Seattle, WA</t>
  </si>
  <si>
    <t>Philadelphia, PA-NJ-DE-MD</t>
  </si>
  <si>
    <t>Portland, OR-WA</t>
  </si>
  <si>
    <t>Indianapolis, IN</t>
  </si>
  <si>
    <t>Knoxville, TN</t>
  </si>
  <si>
    <t>San Antonio, TX</t>
  </si>
  <si>
    <t>OVER 1,000,000</t>
  </si>
  <si>
    <t>Chicago, IL-IN</t>
  </si>
  <si>
    <t>New York--Newark, NY-NJ-CT</t>
  </si>
  <si>
    <t>SUBTOTAL</t>
  </si>
  <si>
    <t>200,000 - 1,000,000</t>
  </si>
  <si>
    <t>Under 50,000</t>
  </si>
  <si>
    <t>Wichita, KS</t>
  </si>
  <si>
    <t>50,000 - 200,000</t>
  </si>
  <si>
    <t>TABLE 42</t>
  </si>
  <si>
    <t>Cincinnati, OH-KY-IN</t>
  </si>
  <si>
    <t>Columbus, OH</t>
  </si>
  <si>
    <t>Los Angeles--Long Beach--Santa Ana, CA</t>
  </si>
  <si>
    <t>Phoenix--Mesa, AZ</t>
  </si>
  <si>
    <t>Pittsburgh, PA</t>
  </si>
  <si>
    <t>San Diego, CA</t>
  </si>
  <si>
    <t>Virginia Beach, VA</t>
  </si>
  <si>
    <t>PLANNING</t>
  </si>
  <si>
    <t>PL</t>
  </si>
  <si>
    <t>Albuquerque, NM</t>
  </si>
  <si>
    <t>Boise City, ID</t>
  </si>
  <si>
    <t>Bridgeport--Stamford, CT--NY</t>
  </si>
  <si>
    <t>Colorado Springs, CO</t>
  </si>
  <si>
    <t>Corpus Christi, TX</t>
  </si>
  <si>
    <t>Dayton, OH</t>
  </si>
  <si>
    <t>Des Moines, IA</t>
  </si>
  <si>
    <t>Fresno, CA</t>
  </si>
  <si>
    <t>Louisville, KY-IN</t>
  </si>
  <si>
    <t>Nashville-Davidson, TN</t>
  </si>
  <si>
    <t>Omaha, NE-IA</t>
  </si>
  <si>
    <t>Raleigh, NC</t>
  </si>
  <si>
    <t>Rockford, IL</t>
  </si>
  <si>
    <t>Shreveport, LA</t>
  </si>
  <si>
    <t>Springfield, MO</t>
  </si>
  <si>
    <t>Abilene, TX</t>
  </si>
  <si>
    <t>Burlington, VT</t>
  </si>
  <si>
    <t>Fairbanks, AK</t>
  </si>
  <si>
    <t>Iowa City, IA</t>
  </si>
  <si>
    <t>Jackson, MI</t>
  </si>
  <si>
    <t>Portsmouth, NH-ME</t>
  </si>
  <si>
    <t>Saginaw, MI</t>
  </si>
  <si>
    <t>ALABAMA GOV APP</t>
  </si>
  <si>
    <t>ALASKA GOV APP</t>
  </si>
  <si>
    <t>CALIFORNIA GOV APP</t>
  </si>
  <si>
    <t>COLORADO GOV APP</t>
  </si>
  <si>
    <t>IOWA GOV APP</t>
  </si>
  <si>
    <t>LOUISIANA GOV APP</t>
  </si>
  <si>
    <t>MAINE GOV APP</t>
  </si>
  <si>
    <t>MASSACHUSETTS GOV APP</t>
  </si>
  <si>
    <t>MICHIGAN GOV APP</t>
  </si>
  <si>
    <t>MISSOURI GOV APP</t>
  </si>
  <si>
    <t>NEVADA GOV APP</t>
  </si>
  <si>
    <t>NEW HAMPSHIRE GOV APP</t>
  </si>
  <si>
    <t>NEW MEXICO GOV APP</t>
  </si>
  <si>
    <t>NEW YORK GOV APP</t>
  </si>
  <si>
    <t>OHIO GOV APP</t>
  </si>
  <si>
    <t>OREGON GOV APP</t>
  </si>
  <si>
    <t>TENNESSEE GOV APP</t>
  </si>
  <si>
    <t>TEXAS GOV APP</t>
  </si>
  <si>
    <t>VIRGINIA GOV APP</t>
  </si>
  <si>
    <t>WASHINGTON GOV APP</t>
  </si>
  <si>
    <t>WISCONSIN GOV APP</t>
  </si>
  <si>
    <t>Atlanta, GA</t>
  </si>
  <si>
    <t>Boston, MA--NH--RI</t>
  </si>
  <si>
    <t>Cleveland, OH</t>
  </si>
  <si>
    <t>Dallas--Fort Worth--Arlington, TX</t>
  </si>
  <si>
    <t>Detroit, MI</t>
  </si>
  <si>
    <t>Houston, TX</t>
  </si>
  <si>
    <t>Kansas City, MO-KS</t>
  </si>
  <si>
    <t>Las Vegas, NV</t>
  </si>
  <si>
    <t>Milwaukee, WI</t>
  </si>
  <si>
    <t>New Orleans, LA</t>
  </si>
  <si>
    <t>Providence, RI-MA</t>
  </si>
  <si>
    <t>Sacramento, CA</t>
  </si>
  <si>
    <t>Allentown--Bethlehem, PA-NJ</t>
  </si>
  <si>
    <t>Anchorage, AK</t>
  </si>
  <si>
    <t>Ann Arbor, MI</t>
  </si>
  <si>
    <t>Asheville, NC</t>
  </si>
  <si>
    <t>Augusta-Richmond County, GA-SC</t>
  </si>
  <si>
    <t>Baton Rouge, LA</t>
  </si>
  <si>
    <t>Buffalo, NY</t>
  </si>
  <si>
    <t>Canton, OH</t>
  </si>
  <si>
    <t>Cape Coral, FL</t>
  </si>
  <si>
    <t>Charleston--North Charleston, SC</t>
  </si>
  <si>
    <t>Davenport, IA-IL</t>
  </si>
  <si>
    <t>Denton--Lewisville, TX</t>
  </si>
  <si>
    <t>El Paso, TX-NM</t>
  </si>
  <si>
    <t>Flint, MI</t>
  </si>
  <si>
    <t>Fort Wayne, IN</t>
  </si>
  <si>
    <t>Greensboro, NC</t>
  </si>
  <si>
    <t>Huntsville, AL</t>
  </si>
  <si>
    <t>Lancaster, PA</t>
  </si>
  <si>
    <t>Little Rock, AR</t>
  </si>
  <si>
    <t>Lubbock, TX</t>
  </si>
  <si>
    <t>Madison, WI</t>
  </si>
  <si>
    <t>McAllen, TX</t>
  </si>
  <si>
    <t>Memphis, TN-MS-AR</t>
  </si>
  <si>
    <t>Mobile, AL</t>
  </si>
  <si>
    <t>Oklahoma City, OK</t>
  </si>
  <si>
    <t>Oxnard, CA</t>
  </si>
  <si>
    <t>Pensacola, FL-AL</t>
  </si>
  <si>
    <t>Peoria, IL</t>
  </si>
  <si>
    <t>Reno, NV</t>
  </si>
  <si>
    <t>Round Lake Beach--McHenry--Grayslake, IL</t>
  </si>
  <si>
    <t>Salem, OR</t>
  </si>
  <si>
    <t>Salt Lake City, UT</t>
  </si>
  <si>
    <t>Savannah, GA</t>
  </si>
  <si>
    <t>Springfield, MA-CT</t>
  </si>
  <si>
    <t>Syracuse, NY</t>
  </si>
  <si>
    <t>Tallahassee, FL</t>
  </si>
  <si>
    <t>Temecula--Murrieta, CA</t>
  </si>
  <si>
    <t>Tucson, AZ</t>
  </si>
  <si>
    <t>Tulsa, OK</t>
  </si>
  <si>
    <t>Worcester, MA-CT</t>
  </si>
  <si>
    <t>Appleton, WI</t>
  </si>
  <si>
    <t>Bangor, ME</t>
  </si>
  <si>
    <t>Bay City, MI</t>
  </si>
  <si>
    <t>Bend, OR</t>
  </si>
  <si>
    <t>Clarksville, TN-KY</t>
  </si>
  <si>
    <t>Corvallis, OR</t>
  </si>
  <si>
    <t>Duluth, MN-WI</t>
  </si>
  <si>
    <t>Eau Claire, WI</t>
  </si>
  <si>
    <t>Fargo, ND-MN</t>
  </si>
  <si>
    <t>Fayetteville--Springdale, AR</t>
  </si>
  <si>
    <t>Florence, AL</t>
  </si>
  <si>
    <t>Fond du Lac, WI</t>
  </si>
  <si>
    <t>Grand Junction, CO</t>
  </si>
  <si>
    <t>Hemet, CA</t>
  </si>
  <si>
    <t>Jackson, TN</t>
  </si>
  <si>
    <t>Janesville, WI</t>
  </si>
  <si>
    <t>Kenosha, WI</t>
  </si>
  <si>
    <t>La Crosse, WI-MN</t>
  </si>
  <si>
    <t>Lafayette, IN</t>
  </si>
  <si>
    <t>Lake Charles, LA</t>
  </si>
  <si>
    <t>Logan, UT</t>
  </si>
  <si>
    <t>Mount Vernon, WA</t>
  </si>
  <si>
    <t>Myrtle Beach, SC</t>
  </si>
  <si>
    <t>Norman, OK</t>
  </si>
  <si>
    <t>Pittsfield, MA</t>
  </si>
  <si>
    <t>Port Huron, MI</t>
  </si>
  <si>
    <t>Simi Valley, CA</t>
  </si>
  <si>
    <t>Springfield, OH</t>
  </si>
  <si>
    <t>St. Cloud, MN</t>
  </si>
  <si>
    <t>St. Joseph, MO-KS</t>
  </si>
  <si>
    <t>ARKANSAS GOV APP</t>
  </si>
  <si>
    <t>GEORGIA GOV APP</t>
  </si>
  <si>
    <t>IDAHO GOV APP</t>
  </si>
  <si>
    <t>ILLINOIS GOV APP</t>
  </si>
  <si>
    <t>INDIANA GOV APP</t>
  </si>
  <si>
    <t>KANSAS GOV APP</t>
  </si>
  <si>
    <t>MINNESOTA GOV APP</t>
  </si>
  <si>
    <t>MONTANA GOV APP</t>
  </si>
  <si>
    <t>NORTH CAROLINA GOV APP</t>
  </si>
  <si>
    <t>NORTH DAKOTA GOV APP</t>
  </si>
  <si>
    <t>OKLAHOMA GOV APP</t>
  </si>
  <si>
    <t>PENNSYLVANIA GOV APP</t>
  </si>
  <si>
    <t>SOUTH CAROLINA GOV APP</t>
  </si>
  <si>
    <t>UTAH GOV APP</t>
  </si>
  <si>
    <t>WEST VIRGINIA GOV APP</t>
  </si>
  <si>
    <t>Miami, FL</t>
  </si>
  <si>
    <t>Denver--Aurora, CO</t>
  </si>
  <si>
    <t>Atlantic City, NJ</t>
  </si>
  <si>
    <t>Columbia, SC</t>
  </si>
  <si>
    <t>Honolulu, HI</t>
  </si>
  <si>
    <t>Port St. Lucie, FL</t>
  </si>
  <si>
    <t>Thousand Oaks, CA</t>
  </si>
  <si>
    <t>Trenton, NJ</t>
  </si>
  <si>
    <t>Victorville--Hesperia--Apple Valley, CA</t>
  </si>
  <si>
    <t>Lancaster--Palmdale, CA</t>
  </si>
  <si>
    <t>Bakersfield, CA</t>
  </si>
  <si>
    <t>Fort Collins, CO</t>
  </si>
  <si>
    <t>Hartford, CT</t>
  </si>
  <si>
    <t>Lexington-Fayette, KY</t>
  </si>
  <si>
    <t>New Haven, CT</t>
  </si>
  <si>
    <t>Erie, PA</t>
  </si>
  <si>
    <t>Fort Smith, AR-OK</t>
  </si>
  <si>
    <t>Lompoc, CA</t>
  </si>
  <si>
    <t>Medford, OR</t>
  </si>
  <si>
    <t>Monessen, PA</t>
  </si>
  <si>
    <t>San Luis Obispo, CA</t>
  </si>
  <si>
    <t>Seaside--Monterey--Marina, CA</t>
  </si>
  <si>
    <t>South Lyon--Howell--Brighton, MI</t>
  </si>
  <si>
    <t>Tyler, TX</t>
  </si>
  <si>
    <t>Vallejo, CA</t>
  </si>
  <si>
    <t>Visalia, CA</t>
  </si>
  <si>
    <t>Weirton, WV--Steubenville, OH-PA</t>
  </si>
  <si>
    <t>Wenatchee, WA</t>
  </si>
  <si>
    <t>Ames, IA</t>
  </si>
  <si>
    <t>Battle Creek, MI</t>
  </si>
  <si>
    <t>Benton Harbor--St. Joseph, MI</t>
  </si>
  <si>
    <t>Bismarck, ND</t>
  </si>
  <si>
    <t>Carson City, NV</t>
  </si>
  <si>
    <t>Cedar Rapids, IA</t>
  </si>
  <si>
    <t>Davis, CA</t>
  </si>
  <si>
    <t>Grand Forks, ND-MN</t>
  </si>
  <si>
    <t>Jonesboro, AR</t>
  </si>
  <si>
    <t>Santa Cruz, CA</t>
  </si>
  <si>
    <t>Santa Maria, CA</t>
  </si>
  <si>
    <t>Williamsport, PA</t>
  </si>
  <si>
    <t>Yuba City, CA</t>
  </si>
  <si>
    <t>CONNECTICUT GOV APP</t>
  </si>
  <si>
    <t>DELAWARE GOV APP</t>
  </si>
  <si>
    <t>MARYLAND GOV APP</t>
  </si>
  <si>
    <t>San Juan, PR</t>
  </si>
  <si>
    <t>Daytona Beach--Port Orange, FL</t>
  </si>
  <si>
    <t>Greenville, SC</t>
  </si>
  <si>
    <t>Harrisburg, PA</t>
  </si>
  <si>
    <t>Youngstown, OH</t>
  </si>
  <si>
    <t>Anderson, SC</t>
  </si>
  <si>
    <t>Atascadero--El Paso de Robles, CA</t>
  </si>
  <si>
    <t>Brunswick, GA</t>
  </si>
  <si>
    <t>Coeur d'Alene, ID</t>
  </si>
  <si>
    <t>Concord, NC</t>
  </si>
  <si>
    <t>Dothan, AL</t>
  </si>
  <si>
    <t>Dover--Rochester, NH-ME</t>
  </si>
  <si>
    <t>Galveston, TX</t>
  </si>
  <si>
    <t>Green Bay, WI</t>
  </si>
  <si>
    <t>Hickory, NC</t>
  </si>
  <si>
    <t>Hot Springs, AR</t>
  </si>
  <si>
    <t>Jefferson City, MO</t>
  </si>
  <si>
    <t>Johnson City, TN</t>
  </si>
  <si>
    <t>Lawton, OK</t>
  </si>
  <si>
    <t>Leominster--Fitchburg, MA</t>
  </si>
  <si>
    <t>Lima, OH</t>
  </si>
  <si>
    <t>Livermore, CA</t>
  </si>
  <si>
    <t>Mandeville--Covington, LA</t>
  </si>
  <si>
    <t>Napa, CA</t>
  </si>
  <si>
    <t>Olympia--Lacey, WA</t>
  </si>
  <si>
    <t>Petaluma, CA</t>
  </si>
  <si>
    <t>Pocatello, ID</t>
  </si>
  <si>
    <t>Rapid City, SD</t>
  </si>
  <si>
    <t>Rock Hill, SC</t>
  </si>
  <si>
    <t>Rocky Mount, NC</t>
  </si>
  <si>
    <t>Santa Fe, NM</t>
  </si>
  <si>
    <t>Sherman, TX</t>
  </si>
  <si>
    <t>Sioux Falls, SD</t>
  </si>
  <si>
    <t>Tuscaloosa, AL</t>
  </si>
  <si>
    <t>Victoria, TX</t>
  </si>
  <si>
    <t>Waterbury, CT</t>
  </si>
  <si>
    <t>Waterloo, IA</t>
  </si>
  <si>
    <t>Yakima, WA</t>
  </si>
  <si>
    <t>NEW JERSEY GOV APP</t>
  </si>
  <si>
    <t>SOUTH DAKOTA GOV APP</t>
  </si>
  <si>
    <t>Re</t>
  </si>
  <si>
    <t>RESEARCH</t>
  </si>
  <si>
    <t>FY 2010 JOB ACCESS / REVERSE COMMUTE OBLIGATIONS BY POPULATION GROUP AND UZA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</si>
</sst>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164" formatCode="#,##0.0_);\(#,##0.0\)"/>
    <numFmt numFmtId="165" formatCode="&quot;$&quot;#,##0"/>
    <numFmt numFmtId="166" formatCode="0.0"/>
  </numFmts>
  <fonts count="12">
    <font>
      <sz val="12"/>
      <name val="Arial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dashed">
        <color indexed="8"/>
      </bottom>
      <diagonal/>
    </border>
    <border>
      <left/>
      <right/>
      <top/>
      <bottom style="dashed">
        <color indexed="8"/>
      </bottom>
      <diagonal/>
    </border>
    <border>
      <left/>
      <right style="medium">
        <color indexed="8"/>
      </right>
      <top/>
      <bottom style="dashed">
        <color indexed="8"/>
      </bottom>
      <diagonal/>
    </border>
    <border>
      <left/>
      <right/>
      <top style="dotted">
        <color indexed="8"/>
      </top>
      <bottom/>
      <diagonal/>
    </border>
    <border>
      <left/>
      <right style="medium">
        <color indexed="8"/>
      </right>
      <top style="dotted">
        <color indexed="8"/>
      </top>
      <bottom/>
      <diagonal/>
    </border>
    <border>
      <left style="medium">
        <color indexed="8"/>
      </left>
      <right style="medium">
        <color indexed="8"/>
      </right>
      <top style="dotted">
        <color indexed="8"/>
      </top>
      <bottom/>
      <diagonal/>
    </border>
    <border>
      <left/>
      <right/>
      <top/>
      <bottom style="dotted">
        <color theme="1"/>
      </bottom>
      <diagonal/>
    </border>
    <border>
      <left/>
      <right style="medium">
        <color indexed="8"/>
      </right>
      <top/>
      <bottom style="dotted">
        <color theme="1"/>
      </bottom>
      <diagonal/>
    </border>
    <border>
      <left style="medium">
        <color indexed="8"/>
      </left>
      <right style="medium">
        <color indexed="8"/>
      </right>
      <top/>
      <bottom style="dotted">
        <color theme="1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theme="0" tint="-0.24994659260841701"/>
      </bottom>
      <diagonal/>
    </border>
    <border>
      <left/>
      <right/>
      <top style="hair">
        <color indexed="8"/>
      </top>
      <bottom style="hair">
        <color theme="0" tint="-0.24994659260841701"/>
      </bottom>
      <diagonal/>
    </border>
    <border>
      <left/>
      <right style="medium">
        <color indexed="8"/>
      </right>
      <top style="hair">
        <color indexed="8"/>
      </top>
      <bottom style="hair">
        <color theme="0" tint="-0.24994659260841701"/>
      </bottom>
      <diagonal/>
    </border>
    <border>
      <left style="medium">
        <color indexed="8"/>
      </left>
      <right style="medium">
        <color indexed="8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indexed="8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indexed="8"/>
      </left>
      <right style="medium">
        <color indexed="8"/>
      </right>
      <top style="hair">
        <color theme="0" tint="-0.24994659260841701"/>
      </top>
      <bottom style="hair">
        <color indexed="8"/>
      </bottom>
      <diagonal/>
    </border>
    <border>
      <left/>
      <right/>
      <top style="hair">
        <color theme="0" tint="-0.24994659260841701"/>
      </top>
      <bottom style="hair">
        <color indexed="8"/>
      </bottom>
      <diagonal/>
    </border>
    <border>
      <left/>
      <right style="medium">
        <color indexed="8"/>
      </right>
      <top style="hair">
        <color theme="0" tint="-0.24994659260841701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medium">
        <color indexed="8"/>
      </right>
      <top/>
      <bottom style="dotted">
        <color indexed="8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3" fillId="0" borderId="3" xfId="0" applyFont="1" applyBorder="1"/>
    <xf numFmtId="5" fontId="0" fillId="0" borderId="0" xfId="0" applyNumberFormat="1" applyProtection="1"/>
    <xf numFmtId="37" fontId="0" fillId="0" borderId="0" xfId="0" applyNumberFormat="1" applyProtection="1"/>
    <xf numFmtId="0" fontId="2" fillId="0" borderId="3" xfId="0" applyFont="1" applyBorder="1"/>
    <xf numFmtId="0" fontId="4" fillId="0" borderId="0" xfId="0" applyFont="1"/>
    <xf numFmtId="37" fontId="5" fillId="0" borderId="0" xfId="0" applyNumberFormat="1" applyFont="1" applyProtection="1"/>
    <xf numFmtId="0" fontId="5" fillId="0" borderId="0" xfId="0" applyFont="1"/>
    <xf numFmtId="37" fontId="0" fillId="0" borderId="0" xfId="0" applyNumberFormat="1" applyBorder="1" applyProtection="1"/>
    <xf numFmtId="0" fontId="0" fillId="0" borderId="0" xfId="0" applyFill="1" applyAlignment="1">
      <alignment horizontal="center"/>
    </xf>
    <xf numFmtId="0" fontId="0" fillId="0" borderId="5" xfId="0" applyFill="1" applyBorder="1"/>
    <xf numFmtId="0" fontId="7" fillId="0" borderId="0" xfId="0" applyFont="1" applyFill="1" applyAlignment="1">
      <alignment horizontal="center"/>
    </xf>
    <xf numFmtId="164" fontId="9" fillId="0" borderId="0" xfId="0" applyNumberFormat="1" applyFont="1" applyProtection="1"/>
    <xf numFmtId="0" fontId="6" fillId="0" borderId="0" xfId="0" applyFont="1"/>
    <xf numFmtId="3" fontId="0" fillId="0" borderId="0" xfId="0" applyNumberFormat="1" applyProtection="1"/>
    <xf numFmtId="3" fontId="0" fillId="0" borderId="0" xfId="0" applyNumberFormat="1"/>
    <xf numFmtId="3" fontId="0" fillId="0" borderId="2" xfId="0" applyNumberFormat="1" applyBorder="1"/>
    <xf numFmtId="3" fontId="0" fillId="0" borderId="0" xfId="0" applyNumberFormat="1" applyAlignment="1">
      <alignment horizontal="center"/>
    </xf>
    <xf numFmtId="3" fontId="0" fillId="0" borderId="5" xfId="0" applyNumberFormat="1" applyBorder="1"/>
    <xf numFmtId="165" fontId="0" fillId="0" borderId="0" xfId="0" applyNumberFormat="1" applyProtection="1"/>
    <xf numFmtId="0" fontId="8" fillId="0" borderId="3" xfId="0" applyFont="1" applyBorder="1"/>
    <xf numFmtId="37" fontId="8" fillId="0" borderId="0" xfId="0" applyNumberFormat="1" applyFont="1" applyBorder="1" applyProtection="1"/>
    <xf numFmtId="37" fontId="8" fillId="0" borderId="0" xfId="0" applyNumberFormat="1" applyFont="1" applyProtection="1"/>
    <xf numFmtId="3" fontId="8" fillId="0" borderId="0" xfId="0" applyNumberFormat="1" applyFont="1" applyProtection="1"/>
    <xf numFmtId="0" fontId="8" fillId="0" borderId="0" xfId="0" applyFont="1"/>
    <xf numFmtId="0" fontId="0" fillId="0" borderId="0" xfId="0" applyBorder="1"/>
    <xf numFmtId="0" fontId="0" fillId="0" borderId="3" xfId="0" applyFont="1" applyFill="1" applyBorder="1"/>
    <xf numFmtId="0" fontId="0" fillId="0" borderId="6" xfId="0" applyFill="1" applyBorder="1"/>
    <xf numFmtId="5" fontId="0" fillId="0" borderId="7" xfId="0" applyNumberFormat="1" applyFill="1" applyBorder="1" applyProtection="1"/>
    <xf numFmtId="164" fontId="7" fillId="0" borderId="7" xfId="0" applyNumberFormat="1" applyFont="1" applyFill="1" applyBorder="1" applyProtection="1"/>
    <xf numFmtId="165" fontId="0" fillId="0" borderId="7" xfId="0" applyNumberFormat="1" applyFill="1" applyBorder="1" applyProtection="1"/>
    <xf numFmtId="0" fontId="6" fillId="0" borderId="8" xfId="0" applyFont="1" applyFill="1" applyBorder="1"/>
    <xf numFmtId="5" fontId="6" fillId="0" borderId="9" xfId="0" applyNumberFormat="1" applyFont="1" applyFill="1" applyBorder="1" applyProtection="1"/>
    <xf numFmtId="166" fontId="0" fillId="0" borderId="0" xfId="0" applyNumberFormat="1"/>
    <xf numFmtId="166" fontId="0" fillId="0" borderId="10" xfId="0" applyNumberFormat="1" applyBorder="1"/>
    <xf numFmtId="166" fontId="0" fillId="0" borderId="11" xfId="0" applyNumberFormat="1" applyBorder="1" applyAlignment="1">
      <alignment horizontal="center"/>
    </xf>
    <xf numFmtId="166" fontId="7" fillId="0" borderId="11" xfId="0" applyNumberFormat="1" applyFont="1" applyBorder="1" applyAlignment="1">
      <alignment horizontal="center"/>
    </xf>
    <xf numFmtId="166" fontId="0" fillId="0" borderId="12" xfId="0" applyNumberFormat="1" applyBorder="1"/>
    <xf numFmtId="166" fontId="0" fillId="0" borderId="11" xfId="0" applyNumberFormat="1" applyBorder="1"/>
    <xf numFmtId="166" fontId="4" fillId="0" borderId="11" xfId="0" applyNumberFormat="1" applyFont="1" applyBorder="1" applyProtection="1"/>
    <xf numFmtId="166" fontId="6" fillId="0" borderId="11" xfId="0" applyNumberFormat="1" applyFont="1" applyBorder="1" applyProtection="1"/>
    <xf numFmtId="166" fontId="4" fillId="0" borderId="11" xfId="0" applyNumberFormat="1" applyFont="1" applyBorder="1"/>
    <xf numFmtId="166" fontId="4" fillId="0" borderId="13" xfId="0" applyNumberFormat="1" applyFont="1" applyFill="1" applyBorder="1" applyProtection="1"/>
    <xf numFmtId="166" fontId="4" fillId="0" borderId="0" xfId="0" applyNumberFormat="1" applyFont="1" applyProtection="1"/>
    <xf numFmtId="166" fontId="0" fillId="0" borderId="0" xfId="0" applyNumberFormat="1" applyProtection="1"/>
    <xf numFmtId="5" fontId="8" fillId="0" borderId="0" xfId="0" applyNumberFormat="1" applyFont="1" applyProtection="1"/>
    <xf numFmtId="166" fontId="6" fillId="0" borderId="14" xfId="0" applyNumberFormat="1" applyFont="1" applyFill="1" applyBorder="1" applyProtection="1"/>
    <xf numFmtId="0" fontId="0" fillId="0" borderId="11" xfId="0" applyBorder="1"/>
    <xf numFmtId="37" fontId="0" fillId="0" borderId="15" xfId="0" applyNumberFormat="1" applyBorder="1" applyProtection="1"/>
    <xf numFmtId="164" fontId="9" fillId="0" borderId="0" xfId="0" applyNumberFormat="1" applyFont="1" applyBorder="1" applyProtection="1"/>
    <xf numFmtId="3" fontId="0" fillId="0" borderId="0" xfId="0" applyNumberFormat="1" applyBorder="1" applyProtection="1"/>
    <xf numFmtId="0" fontId="2" fillId="0" borderId="16" xfId="0" applyFont="1" applyBorder="1"/>
    <xf numFmtId="37" fontId="0" fillId="0" borderId="17" xfId="0" applyNumberFormat="1" applyBorder="1" applyProtection="1"/>
    <xf numFmtId="3" fontId="0" fillId="0" borderId="17" xfId="0" applyNumberFormat="1" applyBorder="1" applyProtection="1"/>
    <xf numFmtId="3" fontId="8" fillId="0" borderId="0" xfId="0" applyNumberFormat="1" applyFont="1" applyBorder="1" applyProtection="1"/>
    <xf numFmtId="3" fontId="8" fillId="0" borderId="17" xfId="0" applyNumberFormat="1" applyFont="1" applyBorder="1" applyProtection="1"/>
    <xf numFmtId="166" fontId="4" fillId="0" borderId="18" xfId="0" applyNumberFormat="1" applyFont="1" applyBorder="1"/>
    <xf numFmtId="164" fontId="9" fillId="0" borderId="19" xfId="0" applyNumberFormat="1" applyFont="1" applyBorder="1" applyProtection="1"/>
    <xf numFmtId="37" fontId="0" fillId="0" borderId="19" xfId="0" applyNumberFormat="1" applyBorder="1" applyProtection="1"/>
    <xf numFmtId="3" fontId="0" fillId="0" borderId="19" xfId="0" applyNumberFormat="1" applyBorder="1" applyProtection="1"/>
    <xf numFmtId="166" fontId="4" fillId="0" borderId="20" xfId="0" applyNumberFormat="1" applyFont="1" applyBorder="1" applyProtection="1"/>
    <xf numFmtId="3" fontId="8" fillId="0" borderId="22" xfId="0" applyNumberFormat="1" applyFont="1" applyBorder="1" applyProtection="1"/>
    <xf numFmtId="37" fontId="0" fillId="0" borderId="22" xfId="0" applyNumberFormat="1" applyBorder="1" applyProtection="1"/>
    <xf numFmtId="3" fontId="0" fillId="0" borderId="22" xfId="0" applyNumberFormat="1" applyBorder="1" applyProtection="1"/>
    <xf numFmtId="166" fontId="4" fillId="0" borderId="23" xfId="0" applyNumberFormat="1" applyFont="1" applyBorder="1" applyProtection="1"/>
    <xf numFmtId="0" fontId="8" fillId="0" borderId="24" xfId="0" applyFont="1" applyBorder="1"/>
    <xf numFmtId="0" fontId="2" fillId="0" borderId="25" xfId="0" applyFont="1" applyBorder="1"/>
    <xf numFmtId="37" fontId="0" fillId="0" borderId="26" xfId="0" applyNumberFormat="1" applyBorder="1" applyProtection="1"/>
    <xf numFmtId="3" fontId="8" fillId="0" borderId="26" xfId="0" applyNumberFormat="1" applyFont="1" applyBorder="1" applyProtection="1"/>
    <xf numFmtId="3" fontId="0" fillId="0" borderId="26" xfId="0" applyNumberFormat="1" applyBorder="1" applyProtection="1"/>
    <xf numFmtId="166" fontId="4" fillId="0" borderId="27" xfId="0" applyNumberFormat="1" applyFont="1" applyBorder="1" applyProtection="1"/>
    <xf numFmtId="0" fontId="2" fillId="0" borderId="28" xfId="0" applyFont="1" applyBorder="1"/>
    <xf numFmtId="37" fontId="0" fillId="0" borderId="29" xfId="0" applyNumberFormat="1" applyBorder="1" applyProtection="1"/>
    <xf numFmtId="3" fontId="8" fillId="0" borderId="29" xfId="0" applyNumberFormat="1" applyFont="1" applyBorder="1" applyProtection="1"/>
    <xf numFmtId="3" fontId="0" fillId="0" borderId="29" xfId="0" applyNumberFormat="1" applyBorder="1" applyProtection="1"/>
    <xf numFmtId="166" fontId="4" fillId="0" borderId="30" xfId="0" applyNumberFormat="1" applyFont="1" applyBorder="1" applyProtection="1"/>
    <xf numFmtId="0" fontId="2" fillId="0" borderId="31" xfId="0" applyFont="1" applyBorder="1"/>
    <xf numFmtId="37" fontId="0" fillId="0" borderId="32" xfId="0" applyNumberFormat="1" applyBorder="1" applyProtection="1"/>
    <xf numFmtId="3" fontId="8" fillId="0" borderId="32" xfId="0" applyNumberFormat="1" applyFont="1" applyBorder="1" applyProtection="1"/>
    <xf numFmtId="3" fontId="0" fillId="0" borderId="32" xfId="0" applyNumberFormat="1" applyBorder="1" applyProtection="1"/>
    <xf numFmtId="166" fontId="4" fillId="0" borderId="33" xfId="0" applyNumberFormat="1" applyFont="1" applyBorder="1" applyProtection="1"/>
    <xf numFmtId="0" fontId="2" fillId="0" borderId="34" xfId="0" applyFont="1" applyBorder="1"/>
    <xf numFmtId="37" fontId="0" fillId="0" borderId="35" xfId="0" applyNumberFormat="1" applyBorder="1" applyProtection="1"/>
    <xf numFmtId="3" fontId="8" fillId="0" borderId="35" xfId="0" applyNumberFormat="1" applyFont="1" applyBorder="1" applyProtection="1"/>
    <xf numFmtId="3" fontId="0" fillId="0" borderId="35" xfId="0" applyNumberFormat="1" applyBorder="1" applyProtection="1"/>
    <xf numFmtId="166" fontId="4" fillId="0" borderId="36" xfId="0" applyNumberFormat="1" applyFont="1" applyBorder="1" applyProtection="1"/>
    <xf numFmtId="0" fontId="2" fillId="0" borderId="37" xfId="0" applyFont="1" applyBorder="1"/>
    <xf numFmtId="37" fontId="0" fillId="0" borderId="38" xfId="0" applyNumberFormat="1" applyBorder="1" applyProtection="1"/>
    <xf numFmtId="164" fontId="9" fillId="0" borderId="38" xfId="0" applyNumberFormat="1" applyFont="1" applyBorder="1" applyProtection="1"/>
    <xf numFmtId="37" fontId="8" fillId="0" borderId="38" xfId="0" applyNumberFormat="1" applyFont="1" applyBorder="1" applyProtection="1"/>
    <xf numFmtId="3" fontId="0" fillId="0" borderId="38" xfId="0" applyNumberFormat="1" applyBorder="1" applyProtection="1"/>
    <xf numFmtId="166" fontId="4" fillId="0" borderId="39" xfId="0" applyNumberFormat="1" applyFont="1" applyBorder="1" applyProtection="1"/>
    <xf numFmtId="37" fontId="8" fillId="0" borderId="35" xfId="0" applyNumberFormat="1" applyFont="1" applyBorder="1" applyProtection="1"/>
    <xf numFmtId="0" fontId="3" fillId="0" borderId="37" xfId="0" applyFont="1" applyBorder="1"/>
    <xf numFmtId="0" fontId="3" fillId="0" borderId="21" xfId="0" applyFont="1" applyBorder="1"/>
    <xf numFmtId="0" fontId="2" fillId="0" borderId="21" xfId="0" applyFont="1" applyBorder="1"/>
    <xf numFmtId="3" fontId="8" fillId="0" borderId="19" xfId="0" applyNumberFormat="1" applyFont="1" applyBorder="1" applyProtection="1"/>
    <xf numFmtId="166" fontId="4" fillId="0" borderId="20" xfId="0" applyNumberFormat="1" applyFont="1" applyBorder="1"/>
    <xf numFmtId="0" fontId="8" fillId="0" borderId="21" xfId="0" applyFont="1" applyBorder="1"/>
    <xf numFmtId="0" fontId="8" fillId="0" borderId="40" xfId="0" applyFont="1" applyBorder="1"/>
    <xf numFmtId="37" fontId="0" fillId="0" borderId="41" xfId="0" applyNumberFormat="1" applyBorder="1" applyProtection="1"/>
    <xf numFmtId="3" fontId="8" fillId="0" borderId="41" xfId="0" applyNumberFormat="1" applyFont="1" applyBorder="1" applyProtection="1"/>
    <xf numFmtId="3" fontId="0" fillId="0" borderId="41" xfId="0" applyNumberFormat="1" applyBorder="1" applyProtection="1"/>
    <xf numFmtId="166" fontId="4" fillId="0" borderId="42" xfId="0" applyNumberFormat="1" applyFont="1" applyBorder="1" applyProtection="1"/>
    <xf numFmtId="0" fontId="2" fillId="0" borderId="40" xfId="0" applyFont="1" applyBorder="1"/>
    <xf numFmtId="0" fontId="6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Protection="1"/>
    <xf numFmtId="164" fontId="3" fillId="0" borderId="0" xfId="0" applyNumberFormat="1" applyFont="1" applyBorder="1" applyProtection="1"/>
    <xf numFmtId="164" fontId="10" fillId="0" borderId="0" xfId="0" applyNumberFormat="1" applyFont="1" applyProtection="1"/>
    <xf numFmtId="164" fontId="10" fillId="0" borderId="0" xfId="0" applyNumberFormat="1" applyFont="1" applyBorder="1" applyProtection="1"/>
    <xf numFmtId="164" fontId="10" fillId="0" borderId="35" xfId="0" applyNumberFormat="1" applyFont="1" applyBorder="1" applyProtection="1"/>
    <xf numFmtId="164" fontId="10" fillId="0" borderId="26" xfId="0" applyNumberFormat="1" applyFont="1" applyBorder="1" applyProtection="1"/>
    <xf numFmtId="164" fontId="10" fillId="0" borderId="29" xfId="0" applyNumberFormat="1" applyFont="1" applyBorder="1" applyProtection="1"/>
    <xf numFmtId="164" fontId="10" fillId="0" borderId="32" xfId="0" applyNumberFormat="1" applyFont="1" applyBorder="1" applyProtection="1"/>
    <xf numFmtId="164" fontId="10" fillId="0" borderId="38" xfId="0" applyNumberFormat="1" applyFont="1" applyBorder="1" applyProtection="1"/>
    <xf numFmtId="37" fontId="11" fillId="0" borderId="0" xfId="0" applyNumberFormat="1" applyFont="1" applyProtection="1"/>
    <xf numFmtId="164" fontId="10" fillId="0" borderId="19" xfId="0" applyNumberFormat="1" applyFont="1" applyBorder="1" applyProtection="1"/>
    <xf numFmtId="164" fontId="10" fillId="0" borderId="22" xfId="0" applyNumberFormat="1" applyFont="1" applyBorder="1" applyProtection="1"/>
    <xf numFmtId="164" fontId="10" fillId="0" borderId="41" xfId="0" applyNumberFormat="1" applyFont="1" applyBorder="1" applyProtection="1"/>
    <xf numFmtId="164" fontId="10" fillId="0" borderId="17" xfId="0" applyNumberFormat="1" applyFont="1" applyBorder="1" applyProtection="1"/>
    <xf numFmtId="0" fontId="2" fillId="0" borderId="0" xfId="0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3" fontId="2" fillId="0" borderId="5" xfId="0" applyNumberFormat="1" applyFont="1" applyFill="1" applyBorder="1"/>
    <xf numFmtId="3" fontId="2" fillId="0" borderId="0" xfId="0" applyNumberFormat="1" applyFont="1"/>
    <xf numFmtId="3" fontId="2" fillId="0" borderId="0" xfId="0" applyNumberFormat="1" applyFont="1" applyProtection="1"/>
    <xf numFmtId="3" fontId="2" fillId="0" borderId="0" xfId="0" applyNumberFormat="1" applyFont="1" applyBorder="1" applyProtection="1"/>
    <xf numFmtId="3" fontId="2" fillId="0" borderId="2" xfId="0" applyNumberFormat="1" applyFont="1" applyBorder="1"/>
    <xf numFmtId="3" fontId="2" fillId="0" borderId="35" xfId="0" applyNumberFormat="1" applyFont="1" applyBorder="1" applyProtection="1"/>
    <xf numFmtId="3" fontId="2" fillId="0" borderId="26" xfId="0" applyNumberFormat="1" applyFont="1" applyBorder="1" applyProtection="1"/>
    <xf numFmtId="3" fontId="2" fillId="0" borderId="29" xfId="0" applyNumberFormat="1" applyFont="1" applyBorder="1" applyProtection="1"/>
    <xf numFmtId="3" fontId="2" fillId="0" borderId="32" xfId="0" applyNumberFormat="1" applyFont="1" applyBorder="1" applyProtection="1"/>
    <xf numFmtId="3" fontId="2" fillId="0" borderId="38" xfId="0" applyNumberFormat="1" applyFont="1" applyBorder="1" applyProtection="1"/>
    <xf numFmtId="3" fontId="2" fillId="0" borderId="19" xfId="0" applyNumberFormat="1" applyFont="1" applyBorder="1" applyProtection="1"/>
    <xf numFmtId="3" fontId="2" fillId="0" borderId="17" xfId="0" applyNumberFormat="1" applyFont="1" applyBorder="1" applyProtection="1"/>
    <xf numFmtId="3" fontId="2" fillId="0" borderId="41" xfId="0" applyNumberFormat="1" applyFont="1" applyBorder="1" applyProtection="1"/>
    <xf numFmtId="3" fontId="2" fillId="0" borderId="22" xfId="0" applyNumberFormat="1" applyFont="1" applyBorder="1" applyProtection="1"/>
    <xf numFmtId="3" fontId="2" fillId="0" borderId="7" xfId="0" applyNumberFormat="1" applyFont="1" applyFill="1" applyBorder="1" applyProtection="1"/>
    <xf numFmtId="3" fontId="3" fillId="0" borderId="9" xfId="0" applyNumberFormat="1" applyFont="1" applyFill="1" applyBorder="1" applyProtection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N293"/>
  <sheetViews>
    <sheetView tabSelected="1" defaultGridColor="0" colorId="22" zoomScale="77" zoomScaleNormal="77" workbookViewId="0">
      <pane xSplit="2" ySplit="9" topLeftCell="C244" activePane="bottomRight" state="frozenSplit"/>
      <selection pane="topRight" activeCell="C1" sqref="C1"/>
      <selection pane="bottomLeft" activeCell="A9" sqref="A9"/>
      <selection pane="bottomRight" activeCell="A159" sqref="A159:XFD159"/>
    </sheetView>
  </sheetViews>
  <sheetFormatPr defaultColWidth="11.44140625" defaultRowHeight="15"/>
  <cols>
    <col min="1" max="1" width="3.77734375" customWidth="1"/>
    <col min="2" max="2" width="34.77734375" customWidth="1"/>
    <col min="3" max="3" width="13" customWidth="1"/>
    <col min="4" max="4" width="8.21875" customWidth="1"/>
    <col min="5" max="5" width="13" customWidth="1"/>
    <col min="6" max="6" width="8.33203125" customWidth="1"/>
    <col min="7" max="7" width="13" customWidth="1"/>
    <col min="8" max="8" width="8.21875" customWidth="1"/>
    <col min="9" max="9" width="12.33203125" style="130" customWidth="1"/>
    <col min="10" max="10" width="8.21875" customWidth="1"/>
    <col min="11" max="11" width="13" style="20" customWidth="1"/>
    <col min="12" max="12" width="14.77734375" style="38" customWidth="1"/>
    <col min="13" max="13" width="3.77734375" customWidth="1"/>
  </cols>
  <sheetData>
    <row r="1" spans="2:14">
      <c r="B1" s="147" t="s">
        <v>26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2:14" ht="18" customHeight="1">
      <c r="B2" s="145" t="s">
        <v>262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2:14" ht="9.9499999999999993" customHeight="1" thickBot="1">
      <c r="C3" s="1"/>
      <c r="D3" s="1"/>
      <c r="E3" s="1"/>
      <c r="F3" s="1"/>
      <c r="G3" s="1"/>
      <c r="H3" s="1"/>
      <c r="J3" s="1"/>
    </row>
    <row r="4" spans="2:14" ht="6" customHeight="1">
      <c r="B4" s="2"/>
      <c r="C4" s="3"/>
      <c r="D4" s="3"/>
      <c r="E4" s="3"/>
      <c r="F4" s="3"/>
      <c r="G4" s="3"/>
      <c r="H4" s="3"/>
      <c r="I4" s="133"/>
      <c r="J4" s="3"/>
      <c r="K4" s="21"/>
      <c r="L4" s="39"/>
    </row>
    <row r="5" spans="2:14" ht="15.75">
      <c r="B5" s="4"/>
      <c r="C5" s="146" t="s">
        <v>6</v>
      </c>
      <c r="D5" s="146"/>
      <c r="E5" s="146"/>
      <c r="F5" s="146"/>
      <c r="G5" s="146"/>
      <c r="H5" s="146"/>
      <c r="I5" s="127"/>
      <c r="J5" s="110"/>
      <c r="L5" s="40"/>
    </row>
    <row r="6" spans="2:14" ht="15.75">
      <c r="B6" s="4"/>
      <c r="C6" s="14"/>
      <c r="D6" s="111" t="s">
        <v>9</v>
      </c>
      <c r="E6" s="16"/>
      <c r="F6" s="111" t="s">
        <v>35</v>
      </c>
      <c r="G6" s="14"/>
      <c r="H6" s="111" t="s">
        <v>10</v>
      </c>
      <c r="I6" s="128"/>
      <c r="J6" s="111" t="s">
        <v>260</v>
      </c>
      <c r="L6" s="41" t="s">
        <v>2</v>
      </c>
    </row>
    <row r="7" spans="2:14" ht="15.75">
      <c r="B7" s="4" t="s">
        <v>3</v>
      </c>
      <c r="C7" s="14" t="s">
        <v>7</v>
      </c>
      <c r="D7" s="111" t="s">
        <v>4</v>
      </c>
      <c r="E7" s="126" t="s">
        <v>34</v>
      </c>
      <c r="F7" s="111" t="s">
        <v>4</v>
      </c>
      <c r="G7" s="14" t="s">
        <v>8</v>
      </c>
      <c r="H7" s="111" t="s">
        <v>4</v>
      </c>
      <c r="I7" s="128" t="s">
        <v>261</v>
      </c>
      <c r="J7" s="111" t="s">
        <v>4</v>
      </c>
      <c r="K7" s="22" t="s">
        <v>1</v>
      </c>
      <c r="L7" s="41" t="s">
        <v>5</v>
      </c>
      <c r="M7" t="s">
        <v>0</v>
      </c>
    </row>
    <row r="8" spans="2:14" ht="6" customHeight="1" thickBot="1">
      <c r="B8" s="5"/>
      <c r="C8" s="15"/>
      <c r="D8" s="15"/>
      <c r="E8" s="15"/>
      <c r="F8" s="15"/>
      <c r="G8" s="15"/>
      <c r="H8" s="15"/>
      <c r="I8" s="129"/>
      <c r="J8" s="15"/>
      <c r="K8" s="23"/>
      <c r="L8" s="42"/>
    </row>
    <row r="9" spans="2:14">
      <c r="B9" s="4"/>
      <c r="L9" s="43"/>
      <c r="M9" t="s">
        <v>0</v>
      </c>
    </row>
    <row r="10" spans="2:14" ht="15.75">
      <c r="B10" s="6" t="s">
        <v>18</v>
      </c>
      <c r="L10" s="43"/>
    </row>
    <row r="11" spans="2:14" ht="6" customHeight="1">
      <c r="B11" s="4"/>
      <c r="L11" s="43"/>
    </row>
    <row r="12" spans="2:14" ht="15.75">
      <c r="B12" s="9" t="s">
        <v>79</v>
      </c>
      <c r="C12" s="7">
        <v>73704</v>
      </c>
      <c r="D12" s="114">
        <f>(C12/K12)*100</f>
        <v>4.2903395179945818</v>
      </c>
      <c r="E12" s="28">
        <v>0</v>
      </c>
      <c r="F12" s="114">
        <f>(E12/K12)*100</f>
        <v>0</v>
      </c>
      <c r="G12" s="7">
        <v>1644202</v>
      </c>
      <c r="H12" s="114">
        <f>(G12/K12)*100</f>
        <v>95.709660482005418</v>
      </c>
      <c r="I12" s="131">
        <v>0</v>
      </c>
      <c r="J12" s="114">
        <f>(I12/K12)*100</f>
        <v>0</v>
      </c>
      <c r="K12" s="24">
        <f t="shared" ref="K12:K41" si="0">SUM(C12,E12,G12,I12)</f>
        <v>1717906</v>
      </c>
      <c r="L12" s="44">
        <f t="shared" ref="L12:L41" si="1">(K12/$K$274)*100</f>
        <v>1.0394388930113079</v>
      </c>
      <c r="M12" s="8"/>
      <c r="N12" s="8"/>
    </row>
    <row r="13" spans="2:14" ht="15.75">
      <c r="B13" s="9" t="s">
        <v>11</v>
      </c>
      <c r="C13" s="8">
        <v>246300</v>
      </c>
      <c r="D13" s="114">
        <f>(C13/K13)*100</f>
        <v>60.175910090398247</v>
      </c>
      <c r="E13" s="28">
        <v>0</v>
      </c>
      <c r="F13" s="114">
        <f>(E13/K13)*100</f>
        <v>0</v>
      </c>
      <c r="G13" s="8">
        <v>163000</v>
      </c>
      <c r="H13" s="114">
        <f>(G13/K13)*100</f>
        <v>39.824089909601753</v>
      </c>
      <c r="I13" s="131">
        <v>0</v>
      </c>
      <c r="J13" s="114">
        <f t="shared" ref="J13:J41" si="2">(I13/K13)*100</f>
        <v>0</v>
      </c>
      <c r="K13" s="19">
        <f t="shared" si="0"/>
        <v>409300</v>
      </c>
      <c r="L13" s="44">
        <f t="shared" si="1"/>
        <v>0.2476516985850962</v>
      </c>
      <c r="M13" s="8"/>
      <c r="N13" s="8"/>
    </row>
    <row r="14" spans="2:14" ht="15.75">
      <c r="B14" s="9" t="s">
        <v>80</v>
      </c>
      <c r="C14" s="8">
        <v>205745</v>
      </c>
      <c r="D14" s="114">
        <f>(C14/K14)*100</f>
        <v>10.445844026939001</v>
      </c>
      <c r="E14" s="28">
        <v>0</v>
      </c>
      <c r="F14" s="114">
        <f>(E14/K14)*100</f>
        <v>0</v>
      </c>
      <c r="G14" s="8">
        <v>1763890</v>
      </c>
      <c r="H14" s="114">
        <f>(G14/K14)*100</f>
        <v>89.554155973061</v>
      </c>
      <c r="I14" s="131">
        <v>0</v>
      </c>
      <c r="J14" s="114">
        <f t="shared" si="2"/>
        <v>0</v>
      </c>
      <c r="K14" s="19">
        <f t="shared" si="0"/>
        <v>1969635</v>
      </c>
      <c r="L14" s="44">
        <f t="shared" si="1"/>
        <v>1.1917504357260102</v>
      </c>
      <c r="M14" s="8"/>
      <c r="N14" s="8"/>
    </row>
    <row r="15" spans="2:14" ht="15.75">
      <c r="B15" s="9" t="s">
        <v>19</v>
      </c>
      <c r="C15" s="13">
        <v>24410</v>
      </c>
      <c r="D15" s="115">
        <f>(C15/K15)*100</f>
        <v>1.7106068134149135</v>
      </c>
      <c r="E15" s="59">
        <v>0</v>
      </c>
      <c r="F15" s="115">
        <f>(E15/K15)*100</f>
        <v>0</v>
      </c>
      <c r="G15" s="13">
        <v>1402569</v>
      </c>
      <c r="H15" s="115">
        <f>(G15/K15)*100</f>
        <v>98.289393186585087</v>
      </c>
      <c r="I15" s="132">
        <v>0</v>
      </c>
      <c r="J15" s="115">
        <f t="shared" si="2"/>
        <v>0</v>
      </c>
      <c r="K15" s="55">
        <f t="shared" si="0"/>
        <v>1426979</v>
      </c>
      <c r="L15" s="44">
        <f t="shared" si="1"/>
        <v>0.86341014706880526</v>
      </c>
      <c r="M15" s="8"/>
      <c r="N15" s="8"/>
    </row>
    <row r="16" spans="2:14" ht="15.75">
      <c r="B16" s="86" t="s">
        <v>27</v>
      </c>
      <c r="C16" s="87">
        <v>143769</v>
      </c>
      <c r="D16" s="116">
        <v>0</v>
      </c>
      <c r="E16" s="88">
        <v>0</v>
      </c>
      <c r="F16" s="116">
        <v>0</v>
      </c>
      <c r="G16" s="87">
        <v>1000073</v>
      </c>
      <c r="H16" s="116">
        <v>0</v>
      </c>
      <c r="I16" s="134">
        <v>0</v>
      </c>
      <c r="J16" s="116">
        <f t="shared" si="2"/>
        <v>0</v>
      </c>
      <c r="K16" s="89">
        <f t="shared" si="0"/>
        <v>1143842</v>
      </c>
      <c r="L16" s="90">
        <f t="shared" si="1"/>
        <v>0.69209483071823508</v>
      </c>
      <c r="M16" s="8"/>
      <c r="N16" s="8"/>
    </row>
    <row r="17" spans="2:14" ht="15.75">
      <c r="B17" s="9" t="s">
        <v>81</v>
      </c>
      <c r="C17" s="13">
        <v>0</v>
      </c>
      <c r="D17" s="115">
        <v>0</v>
      </c>
      <c r="E17" s="59">
        <v>0</v>
      </c>
      <c r="F17" s="115">
        <v>0</v>
      </c>
      <c r="G17" s="13">
        <v>88777</v>
      </c>
      <c r="H17" s="115">
        <v>0</v>
      </c>
      <c r="I17" s="132">
        <v>0</v>
      </c>
      <c r="J17" s="115">
        <f t="shared" si="2"/>
        <v>0</v>
      </c>
      <c r="K17" s="19">
        <f t="shared" si="0"/>
        <v>88777</v>
      </c>
      <c r="L17" s="44">
        <f t="shared" si="1"/>
        <v>5.3715550562641302E-2</v>
      </c>
      <c r="M17" s="8"/>
      <c r="N17" s="8"/>
    </row>
    <row r="18" spans="2:14" ht="15.75">
      <c r="B18" s="9" t="s">
        <v>28</v>
      </c>
      <c r="C18" s="13">
        <v>0</v>
      </c>
      <c r="D18" s="115">
        <f t="shared" ref="D18:D23" si="3">(C18/K18)*100</f>
        <v>0</v>
      </c>
      <c r="E18" s="59">
        <v>0</v>
      </c>
      <c r="F18" s="115">
        <f t="shared" ref="F18:F23" si="4">(E18/K18)*100</f>
        <v>0</v>
      </c>
      <c r="G18" s="13">
        <v>501396</v>
      </c>
      <c r="H18" s="115">
        <f t="shared" ref="H18:H23" si="5">(G18/K18)*100</f>
        <v>100</v>
      </c>
      <c r="I18" s="132">
        <v>0</v>
      </c>
      <c r="J18" s="115">
        <f t="shared" si="2"/>
        <v>0</v>
      </c>
      <c r="K18" s="19">
        <f t="shared" si="0"/>
        <v>501396</v>
      </c>
      <c r="L18" s="44">
        <f t="shared" si="1"/>
        <v>0.30337544848222064</v>
      </c>
      <c r="M18" s="8"/>
      <c r="N18" s="8"/>
    </row>
    <row r="19" spans="2:14" ht="15.75">
      <c r="B19" s="9" t="s">
        <v>82</v>
      </c>
      <c r="C19" s="13">
        <v>1058211</v>
      </c>
      <c r="D19" s="115">
        <f t="shared" si="3"/>
        <v>29.227899289362309</v>
      </c>
      <c r="E19" s="59">
        <v>141195</v>
      </c>
      <c r="F19" s="115">
        <f t="shared" si="4"/>
        <v>3.8998207731364642</v>
      </c>
      <c r="G19" s="13">
        <v>2421145</v>
      </c>
      <c r="H19" s="115">
        <f t="shared" si="5"/>
        <v>66.872279937501219</v>
      </c>
      <c r="I19" s="132">
        <v>0</v>
      </c>
      <c r="J19" s="115">
        <f t="shared" si="2"/>
        <v>0</v>
      </c>
      <c r="K19" s="19">
        <f t="shared" si="0"/>
        <v>3620551</v>
      </c>
      <c r="L19" s="44">
        <f t="shared" si="1"/>
        <v>2.1906562544929602</v>
      </c>
      <c r="M19" s="8"/>
      <c r="N19" s="8"/>
    </row>
    <row r="20" spans="2:14" ht="15.75">
      <c r="B20" s="9" t="s">
        <v>177</v>
      </c>
      <c r="C20" s="13">
        <v>0</v>
      </c>
      <c r="D20" s="115">
        <f t="shared" si="3"/>
        <v>0</v>
      </c>
      <c r="E20" s="59">
        <v>0</v>
      </c>
      <c r="F20" s="115">
        <f t="shared" si="4"/>
        <v>0</v>
      </c>
      <c r="G20" s="13">
        <v>1647782</v>
      </c>
      <c r="H20" s="115">
        <f t="shared" si="5"/>
        <v>100</v>
      </c>
      <c r="I20" s="132">
        <v>0</v>
      </c>
      <c r="J20" s="115">
        <f t="shared" si="2"/>
        <v>0</v>
      </c>
      <c r="K20" s="19">
        <f t="shared" si="0"/>
        <v>1647782</v>
      </c>
      <c r="L20" s="44">
        <f t="shared" si="1"/>
        <v>0.9970095558220059</v>
      </c>
      <c r="M20" s="8"/>
      <c r="N20" s="8"/>
    </row>
    <row r="21" spans="2:14" ht="15.75">
      <c r="B21" s="9" t="s">
        <v>83</v>
      </c>
      <c r="C21" s="13">
        <v>1721330</v>
      </c>
      <c r="D21" s="115">
        <f t="shared" si="3"/>
        <v>27.997491281128429</v>
      </c>
      <c r="E21" s="59">
        <v>0</v>
      </c>
      <c r="F21" s="115">
        <f t="shared" si="4"/>
        <v>0</v>
      </c>
      <c r="G21" s="13">
        <v>4426828</v>
      </c>
      <c r="H21" s="115">
        <f t="shared" si="5"/>
        <v>72.002508718871567</v>
      </c>
      <c r="I21" s="132">
        <v>0</v>
      </c>
      <c r="J21" s="115">
        <f t="shared" si="2"/>
        <v>0</v>
      </c>
      <c r="K21" s="19">
        <f t="shared" si="0"/>
        <v>6148158</v>
      </c>
      <c r="L21" s="44">
        <f t="shared" si="1"/>
        <v>3.7200141018068602</v>
      </c>
      <c r="M21" s="8"/>
      <c r="N21" s="8"/>
    </row>
    <row r="22" spans="2:14" ht="15.75">
      <c r="B22" s="71" t="s">
        <v>84</v>
      </c>
      <c r="C22" s="72">
        <v>573774</v>
      </c>
      <c r="D22" s="117">
        <f t="shared" si="3"/>
        <v>18.847993146351545</v>
      </c>
      <c r="E22" s="73">
        <v>0</v>
      </c>
      <c r="F22" s="117">
        <f t="shared" si="4"/>
        <v>0</v>
      </c>
      <c r="G22" s="72">
        <v>2470444</v>
      </c>
      <c r="H22" s="117">
        <f t="shared" si="5"/>
        <v>81.152006853648459</v>
      </c>
      <c r="I22" s="135">
        <v>0</v>
      </c>
      <c r="J22" s="117">
        <f t="shared" si="2"/>
        <v>0</v>
      </c>
      <c r="K22" s="74">
        <f t="shared" si="0"/>
        <v>3044218</v>
      </c>
      <c r="L22" s="75">
        <f t="shared" si="1"/>
        <v>1.8419393075087327</v>
      </c>
      <c r="M22" s="8"/>
      <c r="N22" s="8"/>
    </row>
    <row r="23" spans="2:14" ht="15.75">
      <c r="B23" s="76" t="s">
        <v>15</v>
      </c>
      <c r="C23" s="77">
        <v>96223</v>
      </c>
      <c r="D23" s="118">
        <f t="shared" si="3"/>
        <v>18.202437635610742</v>
      </c>
      <c r="E23" s="78">
        <v>0</v>
      </c>
      <c r="F23" s="118">
        <f t="shared" si="4"/>
        <v>0</v>
      </c>
      <c r="G23" s="77">
        <v>432404</v>
      </c>
      <c r="H23" s="118">
        <f t="shared" si="5"/>
        <v>81.79756236438925</v>
      </c>
      <c r="I23" s="136">
        <v>0</v>
      </c>
      <c r="J23" s="118">
        <f t="shared" si="2"/>
        <v>0</v>
      </c>
      <c r="K23" s="79">
        <f t="shared" si="0"/>
        <v>528627</v>
      </c>
      <c r="L23" s="80">
        <f t="shared" si="1"/>
        <v>0.31985187996077119</v>
      </c>
      <c r="M23" s="8"/>
      <c r="N23" s="8"/>
    </row>
    <row r="24" spans="2:14" ht="15.75">
      <c r="B24" s="76" t="s">
        <v>85</v>
      </c>
      <c r="C24" s="77">
        <v>90449</v>
      </c>
      <c r="D24" s="118">
        <v>0</v>
      </c>
      <c r="E24" s="78">
        <v>0</v>
      </c>
      <c r="F24" s="118">
        <v>0</v>
      </c>
      <c r="G24" s="77">
        <v>1201673</v>
      </c>
      <c r="H24" s="118">
        <v>0</v>
      </c>
      <c r="I24" s="136">
        <v>0</v>
      </c>
      <c r="J24" s="118">
        <f t="shared" si="2"/>
        <v>0</v>
      </c>
      <c r="K24" s="79">
        <f t="shared" si="0"/>
        <v>1292122</v>
      </c>
      <c r="L24" s="80">
        <f t="shared" si="1"/>
        <v>0.78181335958751941</v>
      </c>
      <c r="M24" s="8"/>
      <c r="N24" s="8"/>
    </row>
    <row r="25" spans="2:14" ht="15.75">
      <c r="B25" s="76" t="s">
        <v>86</v>
      </c>
      <c r="C25" s="77">
        <v>682047</v>
      </c>
      <c r="D25" s="118">
        <f t="shared" ref="D25:D31" si="6">(C25/K25)*100</f>
        <v>44.965022655667475</v>
      </c>
      <c r="E25" s="78">
        <v>0</v>
      </c>
      <c r="F25" s="118">
        <f t="shared" ref="F25:F31" si="7">(E25/K25)*100</f>
        <v>0</v>
      </c>
      <c r="G25" s="77">
        <v>834792</v>
      </c>
      <c r="H25" s="118">
        <f t="shared" ref="H25:H31" si="8">(G25/K25)*100</f>
        <v>55.034977344332525</v>
      </c>
      <c r="I25" s="136">
        <v>0</v>
      </c>
      <c r="J25" s="118">
        <f t="shared" si="2"/>
        <v>0</v>
      </c>
      <c r="K25" s="79">
        <f t="shared" si="0"/>
        <v>1516839</v>
      </c>
      <c r="L25" s="80">
        <f t="shared" si="1"/>
        <v>0.91778097930642255</v>
      </c>
      <c r="M25" s="8"/>
      <c r="N25" s="8"/>
    </row>
    <row r="26" spans="2:14" ht="15.75">
      <c r="B26" s="81" t="s">
        <v>29</v>
      </c>
      <c r="C26" s="82">
        <v>8166664</v>
      </c>
      <c r="D26" s="119">
        <f t="shared" si="6"/>
        <v>56.818840558535413</v>
      </c>
      <c r="E26" s="83">
        <v>0</v>
      </c>
      <c r="F26" s="119">
        <f t="shared" si="7"/>
        <v>0</v>
      </c>
      <c r="G26" s="82">
        <v>6206498</v>
      </c>
      <c r="H26" s="119">
        <f t="shared" si="8"/>
        <v>43.181159441464587</v>
      </c>
      <c r="I26" s="137">
        <v>0</v>
      </c>
      <c r="J26" s="119">
        <f t="shared" si="2"/>
        <v>0</v>
      </c>
      <c r="K26" s="84">
        <f t="shared" si="0"/>
        <v>14373162</v>
      </c>
      <c r="L26" s="85">
        <f t="shared" si="1"/>
        <v>8.6966478947929602</v>
      </c>
      <c r="M26" s="8"/>
      <c r="N26" s="8"/>
    </row>
    <row r="27" spans="2:14" ht="15.75">
      <c r="B27" s="9" t="s">
        <v>176</v>
      </c>
      <c r="C27" s="13">
        <v>694710</v>
      </c>
      <c r="D27" s="115">
        <f t="shared" si="6"/>
        <v>9.9999971211017193</v>
      </c>
      <c r="E27" s="59">
        <v>0</v>
      </c>
      <c r="F27" s="115">
        <f t="shared" si="7"/>
        <v>0</v>
      </c>
      <c r="G27" s="13">
        <v>6252392</v>
      </c>
      <c r="H27" s="115">
        <f t="shared" si="8"/>
        <v>90.000002878898272</v>
      </c>
      <c r="I27" s="132">
        <v>0</v>
      </c>
      <c r="J27" s="115">
        <f t="shared" si="2"/>
        <v>0</v>
      </c>
      <c r="K27" s="19">
        <f t="shared" si="0"/>
        <v>6947102</v>
      </c>
      <c r="L27" s="44">
        <f t="shared" si="1"/>
        <v>4.2034244088539428</v>
      </c>
      <c r="M27" s="8"/>
      <c r="N27" s="8"/>
    </row>
    <row r="28" spans="2:14" ht="15.75">
      <c r="B28" s="9" t="s">
        <v>87</v>
      </c>
      <c r="C28" s="13">
        <v>555817</v>
      </c>
      <c r="D28" s="115">
        <f t="shared" si="6"/>
        <v>26.909744244211776</v>
      </c>
      <c r="E28" s="59">
        <v>0</v>
      </c>
      <c r="F28" s="115">
        <f t="shared" si="7"/>
        <v>0</v>
      </c>
      <c r="G28" s="13">
        <v>1509669</v>
      </c>
      <c r="H28" s="115">
        <f t="shared" si="8"/>
        <v>73.09025575578822</v>
      </c>
      <c r="I28" s="132">
        <v>0</v>
      </c>
      <c r="J28" s="115">
        <f t="shared" si="2"/>
        <v>0</v>
      </c>
      <c r="K28" s="19">
        <f t="shared" si="0"/>
        <v>2065486</v>
      </c>
      <c r="L28" s="44">
        <f t="shared" si="1"/>
        <v>1.2497461917999904</v>
      </c>
      <c r="M28" s="8"/>
      <c r="N28" s="8"/>
    </row>
    <row r="29" spans="2:14" ht="15.75">
      <c r="B29" s="9" t="s">
        <v>88</v>
      </c>
      <c r="C29" s="13">
        <v>37827</v>
      </c>
      <c r="D29" s="115">
        <f t="shared" si="6"/>
        <v>2.261414682964332</v>
      </c>
      <c r="E29" s="59">
        <v>0</v>
      </c>
      <c r="F29" s="115">
        <f t="shared" si="7"/>
        <v>0</v>
      </c>
      <c r="G29" s="13">
        <v>1634887</v>
      </c>
      <c r="H29" s="115">
        <f t="shared" si="8"/>
        <v>97.738585317035671</v>
      </c>
      <c r="I29" s="132">
        <v>0</v>
      </c>
      <c r="J29" s="115">
        <f t="shared" si="2"/>
        <v>0</v>
      </c>
      <c r="K29" s="55">
        <f t="shared" si="0"/>
        <v>1672714</v>
      </c>
      <c r="L29" s="44">
        <f t="shared" si="1"/>
        <v>1.0120949507624495</v>
      </c>
      <c r="M29" s="8"/>
      <c r="N29" s="8"/>
    </row>
    <row r="30" spans="2:14" ht="15.75">
      <c r="B30" s="9" t="s">
        <v>20</v>
      </c>
      <c r="C30" s="13">
        <v>10399839</v>
      </c>
      <c r="D30" s="115">
        <f t="shared" si="6"/>
        <v>59.949613875276242</v>
      </c>
      <c r="E30" s="59">
        <v>0</v>
      </c>
      <c r="F30" s="115">
        <f t="shared" si="7"/>
        <v>0</v>
      </c>
      <c r="G30" s="13">
        <v>6947794</v>
      </c>
      <c r="H30" s="115">
        <f t="shared" si="8"/>
        <v>40.050386124723758</v>
      </c>
      <c r="I30" s="132">
        <v>0</v>
      </c>
      <c r="J30" s="115">
        <f t="shared" si="2"/>
        <v>0</v>
      </c>
      <c r="K30" s="55">
        <f t="shared" si="0"/>
        <v>17347633</v>
      </c>
      <c r="L30" s="44">
        <f t="shared" si="1"/>
        <v>10.496385973322424</v>
      </c>
      <c r="M30" s="8"/>
      <c r="N30" s="8"/>
    </row>
    <row r="31" spans="2:14" ht="15.75">
      <c r="B31" s="9" t="s">
        <v>13</v>
      </c>
      <c r="C31" s="13">
        <v>111504</v>
      </c>
      <c r="D31" s="115">
        <f t="shared" si="6"/>
        <v>3.1532429586934336</v>
      </c>
      <c r="E31" s="59">
        <v>0</v>
      </c>
      <c r="F31" s="115">
        <f t="shared" si="7"/>
        <v>0</v>
      </c>
      <c r="G31" s="13">
        <v>3424665</v>
      </c>
      <c r="H31" s="115">
        <f t="shared" si="8"/>
        <v>96.84675704130656</v>
      </c>
      <c r="I31" s="132">
        <v>0</v>
      </c>
      <c r="J31" s="115">
        <f t="shared" si="2"/>
        <v>0</v>
      </c>
      <c r="K31" s="19">
        <f t="shared" si="0"/>
        <v>3536169</v>
      </c>
      <c r="L31" s="44">
        <f t="shared" si="1"/>
        <v>2.1395999495088227</v>
      </c>
      <c r="M31" s="8"/>
      <c r="N31" s="8"/>
    </row>
    <row r="32" spans="2:14" ht="15.75">
      <c r="B32" s="71" t="s">
        <v>30</v>
      </c>
      <c r="C32" s="72">
        <v>1573879</v>
      </c>
      <c r="D32" s="117">
        <v>0</v>
      </c>
      <c r="E32" s="73">
        <v>32000</v>
      </c>
      <c r="F32" s="117">
        <v>0</v>
      </c>
      <c r="G32" s="72">
        <v>3804041</v>
      </c>
      <c r="H32" s="117">
        <v>0</v>
      </c>
      <c r="I32" s="135">
        <v>0</v>
      </c>
      <c r="J32" s="117">
        <f t="shared" si="2"/>
        <v>0</v>
      </c>
      <c r="K32" s="74">
        <f t="shared" si="0"/>
        <v>5409920</v>
      </c>
      <c r="L32" s="75">
        <f t="shared" si="1"/>
        <v>3.273334662129205</v>
      </c>
      <c r="M32" s="8"/>
      <c r="N32" s="8"/>
    </row>
    <row r="33" spans="2:14" ht="15.75">
      <c r="B33" s="76" t="s">
        <v>31</v>
      </c>
      <c r="C33" s="77">
        <v>355931</v>
      </c>
      <c r="D33" s="118">
        <f>(C33/K33)*100</f>
        <v>41.276838045139634</v>
      </c>
      <c r="E33" s="78">
        <v>0</v>
      </c>
      <c r="F33" s="118">
        <f>(E33/K33)*100</f>
        <v>0</v>
      </c>
      <c r="G33" s="77">
        <v>506371</v>
      </c>
      <c r="H33" s="118">
        <f>(G33/K33)*100</f>
        <v>58.723161954860359</v>
      </c>
      <c r="I33" s="136">
        <v>0</v>
      </c>
      <c r="J33" s="118">
        <f t="shared" si="2"/>
        <v>0</v>
      </c>
      <c r="K33" s="79">
        <f t="shared" si="0"/>
        <v>862302</v>
      </c>
      <c r="L33" s="80">
        <f t="shared" si="1"/>
        <v>0.52174579768708929</v>
      </c>
      <c r="M33" s="8"/>
      <c r="N33" s="8"/>
    </row>
    <row r="34" spans="2:14" ht="15.75">
      <c r="B34" s="76" t="s">
        <v>14</v>
      </c>
      <c r="C34" s="77">
        <v>0</v>
      </c>
      <c r="D34" s="118">
        <v>0</v>
      </c>
      <c r="E34" s="78">
        <v>0</v>
      </c>
      <c r="F34" s="118">
        <v>0</v>
      </c>
      <c r="G34" s="77">
        <v>159731</v>
      </c>
      <c r="H34" s="118">
        <v>0</v>
      </c>
      <c r="I34" s="136">
        <v>0</v>
      </c>
      <c r="J34" s="118">
        <f t="shared" si="2"/>
        <v>0</v>
      </c>
      <c r="K34" s="79">
        <f t="shared" si="0"/>
        <v>159731</v>
      </c>
      <c r="L34" s="80">
        <f t="shared" si="1"/>
        <v>9.6647088850955298E-2</v>
      </c>
      <c r="M34" s="8"/>
      <c r="N34" s="8"/>
    </row>
    <row r="35" spans="2:14" ht="15.75">
      <c r="B35" s="76" t="s">
        <v>89</v>
      </c>
      <c r="C35" s="77">
        <v>0</v>
      </c>
      <c r="D35" s="118">
        <f t="shared" ref="D35:D41" si="9">(C35/K35)*100</f>
        <v>0</v>
      </c>
      <c r="E35" s="78">
        <v>0</v>
      </c>
      <c r="F35" s="118">
        <f t="shared" ref="F35:F41" si="10">(E35/K35)*100</f>
        <v>0</v>
      </c>
      <c r="G35" s="77">
        <v>1855712</v>
      </c>
      <c r="H35" s="118">
        <f t="shared" ref="H35:H41" si="11">(G35/K35)*100</f>
        <v>100</v>
      </c>
      <c r="I35" s="136">
        <v>0</v>
      </c>
      <c r="J35" s="118">
        <f t="shared" si="2"/>
        <v>0</v>
      </c>
      <c r="K35" s="79">
        <f t="shared" si="0"/>
        <v>1855712</v>
      </c>
      <c r="L35" s="80">
        <f t="shared" si="1"/>
        <v>1.122820007047999</v>
      </c>
      <c r="M35" s="8"/>
      <c r="N35" s="8"/>
    </row>
    <row r="36" spans="2:14" ht="15.75">
      <c r="B36" s="81" t="s">
        <v>90</v>
      </c>
      <c r="C36" s="82">
        <v>25204</v>
      </c>
      <c r="D36" s="119">
        <f t="shared" si="9"/>
        <v>3.0001761728589047</v>
      </c>
      <c r="E36" s="83">
        <v>0</v>
      </c>
      <c r="F36" s="119">
        <f t="shared" si="10"/>
        <v>0</v>
      </c>
      <c r="G36" s="82">
        <v>814880</v>
      </c>
      <c r="H36" s="119">
        <f t="shared" si="11"/>
        <v>96.9998238271411</v>
      </c>
      <c r="I36" s="137">
        <v>0</v>
      </c>
      <c r="J36" s="119">
        <f t="shared" si="2"/>
        <v>0</v>
      </c>
      <c r="K36" s="84">
        <f t="shared" si="0"/>
        <v>840084</v>
      </c>
      <c r="L36" s="85">
        <f t="shared" si="1"/>
        <v>0.50830253983425844</v>
      </c>
      <c r="M36" s="8"/>
      <c r="N36" s="8"/>
    </row>
    <row r="37" spans="2:14" ht="15.75">
      <c r="B37" s="9" t="s">
        <v>17</v>
      </c>
      <c r="C37" s="13">
        <v>0</v>
      </c>
      <c r="D37" s="115">
        <f t="shared" si="9"/>
        <v>0</v>
      </c>
      <c r="E37" s="59">
        <v>0</v>
      </c>
      <c r="F37" s="115">
        <f t="shared" si="10"/>
        <v>0</v>
      </c>
      <c r="G37" s="13">
        <v>1153779</v>
      </c>
      <c r="H37" s="115">
        <f t="shared" si="11"/>
        <v>100</v>
      </c>
      <c r="I37" s="132">
        <v>0</v>
      </c>
      <c r="J37" s="115">
        <f t="shared" si="2"/>
        <v>0</v>
      </c>
      <c r="K37" s="19">
        <f t="shared" si="0"/>
        <v>1153779</v>
      </c>
      <c r="L37" s="44">
        <f t="shared" si="1"/>
        <v>0.69810732749038285</v>
      </c>
      <c r="M37" s="8"/>
      <c r="N37" s="8"/>
    </row>
    <row r="38" spans="2:14" ht="15.75">
      <c r="B38" s="9" t="s">
        <v>32</v>
      </c>
      <c r="C38" s="13">
        <v>0</v>
      </c>
      <c r="D38" s="115">
        <f t="shared" si="9"/>
        <v>0</v>
      </c>
      <c r="E38" s="59">
        <v>0</v>
      </c>
      <c r="F38" s="115">
        <f t="shared" si="10"/>
        <v>0</v>
      </c>
      <c r="G38" s="13">
        <v>350000</v>
      </c>
      <c r="H38" s="115">
        <f t="shared" si="11"/>
        <v>100</v>
      </c>
      <c r="I38" s="132">
        <v>0</v>
      </c>
      <c r="J38" s="115">
        <f t="shared" si="2"/>
        <v>0</v>
      </c>
      <c r="K38" s="19">
        <f t="shared" si="0"/>
        <v>350000</v>
      </c>
      <c r="L38" s="44">
        <f t="shared" si="1"/>
        <v>0.21177154777616336</v>
      </c>
      <c r="M38" s="8"/>
      <c r="N38" s="8"/>
    </row>
    <row r="39" spans="2:14" ht="15.75">
      <c r="B39" s="9" t="s">
        <v>220</v>
      </c>
      <c r="C39" s="13">
        <v>1974082</v>
      </c>
      <c r="D39" s="115">
        <f t="shared" si="9"/>
        <v>90.335343447664869</v>
      </c>
      <c r="E39" s="59">
        <v>0</v>
      </c>
      <c r="F39" s="115">
        <f t="shared" si="10"/>
        <v>0</v>
      </c>
      <c r="G39" s="13">
        <v>211200</v>
      </c>
      <c r="H39" s="115">
        <f t="shared" si="11"/>
        <v>9.6646565523351207</v>
      </c>
      <c r="I39" s="132">
        <v>0</v>
      </c>
      <c r="J39" s="115">
        <f t="shared" si="2"/>
        <v>0</v>
      </c>
      <c r="K39" s="19">
        <f t="shared" si="0"/>
        <v>2185282</v>
      </c>
      <c r="L39" s="44">
        <f t="shared" si="1"/>
        <v>1.3222301470496853</v>
      </c>
      <c r="M39" s="8"/>
      <c r="N39" s="8"/>
    </row>
    <row r="40" spans="2:14" ht="15.75">
      <c r="B40" s="9" t="s">
        <v>12</v>
      </c>
      <c r="C40" s="13">
        <v>-22233</v>
      </c>
      <c r="D40" s="115">
        <f t="shared" si="9"/>
        <v>-12.225607073728664</v>
      </c>
      <c r="E40" s="59">
        <v>34338</v>
      </c>
      <c r="F40" s="115">
        <f t="shared" si="10"/>
        <v>18.881972549709662</v>
      </c>
      <c r="G40" s="13">
        <v>169751</v>
      </c>
      <c r="H40" s="115">
        <f t="shared" si="11"/>
        <v>93.343634524019009</v>
      </c>
      <c r="I40" s="132">
        <v>0</v>
      </c>
      <c r="J40" s="115">
        <f t="shared" si="2"/>
        <v>0</v>
      </c>
      <c r="K40" s="19">
        <f t="shared" si="0"/>
        <v>181856</v>
      </c>
      <c r="L40" s="44">
        <f t="shared" si="1"/>
        <v>0.11003407597823418</v>
      </c>
      <c r="M40" s="8"/>
      <c r="N40" s="8"/>
    </row>
    <row r="41" spans="2:14" ht="15.75">
      <c r="B41" s="9" t="s">
        <v>33</v>
      </c>
      <c r="C41" s="13">
        <v>0</v>
      </c>
      <c r="D41" s="115">
        <f t="shared" si="9"/>
        <v>0</v>
      </c>
      <c r="E41" s="59">
        <v>0</v>
      </c>
      <c r="F41" s="115">
        <f t="shared" si="10"/>
        <v>0</v>
      </c>
      <c r="G41" s="13">
        <v>660596</v>
      </c>
      <c r="H41" s="115">
        <f t="shared" si="11"/>
        <v>100</v>
      </c>
      <c r="I41" s="132">
        <v>0</v>
      </c>
      <c r="J41" s="115">
        <f t="shared" si="2"/>
        <v>0</v>
      </c>
      <c r="K41" s="19">
        <f t="shared" si="0"/>
        <v>660596</v>
      </c>
      <c r="L41" s="44">
        <f t="shared" si="1"/>
        <v>0.39970124964212117</v>
      </c>
      <c r="M41" s="8"/>
      <c r="N41" s="8"/>
    </row>
    <row r="42" spans="2:14" ht="15.75">
      <c r="B42" s="9"/>
      <c r="C42" s="13"/>
      <c r="D42" s="114"/>
      <c r="E42" s="17"/>
      <c r="F42" s="114"/>
      <c r="G42" s="8"/>
      <c r="H42" s="114"/>
      <c r="I42" s="131"/>
      <c r="J42" s="114"/>
      <c r="K42" s="19"/>
      <c r="L42" s="44"/>
      <c r="M42" s="8"/>
      <c r="N42" s="8"/>
    </row>
    <row r="43" spans="2:14" s="29" customFormat="1" ht="15.75">
      <c r="B43" s="25" t="s">
        <v>21</v>
      </c>
      <c r="C43" s="26">
        <f>SUM(C12:C42)</f>
        <v>28789186</v>
      </c>
      <c r="D43" s="112">
        <f>(C43/K43)*100</f>
        <v>34.006593142309868</v>
      </c>
      <c r="E43" s="26">
        <f>SUM(E12:E42)</f>
        <v>207533</v>
      </c>
      <c r="F43" s="112">
        <f>(E43/K43)*100</f>
        <v>0.2451437944304154</v>
      </c>
      <c r="G43" s="26">
        <f>SUM(G12:G42)</f>
        <v>55660941</v>
      </c>
      <c r="H43" s="112">
        <f>(G43/K43)*100</f>
        <v>65.748263063259728</v>
      </c>
      <c r="I43" s="131">
        <f>SUM(I12:I41)</f>
        <v>0</v>
      </c>
      <c r="J43" s="112">
        <f>(I43/K43)*100</f>
        <v>0</v>
      </c>
      <c r="K43" s="26">
        <f>SUM(K12:K42)</f>
        <v>84657660</v>
      </c>
      <c r="L43" s="45">
        <f>(K43/$K$274)*100</f>
        <v>51.223096255166276</v>
      </c>
      <c r="M43" s="27"/>
      <c r="N43" s="27"/>
    </row>
    <row r="44" spans="2:14" s="29" customFormat="1" ht="15.75">
      <c r="B44" s="25"/>
      <c r="C44" s="26"/>
      <c r="D44" s="114"/>
      <c r="E44" s="26"/>
      <c r="F44" s="114"/>
      <c r="G44" s="26"/>
      <c r="H44" s="114"/>
      <c r="I44" s="131"/>
      <c r="J44" s="114"/>
      <c r="K44" s="26"/>
      <c r="L44" s="45"/>
      <c r="M44" s="27"/>
      <c r="N44" s="27"/>
    </row>
    <row r="45" spans="2:14" ht="15.75">
      <c r="B45" s="9"/>
      <c r="C45" s="13"/>
      <c r="D45" s="114"/>
      <c r="E45" s="17"/>
      <c r="F45" s="114"/>
      <c r="G45" s="8"/>
      <c r="H45" s="114"/>
      <c r="I45" s="131"/>
      <c r="J45" s="114"/>
      <c r="K45" s="19"/>
      <c r="L45" s="44"/>
      <c r="M45" s="8"/>
      <c r="N45" s="8"/>
    </row>
    <row r="46" spans="2:14" ht="15.75">
      <c r="B46" s="98" t="s">
        <v>22</v>
      </c>
      <c r="C46" s="92"/>
      <c r="D46" s="120"/>
      <c r="E46" s="93"/>
      <c r="F46" s="120"/>
      <c r="G46" s="92"/>
      <c r="H46" s="120"/>
      <c r="I46" s="138"/>
      <c r="J46" s="120"/>
      <c r="K46" s="95"/>
      <c r="L46" s="96"/>
      <c r="M46" s="8"/>
      <c r="N46" s="8"/>
    </row>
    <row r="47" spans="2:14" ht="6" customHeight="1">
      <c r="B47" s="9"/>
      <c r="C47" s="13"/>
      <c r="D47" s="114"/>
      <c r="E47" s="17"/>
      <c r="F47" s="114"/>
      <c r="G47" s="8"/>
      <c r="H47" s="114"/>
      <c r="I47" s="131"/>
      <c r="J47" s="114"/>
      <c r="K47" s="19"/>
      <c r="L47" s="44"/>
      <c r="M47" s="8"/>
      <c r="N47" s="8"/>
    </row>
    <row r="48" spans="2:14" ht="15.75">
      <c r="B48" s="9" t="s">
        <v>36</v>
      </c>
      <c r="C48" s="13">
        <v>101814</v>
      </c>
      <c r="D48" s="114">
        <f t="shared" ref="D48:D111" si="12">(C48/K48)*100</f>
        <v>14.963536905472258</v>
      </c>
      <c r="E48" s="27">
        <v>0</v>
      </c>
      <c r="F48" s="114">
        <f>(E48/K48)*100</f>
        <v>0</v>
      </c>
      <c r="G48" s="8">
        <v>578600</v>
      </c>
      <c r="H48" s="114">
        <f>(G48/K48)*100</f>
        <v>85.036463094527747</v>
      </c>
      <c r="I48" s="131">
        <v>0</v>
      </c>
      <c r="J48" s="114">
        <f>(I48/K48)*100</f>
        <v>0</v>
      </c>
      <c r="K48" s="19">
        <f t="shared" ref="K48:K74" si="13">SUM(C48,E48,G48,I48)</f>
        <v>680414</v>
      </c>
      <c r="L48" s="44">
        <f t="shared" ref="L48:L111" si="14">(K48/$K$274)*100</f>
        <v>0.41169235973877266</v>
      </c>
      <c r="M48" s="8"/>
      <c r="N48" s="8"/>
    </row>
    <row r="49" spans="2:14" ht="15.75">
      <c r="B49" s="9" t="s">
        <v>91</v>
      </c>
      <c r="C49" s="13">
        <v>2289</v>
      </c>
      <c r="D49" s="114">
        <f t="shared" si="12"/>
        <v>4.5999879423645025</v>
      </c>
      <c r="E49" s="27">
        <v>0</v>
      </c>
      <c r="F49" s="114">
        <f t="shared" ref="F49:F112" si="15">(E49/K49)*100</f>
        <v>0</v>
      </c>
      <c r="G49" s="8">
        <v>47472</v>
      </c>
      <c r="H49" s="114">
        <f t="shared" ref="H49:H112" si="16">(G49/K49)*100</f>
        <v>95.400012057635493</v>
      </c>
      <c r="I49" s="131">
        <v>0</v>
      </c>
      <c r="J49" s="114">
        <f t="shared" ref="J49:J112" si="17">(I49/K49)*100</f>
        <v>0</v>
      </c>
      <c r="K49" s="19">
        <f t="shared" si="13"/>
        <v>49761</v>
      </c>
      <c r="L49" s="44">
        <f t="shared" si="14"/>
        <v>3.0108468539684758E-2</v>
      </c>
      <c r="M49" s="8"/>
      <c r="N49" s="8"/>
    </row>
    <row r="50" spans="2:14" ht="15.75">
      <c r="B50" s="9" t="s">
        <v>92</v>
      </c>
      <c r="C50" s="13">
        <v>71395</v>
      </c>
      <c r="D50" s="115">
        <f t="shared" si="12"/>
        <v>34.256829054128623</v>
      </c>
      <c r="E50" s="26">
        <v>0</v>
      </c>
      <c r="F50" s="115">
        <f t="shared" si="15"/>
        <v>0</v>
      </c>
      <c r="G50" s="13">
        <v>137016</v>
      </c>
      <c r="H50" s="115">
        <f t="shared" si="16"/>
        <v>65.74317094587137</v>
      </c>
      <c r="I50" s="132">
        <v>0</v>
      </c>
      <c r="J50" s="115">
        <f t="shared" si="17"/>
        <v>0</v>
      </c>
      <c r="K50" s="55">
        <f t="shared" si="13"/>
        <v>208411</v>
      </c>
      <c r="L50" s="44">
        <f t="shared" si="14"/>
        <v>0.12610148583879424</v>
      </c>
      <c r="M50" s="8"/>
      <c r="N50" s="8"/>
    </row>
    <row r="51" spans="2:14" ht="15.75">
      <c r="B51" s="9" t="s">
        <v>93</v>
      </c>
      <c r="C51" s="13">
        <v>0</v>
      </c>
      <c r="D51" s="115">
        <f t="shared" si="12"/>
        <v>0</v>
      </c>
      <c r="E51" s="26">
        <v>0</v>
      </c>
      <c r="F51" s="115">
        <f t="shared" si="15"/>
        <v>0</v>
      </c>
      <c r="G51" s="13">
        <v>140000</v>
      </c>
      <c r="H51" s="115">
        <f t="shared" si="16"/>
        <v>100</v>
      </c>
      <c r="I51" s="132">
        <v>0</v>
      </c>
      <c r="J51" s="115">
        <f t="shared" si="17"/>
        <v>0</v>
      </c>
      <c r="K51" s="55">
        <f t="shared" si="13"/>
        <v>140000</v>
      </c>
      <c r="L51" s="44">
        <f t="shared" si="14"/>
        <v>8.4708619110465358E-2</v>
      </c>
      <c r="M51" s="8"/>
      <c r="N51" s="8"/>
    </row>
    <row r="52" spans="2:14" ht="15.75">
      <c r="B52" s="9" t="s">
        <v>94</v>
      </c>
      <c r="C52" s="13">
        <v>99920</v>
      </c>
      <c r="D52" s="115">
        <f t="shared" si="12"/>
        <v>100</v>
      </c>
      <c r="E52" s="26">
        <v>0</v>
      </c>
      <c r="F52" s="115">
        <f t="shared" si="15"/>
        <v>0</v>
      </c>
      <c r="G52" s="13">
        <v>0</v>
      </c>
      <c r="H52" s="115">
        <v>0</v>
      </c>
      <c r="I52" s="132">
        <v>0</v>
      </c>
      <c r="J52" s="115">
        <f t="shared" si="17"/>
        <v>0</v>
      </c>
      <c r="K52" s="55">
        <f t="shared" si="13"/>
        <v>99920</v>
      </c>
      <c r="L52" s="44">
        <f t="shared" si="14"/>
        <v>6.0457751582269272E-2</v>
      </c>
      <c r="M52" s="8"/>
      <c r="N52" s="8"/>
    </row>
    <row r="53" spans="2:14" ht="15.75">
      <c r="B53" s="91" t="s">
        <v>178</v>
      </c>
      <c r="C53" s="92">
        <v>10000</v>
      </c>
      <c r="D53" s="120">
        <f t="shared" si="12"/>
        <v>4.1483103931768595</v>
      </c>
      <c r="E53" s="94">
        <v>0</v>
      </c>
      <c r="F53" s="120">
        <f t="shared" si="15"/>
        <v>0</v>
      </c>
      <c r="G53" s="92">
        <v>231062</v>
      </c>
      <c r="H53" s="120">
        <f t="shared" si="16"/>
        <v>95.851689606823143</v>
      </c>
      <c r="I53" s="138">
        <v>0</v>
      </c>
      <c r="J53" s="120">
        <f t="shared" si="17"/>
        <v>0</v>
      </c>
      <c r="K53" s="95">
        <f t="shared" si="13"/>
        <v>241062</v>
      </c>
      <c r="L53" s="96">
        <f t="shared" si="14"/>
        <v>0.14585735100004998</v>
      </c>
      <c r="M53" s="8"/>
      <c r="N53" s="8"/>
    </row>
    <row r="54" spans="2:14" ht="15.75">
      <c r="B54" s="9" t="s">
        <v>95</v>
      </c>
      <c r="C54" s="13">
        <v>71860</v>
      </c>
      <c r="D54" s="115">
        <f t="shared" si="12"/>
        <v>32.866211741461001</v>
      </c>
      <c r="E54" s="26">
        <v>0</v>
      </c>
      <c r="F54" s="115">
        <f t="shared" si="15"/>
        <v>0</v>
      </c>
      <c r="G54" s="13">
        <v>146784</v>
      </c>
      <c r="H54" s="115">
        <f t="shared" si="16"/>
        <v>67.133788258538999</v>
      </c>
      <c r="I54" s="132">
        <v>0</v>
      </c>
      <c r="J54" s="115">
        <f t="shared" si="17"/>
        <v>0</v>
      </c>
      <c r="K54" s="55">
        <f t="shared" si="13"/>
        <v>218644</v>
      </c>
      <c r="L54" s="44">
        <f t="shared" si="14"/>
        <v>0.13229308083420419</v>
      </c>
      <c r="M54" s="8"/>
      <c r="N54" s="8"/>
    </row>
    <row r="55" spans="2:14" ht="15.75">
      <c r="B55" s="9" t="s">
        <v>186</v>
      </c>
      <c r="C55" s="13">
        <v>0</v>
      </c>
      <c r="D55" s="115">
        <f t="shared" si="12"/>
        <v>0</v>
      </c>
      <c r="E55" s="26">
        <v>0</v>
      </c>
      <c r="F55" s="115">
        <f t="shared" si="15"/>
        <v>0</v>
      </c>
      <c r="G55" s="13">
        <v>377098</v>
      </c>
      <c r="H55" s="115">
        <f t="shared" si="16"/>
        <v>100</v>
      </c>
      <c r="I55" s="132">
        <v>0</v>
      </c>
      <c r="J55" s="115">
        <f t="shared" si="17"/>
        <v>0</v>
      </c>
      <c r="K55" s="55">
        <f t="shared" si="13"/>
        <v>377098</v>
      </c>
      <c r="L55" s="44">
        <f t="shared" si="14"/>
        <v>0.228167506066559</v>
      </c>
      <c r="M55" s="8"/>
      <c r="N55" s="8"/>
    </row>
    <row r="56" spans="2:14" ht="15.75">
      <c r="B56" s="9" t="s">
        <v>96</v>
      </c>
      <c r="C56" s="13">
        <v>86513</v>
      </c>
      <c r="D56" s="115">
        <f t="shared" si="12"/>
        <v>25.708665044143913</v>
      </c>
      <c r="E56" s="26">
        <v>0</v>
      </c>
      <c r="F56" s="115">
        <f t="shared" si="15"/>
        <v>0</v>
      </c>
      <c r="G56" s="13">
        <v>250000</v>
      </c>
      <c r="H56" s="115">
        <v>0</v>
      </c>
      <c r="I56" s="132">
        <v>0</v>
      </c>
      <c r="J56" s="115">
        <f t="shared" si="17"/>
        <v>0</v>
      </c>
      <c r="K56" s="55">
        <f t="shared" si="13"/>
        <v>336513</v>
      </c>
      <c r="L56" s="44">
        <f t="shared" si="14"/>
        <v>0.20361108244800019</v>
      </c>
      <c r="M56" s="8"/>
      <c r="N56" s="8"/>
    </row>
    <row r="57" spans="2:14" ht="15.75">
      <c r="B57" s="86" t="s">
        <v>37</v>
      </c>
      <c r="C57" s="87">
        <v>99953</v>
      </c>
      <c r="D57" s="116">
        <f t="shared" si="12"/>
        <v>100</v>
      </c>
      <c r="E57" s="97">
        <v>0</v>
      </c>
      <c r="F57" s="116">
        <f t="shared" si="15"/>
        <v>0</v>
      </c>
      <c r="G57" s="87">
        <v>0</v>
      </c>
      <c r="H57" s="116">
        <f t="shared" si="16"/>
        <v>0</v>
      </c>
      <c r="I57" s="134">
        <v>0</v>
      </c>
      <c r="J57" s="116">
        <f t="shared" si="17"/>
        <v>0</v>
      </c>
      <c r="K57" s="89">
        <f t="shared" si="13"/>
        <v>99953</v>
      </c>
      <c r="L57" s="90">
        <f t="shared" si="14"/>
        <v>6.0477718613916737E-2</v>
      </c>
      <c r="M57" s="8"/>
      <c r="N57" s="8"/>
    </row>
    <row r="58" spans="2:14" ht="15.75">
      <c r="B58" s="9" t="s">
        <v>38</v>
      </c>
      <c r="C58" s="13">
        <v>0</v>
      </c>
      <c r="D58" s="115">
        <f t="shared" si="12"/>
        <v>0</v>
      </c>
      <c r="E58" s="26">
        <v>0</v>
      </c>
      <c r="F58" s="115">
        <f t="shared" si="15"/>
        <v>0</v>
      </c>
      <c r="G58" s="13">
        <v>646653</v>
      </c>
      <c r="H58" s="115">
        <f t="shared" si="16"/>
        <v>100</v>
      </c>
      <c r="I58" s="132">
        <v>0</v>
      </c>
      <c r="J58" s="115">
        <f t="shared" si="17"/>
        <v>0</v>
      </c>
      <c r="K58" s="55">
        <f t="shared" si="13"/>
        <v>646653</v>
      </c>
      <c r="L58" s="44">
        <f t="shared" si="14"/>
        <v>0.39126487624028389</v>
      </c>
      <c r="M58" s="8"/>
      <c r="N58" s="8"/>
    </row>
    <row r="59" spans="2:14" ht="15.75">
      <c r="B59" s="9" t="s">
        <v>97</v>
      </c>
      <c r="C59" s="13">
        <v>487908</v>
      </c>
      <c r="D59" s="115">
        <f t="shared" si="12"/>
        <v>88.164566340083056</v>
      </c>
      <c r="E59" s="26">
        <v>0</v>
      </c>
      <c r="F59" s="115">
        <f t="shared" si="15"/>
        <v>0</v>
      </c>
      <c r="G59" s="13">
        <v>65498</v>
      </c>
      <c r="H59" s="115">
        <f t="shared" si="16"/>
        <v>11.835433659916951</v>
      </c>
      <c r="I59" s="132">
        <v>0</v>
      </c>
      <c r="J59" s="115">
        <f t="shared" si="17"/>
        <v>0</v>
      </c>
      <c r="K59" s="55">
        <f t="shared" si="13"/>
        <v>553406</v>
      </c>
      <c r="L59" s="44">
        <f t="shared" si="14"/>
        <v>0.33484470048175846</v>
      </c>
      <c r="M59" s="8"/>
      <c r="N59" s="8"/>
    </row>
    <row r="60" spans="2:14" ht="15.75">
      <c r="B60" s="9" t="s">
        <v>98</v>
      </c>
      <c r="C60" s="13">
        <v>27359</v>
      </c>
      <c r="D60" s="115">
        <f t="shared" si="12"/>
        <v>13.375017721568494</v>
      </c>
      <c r="E60" s="26">
        <v>0</v>
      </c>
      <c r="F60" s="115">
        <f t="shared" si="15"/>
        <v>0</v>
      </c>
      <c r="G60" s="13">
        <v>177194</v>
      </c>
      <c r="H60" s="115">
        <f t="shared" si="16"/>
        <v>86.624982278431503</v>
      </c>
      <c r="I60" s="132">
        <v>0</v>
      </c>
      <c r="J60" s="115">
        <f t="shared" si="17"/>
        <v>0</v>
      </c>
      <c r="K60" s="55">
        <f t="shared" si="13"/>
        <v>204553</v>
      </c>
      <c r="L60" s="44">
        <f t="shared" si="14"/>
        <v>0.12376715832073586</v>
      </c>
      <c r="M60" s="8"/>
      <c r="N60" s="8"/>
    </row>
    <row r="61" spans="2:14" ht="15.75">
      <c r="B61" s="9" t="s">
        <v>99</v>
      </c>
      <c r="C61" s="13">
        <v>68676</v>
      </c>
      <c r="D61" s="115">
        <f t="shared" si="12"/>
        <v>31.703004759420743</v>
      </c>
      <c r="E61" s="26">
        <v>0</v>
      </c>
      <c r="F61" s="115">
        <f t="shared" si="15"/>
        <v>0</v>
      </c>
      <c r="G61" s="13">
        <v>147947</v>
      </c>
      <c r="H61" s="115">
        <f t="shared" si="16"/>
        <v>68.29699524057925</v>
      </c>
      <c r="I61" s="132">
        <v>0</v>
      </c>
      <c r="J61" s="115">
        <f t="shared" si="17"/>
        <v>0</v>
      </c>
      <c r="K61" s="55">
        <f t="shared" si="13"/>
        <v>216623</v>
      </c>
      <c r="L61" s="44">
        <f t="shared" si="14"/>
        <v>0.13107025141118811</v>
      </c>
      <c r="M61" s="8"/>
      <c r="N61" s="8"/>
    </row>
    <row r="62" spans="2:14" ht="15.75">
      <c r="B62" s="9" t="s">
        <v>100</v>
      </c>
      <c r="C62" s="13">
        <v>47000</v>
      </c>
      <c r="D62" s="115">
        <f t="shared" si="12"/>
        <v>8.6177654317592154</v>
      </c>
      <c r="E62" s="26">
        <v>0</v>
      </c>
      <c r="F62" s="115">
        <f t="shared" si="15"/>
        <v>0</v>
      </c>
      <c r="G62" s="13">
        <v>498385</v>
      </c>
      <c r="H62" s="115">
        <v>0</v>
      </c>
      <c r="I62" s="132">
        <v>0</v>
      </c>
      <c r="J62" s="115">
        <f t="shared" si="17"/>
        <v>0</v>
      </c>
      <c r="K62" s="55">
        <f t="shared" si="13"/>
        <v>545385</v>
      </c>
      <c r="L62" s="44">
        <f t="shared" si="14"/>
        <v>0.32999150166829389</v>
      </c>
      <c r="M62" s="8"/>
      <c r="N62" s="8"/>
    </row>
    <row r="63" spans="2:14" ht="15.75">
      <c r="B63" s="91" t="s">
        <v>39</v>
      </c>
      <c r="C63" s="92">
        <v>43167</v>
      </c>
      <c r="D63" s="120">
        <f t="shared" si="12"/>
        <v>74.660140440693212</v>
      </c>
      <c r="E63" s="94">
        <v>-5811</v>
      </c>
      <c r="F63" s="120">
        <f t="shared" si="15"/>
        <v>-10.050503303469508</v>
      </c>
      <c r="G63" s="92">
        <v>20462</v>
      </c>
      <c r="H63" s="120">
        <f t="shared" si="16"/>
        <v>35.3903628627763</v>
      </c>
      <c r="I63" s="138">
        <v>0</v>
      </c>
      <c r="J63" s="120">
        <f t="shared" si="17"/>
        <v>0</v>
      </c>
      <c r="K63" s="95">
        <f t="shared" si="13"/>
        <v>57818</v>
      </c>
      <c r="L63" s="96">
        <f t="shared" si="14"/>
        <v>3.4983449569492044E-2</v>
      </c>
      <c r="M63" s="8"/>
      <c r="N63" s="8"/>
    </row>
    <row r="64" spans="2:14" ht="15.75">
      <c r="B64" s="9" t="s">
        <v>179</v>
      </c>
      <c r="C64" s="13">
        <v>47579</v>
      </c>
      <c r="D64" s="115">
        <f t="shared" si="12"/>
        <v>10.000084071410257</v>
      </c>
      <c r="E64" s="26">
        <v>0</v>
      </c>
      <c r="F64" s="115">
        <f t="shared" si="15"/>
        <v>0</v>
      </c>
      <c r="G64" s="13">
        <v>428207</v>
      </c>
      <c r="H64" s="115">
        <v>0</v>
      </c>
      <c r="I64" s="132">
        <v>0</v>
      </c>
      <c r="J64" s="115">
        <f t="shared" si="17"/>
        <v>0</v>
      </c>
      <c r="K64" s="55">
        <f t="shared" si="13"/>
        <v>475786</v>
      </c>
      <c r="L64" s="44">
        <f t="shared" si="14"/>
        <v>0.28787982180065619</v>
      </c>
      <c r="M64" s="8"/>
      <c r="N64" s="8"/>
    </row>
    <row r="65" spans="2:14" ht="15.75">
      <c r="B65" s="9" t="s">
        <v>40</v>
      </c>
      <c r="C65" s="13">
        <v>68890</v>
      </c>
      <c r="D65" s="115">
        <f t="shared" si="12"/>
        <v>30.086516750883291</v>
      </c>
      <c r="E65" s="26">
        <v>0</v>
      </c>
      <c r="F65" s="115">
        <f t="shared" si="15"/>
        <v>0</v>
      </c>
      <c r="G65" s="13">
        <v>160083</v>
      </c>
      <c r="H65" s="115">
        <f t="shared" si="16"/>
        <v>69.913483249116709</v>
      </c>
      <c r="I65" s="132">
        <v>0</v>
      </c>
      <c r="J65" s="115">
        <f t="shared" si="17"/>
        <v>0</v>
      </c>
      <c r="K65" s="55">
        <f t="shared" si="13"/>
        <v>228973</v>
      </c>
      <c r="L65" s="44">
        <f t="shared" si="14"/>
        <v>0.1385427617398613</v>
      </c>
      <c r="M65" s="8"/>
      <c r="N65" s="8"/>
    </row>
    <row r="66" spans="2:14" ht="15.75">
      <c r="B66" s="9" t="s">
        <v>101</v>
      </c>
      <c r="C66" s="13">
        <v>0</v>
      </c>
      <c r="D66" s="115">
        <f t="shared" si="12"/>
        <v>0</v>
      </c>
      <c r="E66" s="26">
        <v>0</v>
      </c>
      <c r="F66" s="115">
        <f t="shared" si="15"/>
        <v>0</v>
      </c>
      <c r="G66" s="13">
        <v>225600</v>
      </c>
      <c r="H66" s="115">
        <v>0</v>
      </c>
      <c r="I66" s="132">
        <v>0</v>
      </c>
      <c r="J66" s="115">
        <f t="shared" si="17"/>
        <v>0</v>
      </c>
      <c r="K66" s="55">
        <f t="shared" si="13"/>
        <v>225600</v>
      </c>
      <c r="L66" s="44">
        <f t="shared" si="14"/>
        <v>0.13650188908086416</v>
      </c>
      <c r="M66" s="8"/>
      <c r="N66" s="8"/>
    </row>
    <row r="67" spans="2:14" ht="15.75">
      <c r="B67" s="86" t="s">
        <v>41</v>
      </c>
      <c r="C67" s="87">
        <v>9600</v>
      </c>
      <c r="D67" s="116">
        <f t="shared" si="12"/>
        <v>3.084406717580797</v>
      </c>
      <c r="E67" s="97">
        <v>0</v>
      </c>
      <c r="F67" s="116">
        <f t="shared" si="15"/>
        <v>0</v>
      </c>
      <c r="G67" s="87">
        <v>301643</v>
      </c>
      <c r="H67" s="116">
        <f t="shared" si="16"/>
        <v>96.915593282419195</v>
      </c>
      <c r="I67" s="134">
        <v>0</v>
      </c>
      <c r="J67" s="116">
        <f t="shared" si="17"/>
        <v>0</v>
      </c>
      <c r="K67" s="89">
        <f t="shared" si="13"/>
        <v>311243</v>
      </c>
      <c r="L67" s="90">
        <f t="shared" si="14"/>
        <v>0.18832117669856122</v>
      </c>
      <c r="M67" s="8"/>
      <c r="N67" s="8"/>
    </row>
    <row r="68" spans="2:14" ht="15.75">
      <c r="B68" s="9" t="s">
        <v>221</v>
      </c>
      <c r="C68" s="13">
        <v>0</v>
      </c>
      <c r="D68" s="115">
        <f t="shared" si="12"/>
        <v>0</v>
      </c>
      <c r="E68" s="26">
        <v>0</v>
      </c>
      <c r="F68" s="115">
        <f t="shared" si="15"/>
        <v>0</v>
      </c>
      <c r="G68" s="13">
        <v>482855</v>
      </c>
      <c r="H68" s="115">
        <v>0</v>
      </c>
      <c r="I68" s="132">
        <v>0</v>
      </c>
      <c r="J68" s="115">
        <f t="shared" si="17"/>
        <v>0</v>
      </c>
      <c r="K68" s="55">
        <f t="shared" si="13"/>
        <v>482855</v>
      </c>
      <c r="L68" s="44">
        <f t="shared" si="14"/>
        <v>0.29215700200416961</v>
      </c>
      <c r="M68" s="8"/>
      <c r="N68" s="8"/>
    </row>
    <row r="69" spans="2:14" ht="15.75">
      <c r="B69" s="9" t="s">
        <v>102</v>
      </c>
      <c r="C69" s="13">
        <v>0</v>
      </c>
      <c r="D69" s="115">
        <f t="shared" si="12"/>
        <v>0</v>
      </c>
      <c r="E69" s="26">
        <v>0</v>
      </c>
      <c r="F69" s="115">
        <f t="shared" si="15"/>
        <v>0</v>
      </c>
      <c r="G69" s="13">
        <v>71192</v>
      </c>
      <c r="H69" s="115">
        <v>0</v>
      </c>
      <c r="I69" s="132">
        <v>0</v>
      </c>
      <c r="J69" s="115">
        <f t="shared" si="17"/>
        <v>0</v>
      </c>
      <c r="K69" s="55">
        <f t="shared" si="13"/>
        <v>71192</v>
      </c>
      <c r="L69" s="44">
        <f t="shared" si="14"/>
        <v>4.3075542940801785E-2</v>
      </c>
      <c r="M69" s="8"/>
      <c r="N69" s="8"/>
    </row>
    <row r="70" spans="2:14" ht="15.75">
      <c r="B70" s="9" t="s">
        <v>42</v>
      </c>
      <c r="C70" s="13">
        <v>0</v>
      </c>
      <c r="D70" s="115">
        <f t="shared" si="12"/>
        <v>0</v>
      </c>
      <c r="E70" s="26">
        <v>0</v>
      </c>
      <c r="F70" s="115">
        <f t="shared" si="15"/>
        <v>0</v>
      </c>
      <c r="G70" s="13">
        <v>163293</v>
      </c>
      <c r="H70" s="115">
        <f t="shared" si="16"/>
        <v>100</v>
      </c>
      <c r="I70" s="132">
        <v>0</v>
      </c>
      <c r="J70" s="115">
        <f t="shared" si="17"/>
        <v>0</v>
      </c>
      <c r="K70" s="55">
        <f t="shared" si="13"/>
        <v>163293</v>
      </c>
      <c r="L70" s="44">
        <f t="shared" si="14"/>
        <v>9.8802318145751564E-2</v>
      </c>
      <c r="M70" s="8"/>
      <c r="N70" s="8"/>
    </row>
    <row r="71" spans="2:14" ht="15.75">
      <c r="B71" s="9" t="s">
        <v>103</v>
      </c>
      <c r="C71" s="13">
        <v>275017</v>
      </c>
      <c r="D71" s="115">
        <f t="shared" si="12"/>
        <v>37.585981158970668</v>
      </c>
      <c r="E71" s="26">
        <v>0</v>
      </c>
      <c r="F71" s="115">
        <f t="shared" si="15"/>
        <v>0</v>
      </c>
      <c r="G71" s="13">
        <v>456684</v>
      </c>
      <c r="H71" s="115">
        <v>0</v>
      </c>
      <c r="I71" s="132">
        <v>0</v>
      </c>
      <c r="J71" s="115">
        <f t="shared" si="17"/>
        <v>0</v>
      </c>
      <c r="K71" s="55">
        <f t="shared" si="13"/>
        <v>731701</v>
      </c>
      <c r="L71" s="44">
        <f t="shared" si="14"/>
        <v>0.44272415222676148</v>
      </c>
      <c r="M71" s="8"/>
      <c r="N71" s="8"/>
    </row>
    <row r="72" spans="2:14" ht="15.75">
      <c r="B72" s="9" t="s">
        <v>104</v>
      </c>
      <c r="C72" s="13">
        <v>0</v>
      </c>
      <c r="D72" s="115">
        <f t="shared" si="12"/>
        <v>0</v>
      </c>
      <c r="E72" s="26">
        <v>0</v>
      </c>
      <c r="F72" s="115">
        <f t="shared" si="15"/>
        <v>0</v>
      </c>
      <c r="G72" s="13">
        <v>265536</v>
      </c>
      <c r="H72" s="115">
        <f t="shared" si="16"/>
        <v>100</v>
      </c>
      <c r="I72" s="132">
        <v>0</v>
      </c>
      <c r="J72" s="115">
        <f t="shared" si="17"/>
        <v>0</v>
      </c>
      <c r="K72" s="55">
        <f t="shared" si="13"/>
        <v>265536</v>
      </c>
      <c r="L72" s="44">
        <f t="shared" si="14"/>
        <v>0.16066562774368948</v>
      </c>
      <c r="M72" s="8"/>
      <c r="N72" s="8"/>
    </row>
    <row r="73" spans="2:14" ht="15.75">
      <c r="B73" s="91" t="s">
        <v>187</v>
      </c>
      <c r="C73" s="92">
        <v>0</v>
      </c>
      <c r="D73" s="120">
        <f t="shared" si="12"/>
        <v>0</v>
      </c>
      <c r="E73" s="94">
        <v>0</v>
      </c>
      <c r="F73" s="120">
        <f t="shared" si="15"/>
        <v>0</v>
      </c>
      <c r="G73" s="92">
        <v>114965</v>
      </c>
      <c r="H73" s="120">
        <f t="shared" si="16"/>
        <v>100</v>
      </c>
      <c r="I73" s="138">
        <v>0</v>
      </c>
      <c r="J73" s="120">
        <f t="shared" si="17"/>
        <v>0</v>
      </c>
      <c r="K73" s="95">
        <f t="shared" si="13"/>
        <v>114965</v>
      </c>
      <c r="L73" s="96">
        <f t="shared" si="14"/>
        <v>6.9560902828818924E-2</v>
      </c>
      <c r="M73" s="8"/>
      <c r="N73" s="8"/>
    </row>
    <row r="74" spans="2:14" ht="15.75">
      <c r="B74" s="9" t="s">
        <v>105</v>
      </c>
      <c r="C74" s="13">
        <v>29838</v>
      </c>
      <c r="D74" s="115">
        <f t="shared" si="12"/>
        <v>10</v>
      </c>
      <c r="E74" s="26">
        <v>0</v>
      </c>
      <c r="F74" s="115">
        <f t="shared" si="15"/>
        <v>0</v>
      </c>
      <c r="G74" s="13">
        <v>268542</v>
      </c>
      <c r="H74" s="115">
        <f t="shared" si="16"/>
        <v>90</v>
      </c>
      <c r="I74" s="132">
        <v>0</v>
      </c>
      <c r="J74" s="115">
        <f t="shared" si="17"/>
        <v>0</v>
      </c>
      <c r="K74" s="55">
        <f t="shared" si="13"/>
        <v>298380</v>
      </c>
      <c r="L74" s="44">
        <f t="shared" si="14"/>
        <v>0.18053826978700466</v>
      </c>
      <c r="M74" s="8"/>
      <c r="N74" s="8"/>
    </row>
    <row r="75" spans="2:14" ht="15.75">
      <c r="B75" s="9" t="s">
        <v>43</v>
      </c>
      <c r="C75" s="13">
        <v>205941</v>
      </c>
      <c r="D75" s="115">
        <f t="shared" si="12"/>
        <v>37.589323034071889</v>
      </c>
      <c r="E75" s="26">
        <v>0</v>
      </c>
      <c r="F75" s="115">
        <f t="shared" si="15"/>
        <v>0</v>
      </c>
      <c r="G75" s="13">
        <v>141930</v>
      </c>
      <c r="H75" s="115">
        <v>0</v>
      </c>
      <c r="I75" s="132">
        <v>200000</v>
      </c>
      <c r="J75" s="115">
        <f t="shared" si="17"/>
        <v>36.504943681998135</v>
      </c>
      <c r="K75" s="55">
        <f>SUM(C75,E75,G75,I75)</f>
        <v>547871</v>
      </c>
      <c r="L75" s="44">
        <f t="shared" si="14"/>
        <v>0.33149568471906976</v>
      </c>
      <c r="M75" s="8"/>
      <c r="N75" s="8"/>
    </row>
    <row r="76" spans="2:14" ht="15.75">
      <c r="B76" s="9" t="s">
        <v>106</v>
      </c>
      <c r="C76" s="13">
        <v>74184</v>
      </c>
      <c r="D76" s="115">
        <f t="shared" si="12"/>
        <v>24.448553038766892</v>
      </c>
      <c r="E76" s="26">
        <v>0</v>
      </c>
      <c r="F76" s="115">
        <f t="shared" si="15"/>
        <v>0</v>
      </c>
      <c r="G76" s="13">
        <v>229245</v>
      </c>
      <c r="H76" s="115">
        <v>0</v>
      </c>
      <c r="I76" s="132">
        <v>0</v>
      </c>
      <c r="J76" s="115">
        <f t="shared" si="17"/>
        <v>0</v>
      </c>
      <c r="K76" s="55">
        <f t="shared" ref="K76:K121" si="18">SUM(C76,E76,G76,I76)</f>
        <v>303429</v>
      </c>
      <c r="L76" s="44">
        <f t="shared" si="14"/>
        <v>0.18359322562906707</v>
      </c>
      <c r="M76" s="8"/>
      <c r="N76" s="8"/>
    </row>
    <row r="77" spans="2:14" ht="15.75">
      <c r="B77" s="86" t="s">
        <v>222</v>
      </c>
      <c r="C77" s="87">
        <v>124169</v>
      </c>
      <c r="D77" s="116">
        <f t="shared" si="12"/>
        <v>46.701845973310867</v>
      </c>
      <c r="E77" s="97">
        <v>0</v>
      </c>
      <c r="F77" s="116">
        <f t="shared" si="15"/>
        <v>0</v>
      </c>
      <c r="G77" s="87">
        <v>141707</v>
      </c>
      <c r="H77" s="116">
        <f t="shared" si="16"/>
        <v>53.29815402668914</v>
      </c>
      <c r="I77" s="134">
        <v>0</v>
      </c>
      <c r="J77" s="116">
        <f t="shared" si="17"/>
        <v>0</v>
      </c>
      <c r="K77" s="89">
        <f t="shared" si="18"/>
        <v>265876</v>
      </c>
      <c r="L77" s="90">
        <f t="shared" si="14"/>
        <v>0.1608713486758149</v>
      </c>
      <c r="M77" s="8"/>
      <c r="N77" s="8"/>
    </row>
    <row r="78" spans="2:14" ht="15.75">
      <c r="B78" s="9" t="s">
        <v>223</v>
      </c>
      <c r="C78" s="13">
        <v>445455</v>
      </c>
      <c r="D78" s="115">
        <f t="shared" si="12"/>
        <v>100</v>
      </c>
      <c r="E78" s="26">
        <v>0</v>
      </c>
      <c r="F78" s="115">
        <f t="shared" si="15"/>
        <v>0</v>
      </c>
      <c r="G78" s="13">
        <v>0</v>
      </c>
      <c r="H78" s="115">
        <f t="shared" si="16"/>
        <v>0</v>
      </c>
      <c r="I78" s="132">
        <v>0</v>
      </c>
      <c r="J78" s="115">
        <f t="shared" si="17"/>
        <v>0</v>
      </c>
      <c r="K78" s="55">
        <f t="shared" si="18"/>
        <v>445455</v>
      </c>
      <c r="L78" s="44">
        <f t="shared" si="14"/>
        <v>0.26952769947037392</v>
      </c>
      <c r="M78" s="8"/>
      <c r="N78" s="8"/>
    </row>
    <row r="79" spans="2:14" ht="15.75">
      <c r="B79" s="9" t="s">
        <v>188</v>
      </c>
      <c r="C79" s="13">
        <v>0</v>
      </c>
      <c r="D79" s="115">
        <f t="shared" si="12"/>
        <v>0</v>
      </c>
      <c r="E79" s="26">
        <v>0</v>
      </c>
      <c r="F79" s="115">
        <f t="shared" si="15"/>
        <v>0</v>
      </c>
      <c r="G79" s="13">
        <v>781056</v>
      </c>
      <c r="H79" s="115">
        <f t="shared" si="16"/>
        <v>100</v>
      </c>
      <c r="I79" s="132">
        <v>0</v>
      </c>
      <c r="J79" s="115">
        <f t="shared" si="17"/>
        <v>0</v>
      </c>
      <c r="K79" s="55">
        <f t="shared" si="18"/>
        <v>781056</v>
      </c>
      <c r="L79" s="44">
        <f t="shared" si="14"/>
        <v>0.47258696577102594</v>
      </c>
      <c r="M79" s="8"/>
      <c r="N79" s="8"/>
    </row>
    <row r="80" spans="2:14" ht="15.75">
      <c r="B80" s="9" t="s">
        <v>180</v>
      </c>
      <c r="C80" s="13">
        <v>252080</v>
      </c>
      <c r="D80" s="115">
        <f t="shared" si="12"/>
        <v>74.562233790818738</v>
      </c>
      <c r="E80" s="26">
        <v>0</v>
      </c>
      <c r="F80" s="115">
        <f t="shared" si="15"/>
        <v>0</v>
      </c>
      <c r="G80" s="13">
        <v>86000</v>
      </c>
      <c r="H80" s="115">
        <f t="shared" si="16"/>
        <v>25.437766209181255</v>
      </c>
      <c r="I80" s="132">
        <v>0</v>
      </c>
      <c r="J80" s="115">
        <f t="shared" si="17"/>
        <v>0</v>
      </c>
      <c r="K80" s="55">
        <f t="shared" si="18"/>
        <v>338080</v>
      </c>
      <c r="L80" s="44">
        <f t="shared" si="14"/>
        <v>0.20455921392047235</v>
      </c>
      <c r="M80" s="8"/>
      <c r="N80" s="8"/>
    </row>
    <row r="81" spans="2:14" ht="15.75">
      <c r="B81" s="9" t="s">
        <v>107</v>
      </c>
      <c r="C81" s="13">
        <v>22615</v>
      </c>
      <c r="D81" s="115">
        <f t="shared" si="12"/>
        <v>100</v>
      </c>
      <c r="E81" s="26">
        <v>0</v>
      </c>
      <c r="F81" s="115">
        <f t="shared" si="15"/>
        <v>0</v>
      </c>
      <c r="G81" s="13">
        <v>0</v>
      </c>
      <c r="H81" s="115">
        <f t="shared" si="16"/>
        <v>0</v>
      </c>
      <c r="I81" s="132">
        <v>0</v>
      </c>
      <c r="J81" s="115">
        <f t="shared" si="17"/>
        <v>0</v>
      </c>
      <c r="K81" s="55">
        <f t="shared" si="18"/>
        <v>22615</v>
      </c>
      <c r="L81" s="44">
        <f t="shared" si="14"/>
        <v>1.368346729416553E-2</v>
      </c>
      <c r="M81" s="8"/>
      <c r="N81" s="8"/>
    </row>
    <row r="82" spans="2:14" ht="15.75">
      <c r="B82" s="9" t="s">
        <v>16</v>
      </c>
      <c r="C82" s="13">
        <v>28208</v>
      </c>
      <c r="D82" s="115">
        <f t="shared" si="12"/>
        <v>10.000106353938818</v>
      </c>
      <c r="E82" s="26">
        <v>0</v>
      </c>
      <c r="F82" s="115">
        <f t="shared" si="15"/>
        <v>0</v>
      </c>
      <c r="G82" s="13">
        <v>253869</v>
      </c>
      <c r="H82" s="115">
        <v>0</v>
      </c>
      <c r="I82" s="132">
        <v>0</v>
      </c>
      <c r="J82" s="115">
        <f t="shared" si="17"/>
        <v>0</v>
      </c>
      <c r="K82" s="55">
        <f t="shared" si="18"/>
        <v>282077</v>
      </c>
      <c r="L82" s="44">
        <f t="shared" si="14"/>
        <v>0.17067395109159098</v>
      </c>
      <c r="M82" s="8"/>
      <c r="N82" s="8"/>
    </row>
    <row r="83" spans="2:14" ht="15.75">
      <c r="B83" s="91" t="s">
        <v>108</v>
      </c>
      <c r="C83" s="92">
        <v>0</v>
      </c>
      <c r="D83" s="120">
        <f t="shared" si="12"/>
        <v>0</v>
      </c>
      <c r="E83" s="94">
        <v>0</v>
      </c>
      <c r="F83" s="120">
        <f t="shared" si="15"/>
        <v>0</v>
      </c>
      <c r="G83" s="92">
        <v>325385</v>
      </c>
      <c r="H83" s="120">
        <f t="shared" si="16"/>
        <v>100</v>
      </c>
      <c r="I83" s="138">
        <v>0</v>
      </c>
      <c r="J83" s="120">
        <f t="shared" si="17"/>
        <v>0</v>
      </c>
      <c r="K83" s="95">
        <f t="shared" si="18"/>
        <v>325385</v>
      </c>
      <c r="L83" s="96">
        <f t="shared" si="14"/>
        <v>0.19687795735184835</v>
      </c>
      <c r="M83" s="8"/>
      <c r="N83" s="8"/>
    </row>
    <row r="84" spans="2:14" ht="15.75">
      <c r="B84" s="9" t="s">
        <v>185</v>
      </c>
      <c r="C84" s="13">
        <v>365823</v>
      </c>
      <c r="D84" s="115">
        <f t="shared" si="12"/>
        <v>100</v>
      </c>
      <c r="E84" s="26">
        <v>0</v>
      </c>
      <c r="F84" s="115">
        <f t="shared" si="15"/>
        <v>0</v>
      </c>
      <c r="G84" s="13">
        <v>0</v>
      </c>
      <c r="H84" s="115">
        <f t="shared" si="16"/>
        <v>0</v>
      </c>
      <c r="I84" s="132">
        <v>0</v>
      </c>
      <c r="J84" s="115">
        <f t="shared" si="17"/>
        <v>0</v>
      </c>
      <c r="K84" s="55">
        <f t="shared" si="18"/>
        <v>365823</v>
      </c>
      <c r="L84" s="44">
        <f t="shared" si="14"/>
        <v>0.2213454369203412</v>
      </c>
      <c r="M84" s="8"/>
      <c r="N84" s="8"/>
    </row>
    <row r="85" spans="2:14" ht="15.75">
      <c r="B85" s="9" t="s">
        <v>189</v>
      </c>
      <c r="C85" s="13">
        <v>62400</v>
      </c>
      <c r="D85" s="115">
        <f t="shared" si="12"/>
        <v>43.686771449574685</v>
      </c>
      <c r="E85" s="26">
        <v>0</v>
      </c>
      <c r="F85" s="115">
        <f t="shared" si="15"/>
        <v>0</v>
      </c>
      <c r="G85" s="13">
        <v>80435</v>
      </c>
      <c r="H85" s="115">
        <f t="shared" si="16"/>
        <v>56.313228550425322</v>
      </c>
      <c r="I85" s="132">
        <v>0</v>
      </c>
      <c r="J85" s="115">
        <f t="shared" si="17"/>
        <v>0</v>
      </c>
      <c r="K85" s="55">
        <f t="shared" si="18"/>
        <v>142835</v>
      </c>
      <c r="L85" s="44">
        <f t="shared" si="14"/>
        <v>8.6423968647452276E-2</v>
      </c>
      <c r="M85" s="8"/>
      <c r="N85" s="8"/>
    </row>
    <row r="86" spans="2:14" ht="15.75">
      <c r="B86" s="9" t="s">
        <v>109</v>
      </c>
      <c r="C86" s="13">
        <v>281674</v>
      </c>
      <c r="D86" s="115">
        <f t="shared" si="12"/>
        <v>29.806646321073771</v>
      </c>
      <c r="E86" s="26">
        <v>0</v>
      </c>
      <c r="F86" s="115">
        <f t="shared" si="15"/>
        <v>0</v>
      </c>
      <c r="G86" s="13">
        <v>663330</v>
      </c>
      <c r="H86" s="115">
        <f t="shared" si="16"/>
        <v>70.193353678926229</v>
      </c>
      <c r="I86" s="132">
        <v>0</v>
      </c>
      <c r="J86" s="115">
        <f t="shared" si="17"/>
        <v>0</v>
      </c>
      <c r="K86" s="55">
        <f t="shared" si="18"/>
        <v>945004</v>
      </c>
      <c r="L86" s="44">
        <f t="shared" si="14"/>
        <v>0.57178559924190142</v>
      </c>
      <c r="M86" s="8"/>
      <c r="N86" s="8"/>
    </row>
    <row r="87" spans="2:14" ht="15.75">
      <c r="B87" s="86" t="s">
        <v>44</v>
      </c>
      <c r="C87" s="87">
        <v>115200</v>
      </c>
      <c r="D87" s="116">
        <f t="shared" si="12"/>
        <v>21.329225482499666</v>
      </c>
      <c r="E87" s="97">
        <v>0</v>
      </c>
      <c r="F87" s="116">
        <f t="shared" si="15"/>
        <v>0</v>
      </c>
      <c r="G87" s="87">
        <v>424904</v>
      </c>
      <c r="H87" s="116">
        <f t="shared" si="16"/>
        <v>78.670774517500334</v>
      </c>
      <c r="I87" s="134">
        <v>0</v>
      </c>
      <c r="J87" s="116">
        <f t="shared" si="17"/>
        <v>0</v>
      </c>
      <c r="K87" s="89">
        <f t="shared" si="18"/>
        <v>540104</v>
      </c>
      <c r="L87" s="90">
        <f t="shared" si="14"/>
        <v>0.32679617154313412</v>
      </c>
      <c r="M87" s="8"/>
      <c r="N87" s="8"/>
    </row>
    <row r="88" spans="2:14" ht="15.75">
      <c r="B88" s="9" t="s">
        <v>110</v>
      </c>
      <c r="C88" s="13">
        <v>0</v>
      </c>
      <c r="D88" s="115">
        <f t="shared" si="12"/>
        <v>0</v>
      </c>
      <c r="E88" s="26">
        <v>0</v>
      </c>
      <c r="F88" s="115">
        <f t="shared" si="15"/>
        <v>0</v>
      </c>
      <c r="G88" s="13">
        <v>375301</v>
      </c>
      <c r="H88" s="115">
        <v>0</v>
      </c>
      <c r="I88" s="132">
        <v>0</v>
      </c>
      <c r="J88" s="115">
        <f t="shared" si="17"/>
        <v>0</v>
      </c>
      <c r="K88" s="55">
        <f t="shared" si="18"/>
        <v>375301</v>
      </c>
      <c r="L88" s="44">
        <f t="shared" si="14"/>
        <v>0.22708021043411969</v>
      </c>
      <c r="M88" s="8"/>
      <c r="N88" s="8"/>
    </row>
    <row r="89" spans="2:14" ht="15.75">
      <c r="B89" s="9" t="s">
        <v>111</v>
      </c>
      <c r="C89" s="13">
        <v>0</v>
      </c>
      <c r="D89" s="115">
        <f t="shared" si="12"/>
        <v>0</v>
      </c>
      <c r="E89" s="26">
        <v>0</v>
      </c>
      <c r="F89" s="115">
        <f t="shared" si="15"/>
        <v>0</v>
      </c>
      <c r="G89" s="13">
        <v>169927</v>
      </c>
      <c r="H89" s="115">
        <v>0</v>
      </c>
      <c r="I89" s="132">
        <v>0</v>
      </c>
      <c r="J89" s="115">
        <f t="shared" si="17"/>
        <v>0</v>
      </c>
      <c r="K89" s="55">
        <f t="shared" si="18"/>
        <v>169927</v>
      </c>
      <c r="L89" s="44">
        <f t="shared" si="14"/>
        <v>0.10281629656845746</v>
      </c>
      <c r="M89" s="8"/>
      <c r="N89" s="8"/>
    </row>
    <row r="90" spans="2:14" ht="15.75">
      <c r="B90" s="9" t="s">
        <v>112</v>
      </c>
      <c r="C90" s="13">
        <v>147551</v>
      </c>
      <c r="D90" s="115">
        <f t="shared" si="12"/>
        <v>16.666685492570359</v>
      </c>
      <c r="E90" s="26">
        <v>0</v>
      </c>
      <c r="F90" s="115">
        <f t="shared" si="15"/>
        <v>0</v>
      </c>
      <c r="G90" s="13">
        <v>737754</v>
      </c>
      <c r="H90" s="115">
        <f t="shared" si="16"/>
        <v>83.333314507429648</v>
      </c>
      <c r="I90" s="132">
        <v>0</v>
      </c>
      <c r="J90" s="115">
        <f t="shared" si="17"/>
        <v>0</v>
      </c>
      <c r="K90" s="55">
        <f t="shared" si="18"/>
        <v>885305</v>
      </c>
      <c r="L90" s="44">
        <f t="shared" si="14"/>
        <v>0.53566402886850384</v>
      </c>
      <c r="M90" s="8"/>
      <c r="N90" s="8"/>
    </row>
    <row r="91" spans="2:14" ht="15.75">
      <c r="B91" s="9" t="s">
        <v>113</v>
      </c>
      <c r="C91" s="13">
        <v>0</v>
      </c>
      <c r="D91" s="115">
        <f t="shared" si="12"/>
        <v>0</v>
      </c>
      <c r="E91" s="26">
        <v>0</v>
      </c>
      <c r="F91" s="115">
        <f t="shared" si="15"/>
        <v>0</v>
      </c>
      <c r="G91" s="13">
        <v>1090410</v>
      </c>
      <c r="H91" s="115">
        <f t="shared" si="16"/>
        <v>100</v>
      </c>
      <c r="I91" s="132">
        <v>0</v>
      </c>
      <c r="J91" s="115">
        <f t="shared" si="17"/>
        <v>0</v>
      </c>
      <c r="K91" s="55">
        <f t="shared" si="18"/>
        <v>1090410</v>
      </c>
      <c r="L91" s="44">
        <f t="shared" si="14"/>
        <v>0.65976518117316085</v>
      </c>
      <c r="M91" s="8"/>
      <c r="N91" s="8"/>
    </row>
    <row r="92" spans="2:14" ht="15.75">
      <c r="B92" s="9" t="s">
        <v>114</v>
      </c>
      <c r="C92" s="13">
        <v>30880</v>
      </c>
      <c r="D92" s="115">
        <f t="shared" si="12"/>
        <v>10.000097151202894</v>
      </c>
      <c r="E92" s="26">
        <v>0</v>
      </c>
      <c r="F92" s="115">
        <f t="shared" si="15"/>
        <v>0</v>
      </c>
      <c r="G92" s="13">
        <v>277917</v>
      </c>
      <c r="H92" s="115">
        <f t="shared" si="16"/>
        <v>89.999902848797106</v>
      </c>
      <c r="I92" s="132">
        <v>0</v>
      </c>
      <c r="J92" s="115">
        <f t="shared" si="17"/>
        <v>0</v>
      </c>
      <c r="K92" s="55">
        <f t="shared" si="18"/>
        <v>308797</v>
      </c>
      <c r="L92" s="44">
        <f t="shared" si="14"/>
        <v>0.18684119611038835</v>
      </c>
      <c r="M92" s="8"/>
      <c r="N92" s="8"/>
    </row>
    <row r="93" spans="2:14" ht="15.75">
      <c r="B93" s="91" t="s">
        <v>45</v>
      </c>
      <c r="C93" s="92">
        <v>111103</v>
      </c>
      <c r="D93" s="120">
        <f t="shared" si="12"/>
        <v>13.423765101327961</v>
      </c>
      <c r="E93" s="94">
        <v>0</v>
      </c>
      <c r="F93" s="120">
        <f t="shared" si="15"/>
        <v>0</v>
      </c>
      <c r="G93" s="92">
        <v>716556</v>
      </c>
      <c r="H93" s="120">
        <f t="shared" si="16"/>
        <v>86.576234898672027</v>
      </c>
      <c r="I93" s="138">
        <v>0</v>
      </c>
      <c r="J93" s="120">
        <f t="shared" si="17"/>
        <v>0</v>
      </c>
      <c r="K93" s="95">
        <f t="shared" si="18"/>
        <v>827659</v>
      </c>
      <c r="L93" s="96">
        <f t="shared" si="14"/>
        <v>0.50078464988820459</v>
      </c>
      <c r="M93" s="8"/>
      <c r="N93" s="8"/>
    </row>
    <row r="94" spans="2:14" ht="15.75">
      <c r="B94" s="9" t="s">
        <v>190</v>
      </c>
      <c r="C94" s="13">
        <v>0</v>
      </c>
      <c r="D94" s="115">
        <f t="shared" si="12"/>
        <v>0</v>
      </c>
      <c r="E94" s="26">
        <v>0</v>
      </c>
      <c r="F94" s="115">
        <f t="shared" si="15"/>
        <v>0</v>
      </c>
      <c r="G94" s="13">
        <v>497180</v>
      </c>
      <c r="H94" s="115">
        <f t="shared" si="16"/>
        <v>100</v>
      </c>
      <c r="I94" s="132">
        <v>0</v>
      </c>
      <c r="J94" s="115">
        <f t="shared" si="17"/>
        <v>0</v>
      </c>
      <c r="K94" s="55">
        <f t="shared" si="18"/>
        <v>497180</v>
      </c>
      <c r="L94" s="44">
        <f t="shared" si="14"/>
        <v>0.30082450892386542</v>
      </c>
      <c r="M94" s="8"/>
      <c r="N94" s="8"/>
    </row>
    <row r="95" spans="2:14" ht="15.75">
      <c r="B95" s="9" t="s">
        <v>115</v>
      </c>
      <c r="C95" s="13">
        <v>48536</v>
      </c>
      <c r="D95" s="115">
        <f t="shared" si="12"/>
        <v>9.9998557792350944</v>
      </c>
      <c r="E95" s="26">
        <v>0</v>
      </c>
      <c r="F95" s="115">
        <f t="shared" si="15"/>
        <v>0</v>
      </c>
      <c r="G95" s="13">
        <v>436831</v>
      </c>
      <c r="H95" s="115">
        <f t="shared" si="16"/>
        <v>90.000144220764909</v>
      </c>
      <c r="I95" s="132">
        <v>0</v>
      </c>
      <c r="J95" s="115">
        <f t="shared" si="17"/>
        <v>0</v>
      </c>
      <c r="K95" s="55">
        <f t="shared" si="18"/>
        <v>485367</v>
      </c>
      <c r="L95" s="44">
        <f t="shared" si="14"/>
        <v>0.29367691665563739</v>
      </c>
      <c r="M95" s="8"/>
      <c r="N95" s="8"/>
    </row>
    <row r="96" spans="2:14" ht="15.75">
      <c r="B96" s="9" t="s">
        <v>46</v>
      </c>
      <c r="C96" s="13">
        <v>55140</v>
      </c>
      <c r="D96" s="115">
        <f t="shared" si="12"/>
        <v>7.9858300034903618</v>
      </c>
      <c r="E96" s="26">
        <v>0</v>
      </c>
      <c r="F96" s="115">
        <f t="shared" si="15"/>
        <v>0</v>
      </c>
      <c r="G96" s="13">
        <v>635333</v>
      </c>
      <c r="H96" s="115">
        <v>0</v>
      </c>
      <c r="I96" s="132">
        <v>0</v>
      </c>
      <c r="J96" s="115">
        <f t="shared" si="17"/>
        <v>0</v>
      </c>
      <c r="K96" s="55">
        <f t="shared" si="18"/>
        <v>690473</v>
      </c>
      <c r="L96" s="44">
        <f t="shared" si="14"/>
        <v>0.41777867402185959</v>
      </c>
      <c r="M96" s="8"/>
      <c r="N96" s="8"/>
    </row>
    <row r="97" spans="2:14" ht="15.75">
      <c r="B97" s="86" t="s">
        <v>116</v>
      </c>
      <c r="C97" s="87">
        <v>224307</v>
      </c>
      <c r="D97" s="116">
        <f t="shared" si="12"/>
        <v>72.882319684435586</v>
      </c>
      <c r="E97" s="97">
        <v>0</v>
      </c>
      <c r="F97" s="116">
        <f t="shared" si="15"/>
        <v>0</v>
      </c>
      <c r="G97" s="87">
        <v>83459</v>
      </c>
      <c r="H97" s="116">
        <f t="shared" si="16"/>
        <v>27.117680315564424</v>
      </c>
      <c r="I97" s="134">
        <v>0</v>
      </c>
      <c r="J97" s="116">
        <f t="shared" si="17"/>
        <v>0</v>
      </c>
      <c r="K97" s="89">
        <f t="shared" si="18"/>
        <v>307766</v>
      </c>
      <c r="L97" s="90">
        <f t="shared" si="14"/>
        <v>0.18621737763679627</v>
      </c>
      <c r="M97" s="8"/>
      <c r="N97" s="8"/>
    </row>
    <row r="98" spans="2:14" ht="15.75">
      <c r="B98" s="9" t="s">
        <v>117</v>
      </c>
      <c r="C98" s="13">
        <v>141703</v>
      </c>
      <c r="D98" s="115">
        <f t="shared" si="12"/>
        <v>32.056456173847735</v>
      </c>
      <c r="E98" s="26">
        <v>0</v>
      </c>
      <c r="F98" s="115">
        <f t="shared" si="15"/>
        <v>0</v>
      </c>
      <c r="G98" s="13">
        <v>300339</v>
      </c>
      <c r="H98" s="115">
        <f t="shared" si="16"/>
        <v>67.943543826152265</v>
      </c>
      <c r="I98" s="132">
        <v>0</v>
      </c>
      <c r="J98" s="115">
        <f t="shared" si="17"/>
        <v>0</v>
      </c>
      <c r="K98" s="55">
        <f t="shared" si="18"/>
        <v>442042</v>
      </c>
      <c r="L98" s="44">
        <f t="shared" si="14"/>
        <v>0.26746262434877377</v>
      </c>
      <c r="M98" s="8"/>
      <c r="N98" s="8"/>
    </row>
    <row r="99" spans="2:14" ht="15.75">
      <c r="B99" s="9" t="s">
        <v>118</v>
      </c>
      <c r="C99" s="13">
        <v>0</v>
      </c>
      <c r="D99" s="115">
        <f t="shared" si="12"/>
        <v>0</v>
      </c>
      <c r="E99" s="26">
        <v>0</v>
      </c>
      <c r="F99" s="115">
        <f t="shared" si="15"/>
        <v>0</v>
      </c>
      <c r="G99" s="13">
        <v>188890</v>
      </c>
      <c r="H99" s="115">
        <f t="shared" si="16"/>
        <v>100</v>
      </c>
      <c r="I99" s="132">
        <v>0</v>
      </c>
      <c r="J99" s="115">
        <f t="shared" si="17"/>
        <v>0</v>
      </c>
      <c r="K99" s="55">
        <f t="shared" si="18"/>
        <v>188890</v>
      </c>
      <c r="L99" s="44">
        <f t="shared" si="14"/>
        <v>0.11429007902697</v>
      </c>
      <c r="M99" s="8"/>
      <c r="N99" s="8"/>
    </row>
    <row r="100" spans="2:14" ht="15.75">
      <c r="B100" s="9" t="s">
        <v>181</v>
      </c>
      <c r="C100" s="13">
        <v>2683</v>
      </c>
      <c r="D100" s="115">
        <f t="shared" si="12"/>
        <v>10</v>
      </c>
      <c r="E100" s="26">
        <v>0</v>
      </c>
      <c r="F100" s="115">
        <f t="shared" si="15"/>
        <v>0</v>
      </c>
      <c r="G100" s="13">
        <v>24147</v>
      </c>
      <c r="H100" s="115">
        <f t="shared" si="16"/>
        <v>90</v>
      </c>
      <c r="I100" s="132">
        <v>0</v>
      </c>
      <c r="J100" s="115">
        <f t="shared" si="17"/>
        <v>0</v>
      </c>
      <c r="K100" s="55">
        <f t="shared" si="18"/>
        <v>26830</v>
      </c>
      <c r="L100" s="44">
        <f t="shared" si="14"/>
        <v>1.6233801790955609E-2</v>
      </c>
      <c r="M100" s="8"/>
      <c r="N100" s="8"/>
    </row>
    <row r="101" spans="2:14" ht="15.75">
      <c r="B101" s="9" t="s">
        <v>47</v>
      </c>
      <c r="C101" s="13">
        <v>76246</v>
      </c>
      <c r="D101" s="115">
        <f t="shared" si="12"/>
        <v>36.218452666530496</v>
      </c>
      <c r="E101" s="26">
        <v>0</v>
      </c>
      <c r="F101" s="115">
        <f t="shared" si="15"/>
        <v>0</v>
      </c>
      <c r="G101" s="13">
        <v>134271</v>
      </c>
      <c r="H101" s="115">
        <f t="shared" si="16"/>
        <v>63.781547333469504</v>
      </c>
      <c r="I101" s="132">
        <v>0</v>
      </c>
      <c r="J101" s="115">
        <f t="shared" si="17"/>
        <v>0</v>
      </c>
      <c r="K101" s="55">
        <f t="shared" si="18"/>
        <v>210517</v>
      </c>
      <c r="L101" s="44">
        <f t="shared" si="14"/>
        <v>0.12737574549484168</v>
      </c>
      <c r="M101" s="8"/>
      <c r="N101" s="8"/>
    </row>
    <row r="102" spans="2:14" ht="15.75">
      <c r="B102" s="9" t="s">
        <v>119</v>
      </c>
      <c r="C102" s="13">
        <v>21577</v>
      </c>
      <c r="D102" s="115">
        <f t="shared" si="12"/>
        <v>9.0911006058767523</v>
      </c>
      <c r="E102" s="26">
        <v>0</v>
      </c>
      <c r="F102" s="115">
        <f t="shared" si="15"/>
        <v>0</v>
      </c>
      <c r="G102" s="13">
        <v>215765</v>
      </c>
      <c r="H102" s="115">
        <f t="shared" si="16"/>
        <v>90.908899394123239</v>
      </c>
      <c r="I102" s="132">
        <v>0</v>
      </c>
      <c r="J102" s="115">
        <f t="shared" si="17"/>
        <v>0</v>
      </c>
      <c r="K102" s="55">
        <f t="shared" si="18"/>
        <v>237342</v>
      </c>
      <c r="L102" s="44">
        <f t="shared" si="14"/>
        <v>0.14360652197797191</v>
      </c>
      <c r="M102" s="8"/>
      <c r="N102" s="8"/>
    </row>
    <row r="103" spans="2:14" ht="15.75">
      <c r="B103" s="91" t="s">
        <v>48</v>
      </c>
      <c r="C103" s="92">
        <v>22000</v>
      </c>
      <c r="D103" s="120">
        <f t="shared" si="12"/>
        <v>100</v>
      </c>
      <c r="E103" s="94">
        <v>0</v>
      </c>
      <c r="F103" s="120">
        <f t="shared" si="15"/>
        <v>0</v>
      </c>
      <c r="G103" s="92">
        <v>0</v>
      </c>
      <c r="H103" s="120">
        <f t="shared" si="16"/>
        <v>0</v>
      </c>
      <c r="I103" s="138">
        <v>0</v>
      </c>
      <c r="J103" s="120">
        <f t="shared" si="17"/>
        <v>0</v>
      </c>
      <c r="K103" s="95">
        <f t="shared" si="18"/>
        <v>22000</v>
      </c>
      <c r="L103" s="96">
        <f t="shared" si="14"/>
        <v>1.3311354431644556E-2</v>
      </c>
      <c r="M103" s="8"/>
      <c r="N103" s="8"/>
    </row>
    <row r="104" spans="2:14" ht="15.75">
      <c r="B104" s="9" t="s">
        <v>120</v>
      </c>
      <c r="C104" s="13">
        <v>0</v>
      </c>
      <c r="D104" s="115">
        <f t="shared" si="12"/>
        <v>0</v>
      </c>
      <c r="E104" s="26">
        <v>0</v>
      </c>
      <c r="F104" s="115">
        <f t="shared" si="15"/>
        <v>0</v>
      </c>
      <c r="G104" s="13">
        <v>52717</v>
      </c>
      <c r="H104" s="115">
        <v>0</v>
      </c>
      <c r="I104" s="132">
        <v>0</v>
      </c>
      <c r="J104" s="115">
        <f t="shared" si="17"/>
        <v>0</v>
      </c>
      <c r="K104" s="55">
        <f t="shared" si="18"/>
        <v>52717</v>
      </c>
      <c r="L104" s="44">
        <f t="shared" si="14"/>
        <v>3.1897030526045728E-2</v>
      </c>
      <c r="M104" s="8"/>
      <c r="N104" s="8"/>
    </row>
    <row r="105" spans="2:14" ht="15.75">
      <c r="B105" s="9" t="s">
        <v>121</v>
      </c>
      <c r="C105" s="13">
        <v>0</v>
      </c>
      <c r="D105" s="115">
        <f t="shared" si="12"/>
        <v>0</v>
      </c>
      <c r="E105" s="26">
        <v>0</v>
      </c>
      <c r="F105" s="115">
        <f t="shared" si="15"/>
        <v>0</v>
      </c>
      <c r="G105" s="13">
        <v>536796</v>
      </c>
      <c r="H105" s="115">
        <f t="shared" si="16"/>
        <v>100</v>
      </c>
      <c r="I105" s="132">
        <v>0</v>
      </c>
      <c r="J105" s="115">
        <f t="shared" si="17"/>
        <v>0</v>
      </c>
      <c r="K105" s="55">
        <f t="shared" si="18"/>
        <v>536796</v>
      </c>
      <c r="L105" s="44">
        <f t="shared" si="14"/>
        <v>0.32479462788586688</v>
      </c>
      <c r="M105" s="8"/>
      <c r="N105" s="8"/>
    </row>
    <row r="106" spans="2:14" ht="15.75">
      <c r="B106" s="9" t="s">
        <v>122</v>
      </c>
      <c r="C106" s="13">
        <v>0</v>
      </c>
      <c r="D106" s="115">
        <f t="shared" si="12"/>
        <v>0</v>
      </c>
      <c r="E106" s="26">
        <v>0</v>
      </c>
      <c r="F106" s="115">
        <f t="shared" si="15"/>
        <v>0</v>
      </c>
      <c r="G106" s="13">
        <v>1294808</v>
      </c>
      <c r="H106" s="115">
        <v>0</v>
      </c>
      <c r="I106" s="132">
        <v>0</v>
      </c>
      <c r="J106" s="115">
        <f t="shared" si="17"/>
        <v>0</v>
      </c>
      <c r="K106" s="55">
        <f t="shared" si="18"/>
        <v>1294808</v>
      </c>
      <c r="L106" s="44">
        <f t="shared" si="14"/>
        <v>0.7834385549513101</v>
      </c>
      <c r="M106" s="8"/>
      <c r="N106" s="8"/>
    </row>
    <row r="107" spans="2:14" ht="15.75">
      <c r="B107" s="86" t="s">
        <v>123</v>
      </c>
      <c r="C107" s="87">
        <v>18034</v>
      </c>
      <c r="D107" s="116">
        <f t="shared" si="12"/>
        <v>9.9999445494923513</v>
      </c>
      <c r="E107" s="97">
        <v>0</v>
      </c>
      <c r="F107" s="116">
        <f t="shared" si="15"/>
        <v>0</v>
      </c>
      <c r="G107" s="87">
        <v>162307</v>
      </c>
      <c r="H107" s="116">
        <f t="shared" si="16"/>
        <v>90.000055450507659</v>
      </c>
      <c r="I107" s="134">
        <v>0</v>
      </c>
      <c r="J107" s="116">
        <f t="shared" si="17"/>
        <v>0</v>
      </c>
      <c r="K107" s="89">
        <f t="shared" si="18"/>
        <v>180341</v>
      </c>
      <c r="L107" s="90">
        <f t="shared" si="14"/>
        <v>0.10911740770714594</v>
      </c>
      <c r="M107" s="8"/>
      <c r="N107" s="8"/>
    </row>
    <row r="108" spans="2:14" ht="15.75">
      <c r="B108" s="9" t="s">
        <v>49</v>
      </c>
      <c r="C108" s="13">
        <v>25612</v>
      </c>
      <c r="D108" s="115">
        <f t="shared" si="12"/>
        <v>9.9997266980833714</v>
      </c>
      <c r="E108" s="26">
        <v>0</v>
      </c>
      <c r="F108" s="115">
        <f t="shared" si="15"/>
        <v>0</v>
      </c>
      <c r="G108" s="13">
        <v>230515</v>
      </c>
      <c r="H108" s="115">
        <f t="shared" si="16"/>
        <v>90.000273301916621</v>
      </c>
      <c r="I108" s="132">
        <v>0</v>
      </c>
      <c r="J108" s="115">
        <f t="shared" si="17"/>
        <v>0</v>
      </c>
      <c r="K108" s="55">
        <f t="shared" si="18"/>
        <v>256127</v>
      </c>
      <c r="L108" s="44">
        <f t="shared" si="14"/>
        <v>0.15497260347790115</v>
      </c>
      <c r="M108" s="8"/>
      <c r="N108" s="8"/>
    </row>
    <row r="109" spans="2:14" ht="15.75">
      <c r="B109" s="9" t="s">
        <v>124</v>
      </c>
      <c r="C109" s="13">
        <v>0</v>
      </c>
      <c r="D109" s="115">
        <f t="shared" si="12"/>
        <v>0</v>
      </c>
      <c r="E109" s="26">
        <v>0</v>
      </c>
      <c r="F109" s="115">
        <f t="shared" si="15"/>
        <v>0</v>
      </c>
      <c r="G109" s="13">
        <v>449497</v>
      </c>
      <c r="H109" s="115">
        <v>0</v>
      </c>
      <c r="I109" s="132">
        <v>0</v>
      </c>
      <c r="J109" s="115">
        <f t="shared" si="17"/>
        <v>0</v>
      </c>
      <c r="K109" s="55">
        <f t="shared" si="18"/>
        <v>449497</v>
      </c>
      <c r="L109" s="44">
        <f t="shared" si="14"/>
        <v>0.27197335831640601</v>
      </c>
      <c r="M109" s="8"/>
      <c r="N109" s="8"/>
    </row>
    <row r="110" spans="2:14" ht="15.75">
      <c r="B110" s="9" t="s">
        <v>50</v>
      </c>
      <c r="C110" s="13">
        <v>0</v>
      </c>
      <c r="D110" s="115">
        <f t="shared" si="12"/>
        <v>0</v>
      </c>
      <c r="E110" s="26">
        <v>0</v>
      </c>
      <c r="F110" s="115">
        <f t="shared" si="15"/>
        <v>0</v>
      </c>
      <c r="G110" s="13">
        <v>152032</v>
      </c>
      <c r="H110" s="115">
        <f t="shared" si="16"/>
        <v>100</v>
      </c>
      <c r="I110" s="132">
        <v>0</v>
      </c>
      <c r="J110" s="115">
        <f t="shared" si="17"/>
        <v>0</v>
      </c>
      <c r="K110" s="55">
        <f t="shared" si="18"/>
        <v>152032</v>
      </c>
      <c r="L110" s="44">
        <f t="shared" si="14"/>
        <v>9.1988719861444773E-2</v>
      </c>
      <c r="M110" s="8"/>
      <c r="N110" s="8"/>
    </row>
    <row r="111" spans="2:14" ht="15.75">
      <c r="B111" s="9" t="s">
        <v>125</v>
      </c>
      <c r="C111" s="13">
        <v>0</v>
      </c>
      <c r="D111" s="115">
        <f t="shared" si="12"/>
        <v>0</v>
      </c>
      <c r="E111" s="26">
        <v>0</v>
      </c>
      <c r="F111" s="115">
        <f t="shared" si="15"/>
        <v>0</v>
      </c>
      <c r="G111" s="13">
        <v>507235</v>
      </c>
      <c r="H111" s="115">
        <v>0</v>
      </c>
      <c r="I111" s="132">
        <v>0</v>
      </c>
      <c r="J111" s="115">
        <f t="shared" si="17"/>
        <v>0</v>
      </c>
      <c r="K111" s="55">
        <f t="shared" si="18"/>
        <v>507235</v>
      </c>
      <c r="L111" s="44">
        <f t="shared" si="14"/>
        <v>0.30690840296069211</v>
      </c>
      <c r="M111" s="8"/>
      <c r="N111" s="8"/>
    </row>
    <row r="112" spans="2:14" ht="15.75">
      <c r="B112" s="9" t="s">
        <v>126</v>
      </c>
      <c r="C112" s="13">
        <v>77444</v>
      </c>
      <c r="D112" s="115">
        <f t="shared" ref="D112:D121" si="19">(C112/K112)*100</f>
        <v>51.150564053789857</v>
      </c>
      <c r="E112" s="26">
        <v>0</v>
      </c>
      <c r="F112" s="115">
        <f t="shared" si="15"/>
        <v>0</v>
      </c>
      <c r="G112" s="13">
        <v>73960</v>
      </c>
      <c r="H112" s="115">
        <f t="shared" si="16"/>
        <v>48.849435946210143</v>
      </c>
      <c r="I112" s="132">
        <v>0</v>
      </c>
      <c r="J112" s="115">
        <f t="shared" si="17"/>
        <v>0</v>
      </c>
      <c r="K112" s="55">
        <f t="shared" si="18"/>
        <v>151404</v>
      </c>
      <c r="L112" s="44">
        <f t="shared" ref="L112:L121" si="20">(K112/$K$274)*100</f>
        <v>9.1608741198577828E-2</v>
      </c>
      <c r="M112" s="8"/>
      <c r="N112" s="8"/>
    </row>
    <row r="113" spans="2:14" ht="15.75">
      <c r="B113" s="91" t="s">
        <v>127</v>
      </c>
      <c r="C113" s="92">
        <v>4</v>
      </c>
      <c r="D113" s="120">
        <f t="shared" si="19"/>
        <v>7.2525519917320909E-3</v>
      </c>
      <c r="E113" s="94">
        <v>0</v>
      </c>
      <c r="F113" s="120">
        <f t="shared" ref="F113:F121" si="21">(E113/K113)*100</f>
        <v>0</v>
      </c>
      <c r="G113" s="92">
        <v>55149</v>
      </c>
      <c r="H113" s="120">
        <f>(G113/K113)*100</f>
        <v>99.992747448008274</v>
      </c>
      <c r="I113" s="138">
        <v>0</v>
      </c>
      <c r="J113" s="120">
        <f t="shared" ref="J113:J121" si="22">(I113/K113)*100</f>
        <v>0</v>
      </c>
      <c r="K113" s="95">
        <f t="shared" si="18"/>
        <v>55153</v>
      </c>
      <c r="L113" s="96">
        <f t="shared" si="20"/>
        <v>3.3370960498567824E-2</v>
      </c>
      <c r="M113" s="8"/>
      <c r="N113" s="8"/>
    </row>
    <row r="114" spans="2:14" ht="15.75">
      <c r="B114" s="9" t="s">
        <v>182</v>
      </c>
      <c r="C114" s="13">
        <v>16035</v>
      </c>
      <c r="D114" s="115">
        <f t="shared" si="19"/>
        <v>26.569127783669138</v>
      </c>
      <c r="E114" s="26">
        <v>0</v>
      </c>
      <c r="F114" s="115">
        <f t="shared" si="21"/>
        <v>0</v>
      </c>
      <c r="G114" s="13">
        <v>44317</v>
      </c>
      <c r="H114" s="115">
        <v>0</v>
      </c>
      <c r="I114" s="132">
        <v>0</v>
      </c>
      <c r="J114" s="115">
        <f t="shared" si="22"/>
        <v>0</v>
      </c>
      <c r="K114" s="55">
        <f t="shared" si="18"/>
        <v>60352</v>
      </c>
      <c r="L114" s="44">
        <f t="shared" si="20"/>
        <v>3.6516675575391462E-2</v>
      </c>
      <c r="M114" s="8"/>
      <c r="N114" s="8"/>
    </row>
    <row r="115" spans="2:14" ht="15.75">
      <c r="B115" s="9" t="s">
        <v>183</v>
      </c>
      <c r="C115" s="13">
        <v>10000</v>
      </c>
      <c r="D115" s="115">
        <f t="shared" si="19"/>
        <v>4.0677028461716818</v>
      </c>
      <c r="E115" s="26">
        <v>0</v>
      </c>
      <c r="F115" s="115">
        <f t="shared" si="21"/>
        <v>0</v>
      </c>
      <c r="G115" s="13">
        <v>235839</v>
      </c>
      <c r="H115" s="115">
        <f t="shared" ref="H115:H121" si="23">(G115/K115)*100</f>
        <v>95.932297153828316</v>
      </c>
      <c r="I115" s="132">
        <v>0</v>
      </c>
      <c r="J115" s="115">
        <f t="shared" si="22"/>
        <v>0</v>
      </c>
      <c r="K115" s="55">
        <f t="shared" si="18"/>
        <v>245839</v>
      </c>
      <c r="L115" s="44">
        <f t="shared" si="20"/>
        <v>0.1487477300964121</v>
      </c>
      <c r="M115" s="8"/>
      <c r="N115" s="8"/>
    </row>
    <row r="116" spans="2:14" ht="15.75">
      <c r="B116" s="9" t="s">
        <v>128</v>
      </c>
      <c r="C116" s="13">
        <v>50406</v>
      </c>
      <c r="D116" s="115">
        <f t="shared" si="19"/>
        <v>9.9998809679684797</v>
      </c>
      <c r="E116" s="26">
        <v>0</v>
      </c>
      <c r="F116" s="115">
        <f t="shared" si="21"/>
        <v>0</v>
      </c>
      <c r="G116" s="13">
        <v>453660</v>
      </c>
      <c r="H116" s="115">
        <f t="shared" si="23"/>
        <v>90.00011903203152</v>
      </c>
      <c r="I116" s="132">
        <v>0</v>
      </c>
      <c r="J116" s="115">
        <f t="shared" si="22"/>
        <v>0</v>
      </c>
      <c r="K116" s="55">
        <f t="shared" si="18"/>
        <v>504066</v>
      </c>
      <c r="L116" s="44">
        <f t="shared" si="20"/>
        <v>0.30499096286097022</v>
      </c>
      <c r="M116" s="8"/>
      <c r="N116" s="8"/>
    </row>
    <row r="117" spans="2:14" ht="15.75">
      <c r="B117" s="86" t="s">
        <v>129</v>
      </c>
      <c r="C117" s="87">
        <v>50177</v>
      </c>
      <c r="D117" s="116">
        <f t="shared" si="19"/>
        <v>16.240666237267728</v>
      </c>
      <c r="E117" s="97">
        <v>0</v>
      </c>
      <c r="F117" s="116">
        <f t="shared" si="21"/>
        <v>0</v>
      </c>
      <c r="G117" s="87">
        <v>258782</v>
      </c>
      <c r="H117" s="116">
        <f t="shared" si="23"/>
        <v>83.759333762732268</v>
      </c>
      <c r="I117" s="134">
        <v>0</v>
      </c>
      <c r="J117" s="116">
        <f t="shared" si="22"/>
        <v>0</v>
      </c>
      <c r="K117" s="89">
        <f t="shared" si="18"/>
        <v>308959</v>
      </c>
      <c r="L117" s="90">
        <f t="shared" si="20"/>
        <v>0.18693921608393047</v>
      </c>
      <c r="M117" s="8"/>
      <c r="N117" s="8"/>
    </row>
    <row r="118" spans="2:14" ht="15.75">
      <c r="B118" s="9" t="s">
        <v>184</v>
      </c>
      <c r="C118" s="13">
        <v>149348</v>
      </c>
      <c r="D118" s="115">
        <f t="shared" si="19"/>
        <v>100</v>
      </c>
      <c r="E118" s="26">
        <v>0</v>
      </c>
      <c r="F118" s="115">
        <f t="shared" si="21"/>
        <v>0</v>
      </c>
      <c r="G118" s="13">
        <v>0</v>
      </c>
      <c r="H118" s="115">
        <f t="shared" si="23"/>
        <v>0</v>
      </c>
      <c r="I118" s="132">
        <v>0</v>
      </c>
      <c r="J118" s="115">
        <f t="shared" si="22"/>
        <v>0</v>
      </c>
      <c r="K118" s="55">
        <f t="shared" si="18"/>
        <v>149348</v>
      </c>
      <c r="L118" s="44">
        <f t="shared" si="20"/>
        <v>9.0364734620784135E-2</v>
      </c>
      <c r="M118" s="8"/>
      <c r="N118" s="8"/>
    </row>
    <row r="119" spans="2:14" ht="15.75">
      <c r="B119" s="9" t="s">
        <v>24</v>
      </c>
      <c r="C119" s="13">
        <v>20773</v>
      </c>
      <c r="D119" s="115">
        <f t="shared" si="19"/>
        <v>10.000144420320902</v>
      </c>
      <c r="E119" s="26">
        <v>0</v>
      </c>
      <c r="F119" s="115">
        <f t="shared" si="21"/>
        <v>0</v>
      </c>
      <c r="G119" s="13">
        <v>186954</v>
      </c>
      <c r="H119" s="115">
        <f t="shared" si="23"/>
        <v>89.999855579679107</v>
      </c>
      <c r="I119" s="132">
        <v>0</v>
      </c>
      <c r="J119" s="115">
        <f t="shared" si="22"/>
        <v>0</v>
      </c>
      <c r="K119" s="55">
        <f t="shared" si="18"/>
        <v>207727</v>
      </c>
      <c r="L119" s="44">
        <f t="shared" si="20"/>
        <v>0.1256876237282831</v>
      </c>
      <c r="M119" s="8"/>
      <c r="N119" s="8"/>
    </row>
    <row r="120" spans="2:14" ht="15.75">
      <c r="B120" s="9" t="s">
        <v>130</v>
      </c>
      <c r="C120" s="13">
        <v>0</v>
      </c>
      <c r="D120" s="115">
        <f t="shared" si="19"/>
        <v>0</v>
      </c>
      <c r="E120" s="26">
        <v>0</v>
      </c>
      <c r="F120" s="115">
        <f t="shared" si="21"/>
        <v>0</v>
      </c>
      <c r="G120" s="13">
        <v>219210</v>
      </c>
      <c r="H120" s="115">
        <f t="shared" si="23"/>
        <v>100</v>
      </c>
      <c r="I120" s="132">
        <v>0</v>
      </c>
      <c r="J120" s="115">
        <f t="shared" si="22"/>
        <v>0</v>
      </c>
      <c r="K120" s="55">
        <f t="shared" si="18"/>
        <v>219210</v>
      </c>
      <c r="L120" s="44">
        <f t="shared" si="20"/>
        <v>0.13263554568003649</v>
      </c>
      <c r="M120" s="8"/>
      <c r="N120" s="8"/>
    </row>
    <row r="121" spans="2:14" ht="15.75">
      <c r="B121" s="9" t="s">
        <v>224</v>
      </c>
      <c r="C121" s="13">
        <v>25002</v>
      </c>
      <c r="D121" s="115">
        <f t="shared" si="19"/>
        <v>9.9997600249574052</v>
      </c>
      <c r="E121" s="26">
        <v>0</v>
      </c>
      <c r="F121" s="115">
        <f t="shared" si="21"/>
        <v>0</v>
      </c>
      <c r="G121" s="13">
        <v>225024</v>
      </c>
      <c r="H121" s="115">
        <f t="shared" si="23"/>
        <v>90.000239975042589</v>
      </c>
      <c r="I121" s="132">
        <v>0</v>
      </c>
      <c r="J121" s="115">
        <f t="shared" si="22"/>
        <v>0</v>
      </c>
      <c r="K121" s="55">
        <f t="shared" si="18"/>
        <v>250026</v>
      </c>
      <c r="L121" s="44">
        <f t="shared" si="20"/>
        <v>0.15128112286938006</v>
      </c>
      <c r="M121" s="8"/>
      <c r="N121" s="8"/>
    </row>
    <row r="122" spans="2:14">
      <c r="B122" s="9"/>
      <c r="C122" s="8"/>
      <c r="D122" s="121"/>
      <c r="E122" s="8"/>
      <c r="F122" s="121"/>
      <c r="G122" s="8"/>
      <c r="H122" s="121"/>
      <c r="I122" s="131"/>
      <c r="J122" s="121"/>
      <c r="K122" s="19"/>
      <c r="L122" s="44"/>
      <c r="M122" s="8"/>
      <c r="N122" s="8"/>
    </row>
    <row r="123" spans="2:14" s="29" customFormat="1" ht="15.75">
      <c r="B123" s="25" t="s">
        <v>21</v>
      </c>
      <c r="C123" s="26">
        <f>SUM(C48:C122)</f>
        <v>4951088</v>
      </c>
      <c r="D123" s="112">
        <f>(C123/K123)*100</f>
        <v>19.265840171236071</v>
      </c>
      <c r="E123" s="26">
        <f>SUM(E48:E122)</f>
        <v>-5811</v>
      </c>
      <c r="F123" s="112">
        <f>(E123/K123)*100</f>
        <v>-2.2611958671518828E-2</v>
      </c>
      <c r="G123" s="26">
        <f>SUM(G48:G122)</f>
        <v>20553514</v>
      </c>
      <c r="H123" s="112">
        <f>(G123/K123)*100</f>
        <v>79.978525059797562</v>
      </c>
      <c r="I123" s="131">
        <f>SUM(I48:I121)</f>
        <v>200000</v>
      </c>
      <c r="J123" s="112">
        <f>(I123/K123)*100</f>
        <v>0.77824672763788771</v>
      </c>
      <c r="K123" s="26">
        <f>SUM(K48:K122)</f>
        <v>25698791</v>
      </c>
      <c r="L123" s="45">
        <f>(K123/$K$274)*100</f>
        <v>15.549350702988965</v>
      </c>
      <c r="M123" s="27"/>
      <c r="N123" s="27"/>
    </row>
    <row r="124" spans="2:14" s="29" customFormat="1" ht="15.75">
      <c r="B124" s="25"/>
      <c r="C124" s="26"/>
      <c r="D124" s="114"/>
      <c r="E124" s="26"/>
      <c r="F124" s="114"/>
      <c r="G124" s="26"/>
      <c r="H124" s="114"/>
      <c r="I124" s="131"/>
      <c r="J124" s="114"/>
      <c r="K124" s="26"/>
      <c r="L124" s="45"/>
      <c r="M124" s="27"/>
      <c r="N124" s="27"/>
    </row>
    <row r="125" spans="2:14" ht="15.75">
      <c r="B125" s="9"/>
      <c r="C125" s="13"/>
      <c r="D125" s="115"/>
      <c r="E125" s="54"/>
      <c r="F125" s="115"/>
      <c r="G125" s="13"/>
      <c r="H125" s="115"/>
      <c r="I125" s="132"/>
      <c r="J125" s="115"/>
      <c r="K125" s="55"/>
      <c r="L125" s="44"/>
      <c r="M125" s="8"/>
      <c r="N125" s="8"/>
    </row>
    <row r="126" spans="2:14" ht="15.75">
      <c r="B126" s="98" t="s">
        <v>25</v>
      </c>
      <c r="C126" s="92"/>
      <c r="D126" s="120"/>
      <c r="E126" s="93"/>
      <c r="F126" s="120"/>
      <c r="G126" s="92"/>
      <c r="H126" s="120"/>
      <c r="I126" s="138"/>
      <c r="J126" s="120"/>
      <c r="K126" s="95"/>
      <c r="L126" s="96"/>
      <c r="M126" s="8"/>
      <c r="N126" s="8"/>
    </row>
    <row r="127" spans="2:14" ht="6" customHeight="1">
      <c r="B127" s="9"/>
      <c r="C127" s="8"/>
      <c r="D127" s="114"/>
      <c r="E127" s="17"/>
      <c r="F127" s="114"/>
      <c r="G127" s="8"/>
      <c r="H127" s="114"/>
      <c r="I127" s="131"/>
      <c r="J127" s="114"/>
      <c r="K127" s="19"/>
      <c r="L127" s="44"/>
      <c r="M127" s="8"/>
      <c r="N127" s="8"/>
    </row>
    <row r="128" spans="2:14" ht="15.75">
      <c r="B128" s="9" t="s">
        <v>51</v>
      </c>
      <c r="C128" s="13">
        <v>0</v>
      </c>
      <c r="D128" s="114">
        <f t="shared" ref="D128:D190" si="24">(C128/K128)*100</f>
        <v>0</v>
      </c>
      <c r="E128" s="27">
        <v>0</v>
      </c>
      <c r="F128" s="114">
        <f>(E128/K128)*100</f>
        <v>0</v>
      </c>
      <c r="G128" s="13">
        <v>420000</v>
      </c>
      <c r="H128" s="114">
        <f>(G128/K128)*100</f>
        <v>100</v>
      </c>
      <c r="I128" s="131">
        <v>0</v>
      </c>
      <c r="J128" s="114">
        <f>(I128/K128)*100</f>
        <v>0</v>
      </c>
      <c r="K128" s="19">
        <f t="shared" ref="K128:K190" si="25">SUM(C128,E128,G128,I128)</f>
        <v>420000</v>
      </c>
      <c r="L128" s="44">
        <f>(K128/$K$274)*100</f>
        <v>0.25412585733139603</v>
      </c>
      <c r="M128" s="8"/>
      <c r="N128" s="8"/>
    </row>
    <row r="129" spans="2:14" ht="15.75">
      <c r="B129" s="9" t="s">
        <v>204</v>
      </c>
      <c r="C129" s="13">
        <v>0</v>
      </c>
      <c r="D129" s="114">
        <f t="shared" si="24"/>
        <v>0</v>
      </c>
      <c r="E129" s="27">
        <v>0</v>
      </c>
      <c r="F129" s="114">
        <f t="shared" ref="F129:F191" si="26">(E129/K129)*100</f>
        <v>0</v>
      </c>
      <c r="G129" s="13">
        <v>60713</v>
      </c>
      <c r="H129" s="114">
        <f t="shared" ref="H129:H191" si="27">(G129/K129)*100</f>
        <v>100</v>
      </c>
      <c r="I129" s="131">
        <v>0</v>
      </c>
      <c r="J129" s="114">
        <f t="shared" ref="J129:J191" si="28">(I129/K129)*100</f>
        <v>0</v>
      </c>
      <c r="K129" s="19">
        <f t="shared" si="25"/>
        <v>60713</v>
      </c>
      <c r="L129" s="44">
        <f>(K129/$K$274)*100</f>
        <v>3.6735102800383446E-2</v>
      </c>
      <c r="M129" s="8"/>
      <c r="N129" s="8"/>
    </row>
    <row r="130" spans="2:14" ht="15.75">
      <c r="B130" s="9" t="s">
        <v>225</v>
      </c>
      <c r="C130" s="13">
        <v>43000</v>
      </c>
      <c r="D130" s="114">
        <f t="shared" si="24"/>
        <v>41.893182128173649</v>
      </c>
      <c r="E130" s="27">
        <v>0</v>
      </c>
      <c r="F130" s="114">
        <f t="shared" si="26"/>
        <v>0</v>
      </c>
      <c r="G130" s="13">
        <v>59642</v>
      </c>
      <c r="H130" s="114">
        <f t="shared" si="27"/>
        <v>58.106817871826344</v>
      </c>
      <c r="I130" s="131">
        <v>0</v>
      </c>
      <c r="J130" s="114">
        <f t="shared" si="28"/>
        <v>0</v>
      </c>
      <c r="K130" s="19">
        <f t="shared" si="25"/>
        <v>102642</v>
      </c>
      <c r="L130" s="44">
        <f>(K130/$K$274)*100</f>
        <v>6.2104729162402741E-2</v>
      </c>
      <c r="M130" s="8"/>
      <c r="N130" s="8"/>
    </row>
    <row r="131" spans="2:14" ht="15.75">
      <c r="B131" s="9" t="s">
        <v>131</v>
      </c>
      <c r="C131" s="13">
        <v>150280</v>
      </c>
      <c r="D131" s="114">
        <f t="shared" si="24"/>
        <v>42.642664797668672</v>
      </c>
      <c r="E131" s="27">
        <v>0</v>
      </c>
      <c r="F131" s="114">
        <f t="shared" si="26"/>
        <v>0</v>
      </c>
      <c r="G131" s="13">
        <v>202137</v>
      </c>
      <c r="H131" s="114">
        <f t="shared" si="27"/>
        <v>57.357335202331328</v>
      </c>
      <c r="I131" s="131">
        <v>0</v>
      </c>
      <c r="J131" s="114">
        <f t="shared" si="28"/>
        <v>0</v>
      </c>
      <c r="K131" s="19">
        <f t="shared" si="25"/>
        <v>352417</v>
      </c>
      <c r="L131" s="44">
        <f>(K131/$K$274)*100</f>
        <v>0.21323398157894907</v>
      </c>
      <c r="M131" s="8"/>
      <c r="N131" s="8"/>
    </row>
    <row r="132" spans="2:14" ht="15.75">
      <c r="B132" s="9" t="s">
        <v>226</v>
      </c>
      <c r="C132" s="13">
        <v>0</v>
      </c>
      <c r="D132" s="114">
        <f t="shared" si="24"/>
        <v>0</v>
      </c>
      <c r="E132" s="27">
        <v>0</v>
      </c>
      <c r="F132" s="114">
        <f t="shared" si="26"/>
        <v>0</v>
      </c>
      <c r="G132" s="13">
        <v>70500</v>
      </c>
      <c r="H132" s="114">
        <f t="shared" si="27"/>
        <v>100</v>
      </c>
      <c r="I132" s="131">
        <v>0</v>
      </c>
      <c r="J132" s="114">
        <f t="shared" si="28"/>
        <v>0</v>
      </c>
      <c r="K132" s="19">
        <f t="shared" si="25"/>
        <v>70500</v>
      </c>
      <c r="L132" s="44">
        <f>(K132/$K$274)*100</f>
        <v>4.2656840337770056E-2</v>
      </c>
      <c r="M132" s="8"/>
      <c r="N132" s="8"/>
    </row>
    <row r="133" spans="2:14" ht="15.75">
      <c r="B133" s="91" t="s">
        <v>132</v>
      </c>
      <c r="C133" s="92">
        <v>0</v>
      </c>
      <c r="D133" s="120">
        <f t="shared" si="24"/>
        <v>0</v>
      </c>
      <c r="E133" s="94">
        <v>0</v>
      </c>
      <c r="F133" s="120">
        <f t="shared" si="26"/>
        <v>0</v>
      </c>
      <c r="G133" s="92">
        <v>45000</v>
      </c>
      <c r="H133" s="120">
        <f t="shared" si="27"/>
        <v>100</v>
      </c>
      <c r="I133" s="138">
        <v>0</v>
      </c>
      <c r="J133" s="120">
        <f t="shared" si="28"/>
        <v>0</v>
      </c>
      <c r="K133" s="95">
        <f t="shared" si="25"/>
        <v>45000</v>
      </c>
      <c r="L133" s="96">
        <f>(K133/$K$274)*100</f>
        <v>2.7227770428363864E-2</v>
      </c>
      <c r="M133" s="8"/>
      <c r="N133" s="8"/>
    </row>
    <row r="134" spans="2:14" ht="15.75">
      <c r="B134" s="9" t="s">
        <v>205</v>
      </c>
      <c r="C134" s="13">
        <v>0</v>
      </c>
      <c r="D134" s="115">
        <f t="shared" si="24"/>
        <v>0</v>
      </c>
      <c r="E134" s="26">
        <v>0</v>
      </c>
      <c r="F134" s="115">
        <f t="shared" si="26"/>
        <v>0</v>
      </c>
      <c r="G134" s="13">
        <v>213500</v>
      </c>
      <c r="H134" s="115">
        <f t="shared" si="27"/>
        <v>100</v>
      </c>
      <c r="I134" s="132">
        <v>0</v>
      </c>
      <c r="J134" s="115">
        <f t="shared" si="28"/>
        <v>0</v>
      </c>
      <c r="K134" s="55">
        <f t="shared" si="25"/>
        <v>213500</v>
      </c>
      <c r="L134" s="44">
        <f>(K134/$K$274)*100</f>
        <v>0.12918064414345967</v>
      </c>
      <c r="M134" s="8"/>
      <c r="N134" s="8"/>
    </row>
    <row r="135" spans="2:14" ht="15.75">
      <c r="B135" s="9" t="s">
        <v>133</v>
      </c>
      <c r="C135" s="13">
        <v>4736</v>
      </c>
      <c r="D135" s="115">
        <f t="shared" si="24"/>
        <v>6.1318556113729352</v>
      </c>
      <c r="E135" s="26">
        <v>0</v>
      </c>
      <c r="F135" s="115">
        <f t="shared" si="26"/>
        <v>0</v>
      </c>
      <c r="G135" s="13">
        <v>72500</v>
      </c>
      <c r="H135" s="115">
        <f t="shared" si="27"/>
        <v>93.868144388627059</v>
      </c>
      <c r="I135" s="132">
        <v>0</v>
      </c>
      <c r="J135" s="115">
        <f t="shared" si="28"/>
        <v>0</v>
      </c>
      <c r="K135" s="55">
        <f t="shared" si="25"/>
        <v>77236</v>
      </c>
      <c r="L135" s="44">
        <f>(K135/$K$274)*100</f>
        <v>4.6732535040113585E-2</v>
      </c>
      <c r="M135" s="8"/>
      <c r="N135" s="8"/>
    </row>
    <row r="136" spans="2:14" ht="15.75">
      <c r="B136" s="9" t="s">
        <v>134</v>
      </c>
      <c r="C136" s="13">
        <v>0</v>
      </c>
      <c r="D136" s="115">
        <f t="shared" si="24"/>
        <v>0</v>
      </c>
      <c r="E136" s="26">
        <v>0</v>
      </c>
      <c r="F136" s="115">
        <f t="shared" si="26"/>
        <v>0</v>
      </c>
      <c r="G136" s="13">
        <v>106854</v>
      </c>
      <c r="H136" s="115">
        <f t="shared" si="27"/>
        <v>100</v>
      </c>
      <c r="I136" s="132">
        <v>0</v>
      </c>
      <c r="J136" s="115">
        <f t="shared" si="28"/>
        <v>0</v>
      </c>
      <c r="K136" s="55">
        <f t="shared" si="25"/>
        <v>106854</v>
      </c>
      <c r="L136" s="44">
        <f>(K136/$K$274)*100</f>
        <v>6.4653248474497604E-2</v>
      </c>
      <c r="M136" s="8"/>
      <c r="N136" s="8"/>
    </row>
    <row r="137" spans="2:14" ht="15.75">
      <c r="B137" s="86" t="s">
        <v>206</v>
      </c>
      <c r="C137" s="87">
        <v>0</v>
      </c>
      <c r="D137" s="116">
        <f t="shared" si="24"/>
        <v>0</v>
      </c>
      <c r="E137" s="97">
        <v>0</v>
      </c>
      <c r="F137" s="116">
        <f t="shared" si="26"/>
        <v>0</v>
      </c>
      <c r="G137" s="87">
        <v>194322</v>
      </c>
      <c r="H137" s="116">
        <f t="shared" si="27"/>
        <v>100</v>
      </c>
      <c r="I137" s="134">
        <v>0</v>
      </c>
      <c r="J137" s="116">
        <f t="shared" si="28"/>
        <v>0</v>
      </c>
      <c r="K137" s="89">
        <f t="shared" si="25"/>
        <v>194322</v>
      </c>
      <c r="L137" s="90">
        <f>(K137/$K$274)*100</f>
        <v>0.11757677344845605</v>
      </c>
      <c r="M137" s="8"/>
      <c r="N137" s="8"/>
    </row>
    <row r="138" spans="2:14" ht="15.75">
      <c r="B138" s="9" t="s">
        <v>207</v>
      </c>
      <c r="C138" s="13">
        <v>0</v>
      </c>
      <c r="D138" s="114">
        <f t="shared" si="24"/>
        <v>0</v>
      </c>
      <c r="E138" s="27">
        <v>0</v>
      </c>
      <c r="F138" s="114">
        <f t="shared" si="26"/>
        <v>0</v>
      </c>
      <c r="G138" s="13">
        <v>24050</v>
      </c>
      <c r="H138" s="114">
        <f t="shared" si="27"/>
        <v>100</v>
      </c>
      <c r="I138" s="131">
        <v>0</v>
      </c>
      <c r="J138" s="114">
        <f t="shared" si="28"/>
        <v>0</v>
      </c>
      <c r="K138" s="19">
        <f t="shared" si="25"/>
        <v>24050</v>
      </c>
      <c r="L138" s="44">
        <f>(K138/$K$274)*100</f>
        <v>1.4551730640047797E-2</v>
      </c>
      <c r="M138" s="8"/>
      <c r="N138" s="8"/>
    </row>
    <row r="139" spans="2:14" ht="15.75">
      <c r="B139" s="9" t="s">
        <v>227</v>
      </c>
      <c r="C139" s="13">
        <v>0</v>
      </c>
      <c r="D139" s="114">
        <f t="shared" si="24"/>
        <v>0</v>
      </c>
      <c r="E139" s="27">
        <v>0</v>
      </c>
      <c r="F139" s="114">
        <f t="shared" si="26"/>
        <v>0</v>
      </c>
      <c r="G139" s="13">
        <v>40000</v>
      </c>
      <c r="H139" s="114">
        <f t="shared" si="27"/>
        <v>100</v>
      </c>
      <c r="I139" s="131">
        <v>0</v>
      </c>
      <c r="J139" s="114">
        <f t="shared" si="28"/>
        <v>0</v>
      </c>
      <c r="K139" s="19">
        <f t="shared" si="25"/>
        <v>40000</v>
      </c>
      <c r="L139" s="44">
        <f>(K139/$K$274)*100</f>
        <v>2.42024626029901E-2</v>
      </c>
      <c r="M139" s="8"/>
      <c r="N139" s="8"/>
    </row>
    <row r="140" spans="2:14" ht="15.75">
      <c r="B140" s="9" t="s">
        <v>52</v>
      </c>
      <c r="C140" s="13">
        <v>0</v>
      </c>
      <c r="D140" s="114">
        <f t="shared" si="24"/>
        <v>0</v>
      </c>
      <c r="E140" s="27">
        <v>0</v>
      </c>
      <c r="F140" s="114">
        <f t="shared" si="26"/>
        <v>0</v>
      </c>
      <c r="G140" s="13">
        <v>214000</v>
      </c>
      <c r="H140" s="114">
        <f t="shared" si="27"/>
        <v>100</v>
      </c>
      <c r="I140" s="131">
        <v>0</v>
      </c>
      <c r="J140" s="114">
        <f t="shared" si="28"/>
        <v>0</v>
      </c>
      <c r="K140" s="19">
        <f t="shared" si="25"/>
        <v>214000</v>
      </c>
      <c r="L140" s="44">
        <f>(K140/$K$274)*100</f>
        <v>0.12948317492599704</v>
      </c>
      <c r="M140" s="8"/>
      <c r="N140" s="8"/>
    </row>
    <row r="141" spans="2:14" ht="15.75">
      <c r="B141" s="9" t="s">
        <v>208</v>
      </c>
      <c r="C141" s="13">
        <v>0</v>
      </c>
      <c r="D141" s="114">
        <f t="shared" si="24"/>
        <v>0</v>
      </c>
      <c r="E141" s="27">
        <v>0</v>
      </c>
      <c r="F141" s="114">
        <f t="shared" si="26"/>
        <v>0</v>
      </c>
      <c r="G141" s="13">
        <v>48320</v>
      </c>
      <c r="H141" s="114">
        <f t="shared" si="27"/>
        <v>100</v>
      </c>
      <c r="I141" s="131">
        <v>0</v>
      </c>
      <c r="J141" s="114">
        <f t="shared" si="28"/>
        <v>0</v>
      </c>
      <c r="K141" s="19">
        <f t="shared" si="25"/>
        <v>48320</v>
      </c>
      <c r="L141" s="44">
        <f>(K141/$K$274)*100</f>
        <v>2.923657482441204E-2</v>
      </c>
      <c r="M141" s="8"/>
      <c r="N141" s="8"/>
    </row>
    <row r="142" spans="2:14" ht="15.75">
      <c r="B142" s="9" t="s">
        <v>209</v>
      </c>
      <c r="C142" s="13">
        <v>0</v>
      </c>
      <c r="D142" s="114">
        <f t="shared" si="24"/>
        <v>0</v>
      </c>
      <c r="E142" s="27">
        <v>0</v>
      </c>
      <c r="F142" s="114">
        <f t="shared" si="26"/>
        <v>0</v>
      </c>
      <c r="G142" s="13">
        <v>181344</v>
      </c>
      <c r="H142" s="114">
        <f t="shared" si="27"/>
        <v>100</v>
      </c>
      <c r="I142" s="131">
        <v>0</v>
      </c>
      <c r="J142" s="114">
        <f t="shared" si="28"/>
        <v>0</v>
      </c>
      <c r="K142" s="19">
        <f t="shared" si="25"/>
        <v>181344</v>
      </c>
      <c r="L142" s="44">
        <f>(K142/$K$274)*100</f>
        <v>0.10972428445691591</v>
      </c>
      <c r="M142" s="8"/>
      <c r="N142" s="8"/>
    </row>
    <row r="143" spans="2:14" ht="15.75">
      <c r="B143" s="91" t="s">
        <v>135</v>
      </c>
      <c r="C143" s="92">
        <v>8832</v>
      </c>
      <c r="D143" s="120">
        <f t="shared" si="24"/>
        <v>21.478599221789882</v>
      </c>
      <c r="E143" s="94">
        <v>0</v>
      </c>
      <c r="F143" s="120">
        <f t="shared" si="26"/>
        <v>0</v>
      </c>
      <c r="G143" s="92">
        <v>32288</v>
      </c>
      <c r="H143" s="120">
        <f t="shared" si="27"/>
        <v>78.521400778210122</v>
      </c>
      <c r="I143" s="138">
        <v>0</v>
      </c>
      <c r="J143" s="120">
        <f t="shared" si="28"/>
        <v>0</v>
      </c>
      <c r="K143" s="95">
        <f t="shared" si="25"/>
        <v>41120</v>
      </c>
      <c r="L143" s="96">
        <f>(K143/$K$274)*100</f>
        <v>2.4880131555873826E-2</v>
      </c>
      <c r="M143" s="8"/>
      <c r="N143" s="8"/>
    </row>
    <row r="144" spans="2:14" ht="15.75">
      <c r="B144" s="9" t="s">
        <v>228</v>
      </c>
      <c r="C144" s="13">
        <v>116500</v>
      </c>
      <c r="D144" s="115">
        <f t="shared" si="24"/>
        <v>41.550752550110566</v>
      </c>
      <c r="E144" s="26">
        <v>0</v>
      </c>
      <c r="F144" s="115">
        <f t="shared" si="26"/>
        <v>0</v>
      </c>
      <c r="G144" s="13">
        <v>163880</v>
      </c>
      <c r="H144" s="115">
        <f t="shared" si="27"/>
        <v>58.449247449889441</v>
      </c>
      <c r="I144" s="132">
        <v>0</v>
      </c>
      <c r="J144" s="115">
        <f t="shared" si="28"/>
        <v>0</v>
      </c>
      <c r="K144" s="55">
        <f t="shared" si="25"/>
        <v>280380</v>
      </c>
      <c r="L144" s="44">
        <f>(K144/$K$274)*100</f>
        <v>0.1696471616156591</v>
      </c>
      <c r="M144" s="8"/>
      <c r="N144" s="8"/>
    </row>
    <row r="145" spans="2:14" ht="15.75">
      <c r="B145" s="9" t="s">
        <v>229</v>
      </c>
      <c r="C145" s="13">
        <v>0</v>
      </c>
      <c r="D145" s="115">
        <f t="shared" si="24"/>
        <v>0</v>
      </c>
      <c r="E145" s="26">
        <v>0</v>
      </c>
      <c r="F145" s="115">
        <f t="shared" si="26"/>
        <v>0</v>
      </c>
      <c r="G145" s="13">
        <v>97271</v>
      </c>
      <c r="H145" s="115">
        <f t="shared" si="27"/>
        <v>100</v>
      </c>
      <c r="I145" s="132">
        <v>0</v>
      </c>
      <c r="J145" s="115">
        <f t="shared" si="28"/>
        <v>0</v>
      </c>
      <c r="K145" s="55">
        <f t="shared" si="25"/>
        <v>97271</v>
      </c>
      <c r="L145" s="44">
        <f>(K145/$K$274)*100</f>
        <v>5.8854943496386251E-2</v>
      </c>
      <c r="M145" s="8"/>
      <c r="N145" s="8"/>
    </row>
    <row r="146" spans="2:14" ht="15.75">
      <c r="B146" s="9" t="s">
        <v>136</v>
      </c>
      <c r="C146" s="13">
        <v>0</v>
      </c>
      <c r="D146" s="115">
        <f t="shared" si="24"/>
        <v>0</v>
      </c>
      <c r="E146" s="26">
        <v>0</v>
      </c>
      <c r="F146" s="115">
        <f t="shared" si="26"/>
        <v>0</v>
      </c>
      <c r="G146" s="13">
        <v>160594</v>
      </c>
      <c r="H146" s="115">
        <f t="shared" si="27"/>
        <v>100</v>
      </c>
      <c r="I146" s="132">
        <v>0</v>
      </c>
      <c r="J146" s="115">
        <f t="shared" si="28"/>
        <v>0</v>
      </c>
      <c r="K146" s="55">
        <f t="shared" si="25"/>
        <v>160594</v>
      </c>
      <c r="L146" s="44">
        <f>(K146/$K$274)*100</f>
        <v>9.7169256981614813E-2</v>
      </c>
      <c r="M146" s="8"/>
      <c r="N146" s="8"/>
    </row>
    <row r="147" spans="2:14" ht="15.75">
      <c r="B147" s="86" t="s">
        <v>210</v>
      </c>
      <c r="C147" s="87">
        <v>0</v>
      </c>
      <c r="D147" s="116">
        <f t="shared" si="24"/>
        <v>0</v>
      </c>
      <c r="E147" s="97">
        <v>0</v>
      </c>
      <c r="F147" s="116">
        <f t="shared" si="26"/>
        <v>0</v>
      </c>
      <c r="G147" s="87">
        <v>96600</v>
      </c>
      <c r="H147" s="116">
        <f t="shared" si="27"/>
        <v>100</v>
      </c>
      <c r="I147" s="134">
        <v>0</v>
      </c>
      <c r="J147" s="116">
        <f t="shared" si="28"/>
        <v>0</v>
      </c>
      <c r="K147" s="89">
        <f t="shared" si="25"/>
        <v>96600</v>
      </c>
      <c r="L147" s="90">
        <f>(K147/$K$274)*100</f>
        <v>5.8448947186221095E-2</v>
      </c>
      <c r="M147" s="8"/>
      <c r="N147" s="8"/>
    </row>
    <row r="148" spans="2:14" ht="15.75">
      <c r="B148" s="9" t="s">
        <v>230</v>
      </c>
      <c r="C148" s="13">
        <v>0</v>
      </c>
      <c r="D148" s="114">
        <f t="shared" si="24"/>
        <v>0</v>
      </c>
      <c r="E148" s="27">
        <v>0</v>
      </c>
      <c r="F148" s="114">
        <f t="shared" si="26"/>
        <v>0</v>
      </c>
      <c r="G148" s="13">
        <v>520432</v>
      </c>
      <c r="H148" s="114">
        <f t="shared" si="27"/>
        <v>100</v>
      </c>
      <c r="I148" s="131">
        <v>0</v>
      </c>
      <c r="J148" s="114">
        <f t="shared" si="28"/>
        <v>0</v>
      </c>
      <c r="K148" s="19">
        <f t="shared" si="25"/>
        <v>520432</v>
      </c>
      <c r="L148" s="44">
        <f>(K148/$K$274)*100</f>
        <v>0.31489340043498359</v>
      </c>
      <c r="M148" s="8"/>
      <c r="N148" s="8"/>
    </row>
    <row r="149" spans="2:14" ht="15.75">
      <c r="B149" s="9" t="s">
        <v>231</v>
      </c>
      <c r="C149" s="13">
        <v>0</v>
      </c>
      <c r="D149" s="114">
        <f t="shared" si="24"/>
        <v>0</v>
      </c>
      <c r="E149" s="27">
        <v>0</v>
      </c>
      <c r="F149" s="114">
        <f t="shared" si="26"/>
        <v>0</v>
      </c>
      <c r="G149" s="13">
        <v>65470</v>
      </c>
      <c r="H149" s="114">
        <f t="shared" si="27"/>
        <v>100</v>
      </c>
      <c r="I149" s="131">
        <v>0</v>
      </c>
      <c r="J149" s="114">
        <f t="shared" si="28"/>
        <v>0</v>
      </c>
      <c r="K149" s="19">
        <f t="shared" si="25"/>
        <v>65470</v>
      </c>
      <c r="L149" s="44">
        <f>(K149/$K$274)*100</f>
        <v>3.9613380665444044E-2</v>
      </c>
      <c r="M149" s="8"/>
      <c r="N149" s="8"/>
    </row>
    <row r="150" spans="2:14" ht="15.75">
      <c r="B150" s="9" t="s">
        <v>137</v>
      </c>
      <c r="C150" s="13">
        <v>0</v>
      </c>
      <c r="D150" s="114">
        <f t="shared" si="24"/>
        <v>0</v>
      </c>
      <c r="E150" s="27">
        <v>0</v>
      </c>
      <c r="F150" s="114">
        <f t="shared" si="26"/>
        <v>0</v>
      </c>
      <c r="G150" s="13">
        <v>187000</v>
      </c>
      <c r="H150" s="114">
        <f t="shared" si="27"/>
        <v>100</v>
      </c>
      <c r="I150" s="131">
        <v>0</v>
      </c>
      <c r="J150" s="114">
        <f t="shared" si="28"/>
        <v>0</v>
      </c>
      <c r="K150" s="19">
        <f t="shared" si="25"/>
        <v>187000</v>
      </c>
      <c r="L150" s="44">
        <f>(K150/$K$274)*100</f>
        <v>0.11314651266897872</v>
      </c>
      <c r="M150" s="8"/>
      <c r="N150" s="8"/>
    </row>
    <row r="151" spans="2:14" ht="15.75">
      <c r="B151" s="9" t="s">
        <v>138</v>
      </c>
      <c r="C151" s="13">
        <v>102000</v>
      </c>
      <c r="D151" s="114">
        <f t="shared" si="24"/>
        <v>44.277367319830184</v>
      </c>
      <c r="E151" s="27">
        <v>0</v>
      </c>
      <c r="F151" s="114">
        <f t="shared" si="26"/>
        <v>0</v>
      </c>
      <c r="G151" s="13">
        <v>128366</v>
      </c>
      <c r="H151" s="114">
        <f t="shared" si="27"/>
        <v>55.722632680169816</v>
      </c>
      <c r="I151" s="131">
        <v>0</v>
      </c>
      <c r="J151" s="114">
        <f t="shared" si="28"/>
        <v>0</v>
      </c>
      <c r="K151" s="19">
        <f t="shared" si="25"/>
        <v>230366</v>
      </c>
      <c r="L151" s="44">
        <f>(K151/$K$274)*100</f>
        <v>0.13938561250001044</v>
      </c>
      <c r="M151" s="8"/>
      <c r="N151" s="8"/>
    </row>
    <row r="152" spans="2:14" ht="15.75">
      <c r="B152" s="9" t="s">
        <v>191</v>
      </c>
      <c r="C152" s="13">
        <v>107560</v>
      </c>
      <c r="D152" s="114">
        <f t="shared" si="24"/>
        <v>68.26605737496827</v>
      </c>
      <c r="E152" s="27">
        <v>0</v>
      </c>
      <c r="F152" s="114">
        <f t="shared" si="26"/>
        <v>0</v>
      </c>
      <c r="G152" s="13">
        <v>50000</v>
      </c>
      <c r="H152" s="114">
        <f t="shared" si="27"/>
        <v>31.733942625031737</v>
      </c>
      <c r="I152" s="131">
        <v>0</v>
      </c>
      <c r="J152" s="114">
        <f t="shared" si="28"/>
        <v>0</v>
      </c>
      <c r="K152" s="19">
        <f t="shared" si="25"/>
        <v>157560</v>
      </c>
      <c r="L152" s="44">
        <f>(K152/$K$274)*100</f>
        <v>9.5333500193178003E-2</v>
      </c>
      <c r="M152" s="8"/>
      <c r="N152" s="8"/>
    </row>
    <row r="153" spans="2:14" ht="15.75">
      <c r="B153" s="91" t="s">
        <v>53</v>
      </c>
      <c r="C153" s="92">
        <v>3934</v>
      </c>
      <c r="D153" s="120">
        <f t="shared" si="24"/>
        <v>9.9994916374358187</v>
      </c>
      <c r="E153" s="94">
        <v>0</v>
      </c>
      <c r="F153" s="120">
        <f t="shared" si="26"/>
        <v>0</v>
      </c>
      <c r="G153" s="92">
        <v>35408</v>
      </c>
      <c r="H153" s="120">
        <f t="shared" si="27"/>
        <v>90.000508362564176</v>
      </c>
      <c r="I153" s="138">
        <v>0</v>
      </c>
      <c r="J153" s="120">
        <f t="shared" si="28"/>
        <v>0</v>
      </c>
      <c r="K153" s="95">
        <f t="shared" si="25"/>
        <v>39342</v>
      </c>
      <c r="L153" s="96">
        <f>(K153/$K$274)*100</f>
        <v>2.3804332093170913E-2</v>
      </c>
      <c r="M153" s="8"/>
      <c r="N153" s="8"/>
    </row>
    <row r="154" spans="2:14" ht="15.75">
      <c r="B154" s="9" t="s">
        <v>139</v>
      </c>
      <c r="C154" s="13">
        <v>0</v>
      </c>
      <c r="D154" s="115">
        <f t="shared" si="24"/>
        <v>0</v>
      </c>
      <c r="E154" s="26">
        <v>0</v>
      </c>
      <c r="F154" s="115">
        <f t="shared" si="26"/>
        <v>0</v>
      </c>
      <c r="G154" s="13">
        <v>112500</v>
      </c>
      <c r="H154" s="115">
        <f t="shared" si="27"/>
        <v>100</v>
      </c>
      <c r="I154" s="132">
        <v>0</v>
      </c>
      <c r="J154" s="115">
        <f t="shared" si="28"/>
        <v>0</v>
      </c>
      <c r="K154" s="55">
        <f t="shared" si="25"/>
        <v>112500</v>
      </c>
      <c r="L154" s="44">
        <f>(K154/$K$274)*100</f>
        <v>6.8069426070909655E-2</v>
      </c>
      <c r="M154" s="8"/>
      <c r="N154" s="8"/>
    </row>
    <row r="155" spans="2:14" ht="15.75">
      <c r="B155" s="9" t="s">
        <v>140</v>
      </c>
      <c r="C155" s="13">
        <v>0</v>
      </c>
      <c r="D155" s="115">
        <f t="shared" si="24"/>
        <v>0</v>
      </c>
      <c r="E155" s="26">
        <v>0</v>
      </c>
      <c r="F155" s="115">
        <f t="shared" si="26"/>
        <v>0</v>
      </c>
      <c r="G155" s="13">
        <v>226794</v>
      </c>
      <c r="H155" s="115">
        <f t="shared" si="27"/>
        <v>100</v>
      </c>
      <c r="I155" s="132">
        <v>0</v>
      </c>
      <c r="J155" s="115">
        <f t="shared" si="28"/>
        <v>0</v>
      </c>
      <c r="K155" s="55">
        <f t="shared" si="25"/>
        <v>226794</v>
      </c>
      <c r="L155" s="44">
        <f>(K155/$K$274)*100</f>
        <v>0.13722433258956343</v>
      </c>
      <c r="M155" s="8"/>
      <c r="N155" s="8"/>
    </row>
    <row r="156" spans="2:14" ht="15.75">
      <c r="B156" s="9" t="s">
        <v>141</v>
      </c>
      <c r="C156" s="13">
        <v>0</v>
      </c>
      <c r="D156" s="115">
        <f t="shared" si="24"/>
        <v>0</v>
      </c>
      <c r="E156" s="26">
        <v>0</v>
      </c>
      <c r="F156" s="115">
        <f t="shared" si="26"/>
        <v>0</v>
      </c>
      <c r="G156" s="13">
        <v>142464</v>
      </c>
      <c r="H156" s="115">
        <f t="shared" si="27"/>
        <v>100</v>
      </c>
      <c r="I156" s="132">
        <v>0</v>
      </c>
      <c r="J156" s="115">
        <f t="shared" si="28"/>
        <v>0</v>
      </c>
      <c r="K156" s="55">
        <f t="shared" si="25"/>
        <v>142464</v>
      </c>
      <c r="L156" s="44">
        <f>(K156/$K$274)*100</f>
        <v>8.6199490806809539E-2</v>
      </c>
      <c r="M156" s="8"/>
      <c r="N156" s="8"/>
    </row>
    <row r="157" spans="2:14" ht="15.75">
      <c r="B157" s="86" t="s">
        <v>142</v>
      </c>
      <c r="C157" s="87">
        <v>120694</v>
      </c>
      <c r="D157" s="116">
        <f t="shared" si="24"/>
        <v>71.034913011747534</v>
      </c>
      <c r="E157" s="97">
        <v>0</v>
      </c>
      <c r="F157" s="116">
        <f t="shared" si="26"/>
        <v>0</v>
      </c>
      <c r="G157" s="87">
        <v>49214</v>
      </c>
      <c r="H157" s="116">
        <f t="shared" si="27"/>
        <v>28.965086988252466</v>
      </c>
      <c r="I157" s="134">
        <v>0</v>
      </c>
      <c r="J157" s="116">
        <f t="shared" si="28"/>
        <v>0</v>
      </c>
      <c r="K157" s="89">
        <f t="shared" si="25"/>
        <v>169908</v>
      </c>
      <c r="L157" s="90">
        <f>(K157/$K$274)*100</f>
        <v>0.10280480039872104</v>
      </c>
      <c r="M157" s="8"/>
      <c r="N157" s="8"/>
    </row>
    <row r="158" spans="2:14" ht="15.75">
      <c r="B158" s="9" t="s">
        <v>192</v>
      </c>
      <c r="C158" s="13">
        <v>50624</v>
      </c>
      <c r="D158" s="114">
        <f t="shared" si="24"/>
        <v>18.665771920962491</v>
      </c>
      <c r="E158" s="27">
        <v>0</v>
      </c>
      <c r="F158" s="114">
        <f t="shared" si="26"/>
        <v>0</v>
      </c>
      <c r="G158" s="13">
        <v>220589</v>
      </c>
      <c r="H158" s="114">
        <f t="shared" si="27"/>
        <v>81.334228079037501</v>
      </c>
      <c r="I158" s="131">
        <v>0</v>
      </c>
      <c r="J158" s="114">
        <f t="shared" si="28"/>
        <v>0</v>
      </c>
      <c r="K158" s="19">
        <f t="shared" si="25"/>
        <v>271213</v>
      </c>
      <c r="L158" s="44">
        <f>(K158/$K$274)*100</f>
        <v>0.16410056224861885</v>
      </c>
      <c r="M158" s="8"/>
      <c r="N158" s="8"/>
    </row>
    <row r="159" spans="2:14" ht="15.75">
      <c r="B159" s="9" t="s">
        <v>232</v>
      </c>
      <c r="C159" s="13">
        <v>0</v>
      </c>
      <c r="D159" s="115">
        <f t="shared" si="24"/>
        <v>0</v>
      </c>
      <c r="E159" s="26">
        <v>0</v>
      </c>
      <c r="F159" s="115">
        <f t="shared" si="26"/>
        <v>0</v>
      </c>
      <c r="G159" s="13">
        <v>542399</v>
      </c>
      <c r="H159" s="115">
        <f t="shared" si="27"/>
        <v>100</v>
      </c>
      <c r="I159" s="132">
        <v>0</v>
      </c>
      <c r="J159" s="115">
        <f t="shared" si="28"/>
        <v>0</v>
      </c>
      <c r="K159" s="55">
        <f t="shared" si="25"/>
        <v>542399</v>
      </c>
      <c r="L159" s="44">
        <f>(K159/$K$274)*100</f>
        <v>0.32818478783498073</v>
      </c>
      <c r="M159" s="8"/>
      <c r="N159" s="8"/>
    </row>
    <row r="160" spans="2:14" ht="15.75">
      <c r="B160" s="9" t="s">
        <v>211</v>
      </c>
      <c r="C160" s="13">
        <v>0</v>
      </c>
      <c r="D160" s="114">
        <f t="shared" si="24"/>
        <v>0</v>
      </c>
      <c r="E160" s="27">
        <v>0</v>
      </c>
      <c r="F160" s="114">
        <f t="shared" si="26"/>
        <v>0</v>
      </c>
      <c r="G160" s="13">
        <v>79860</v>
      </c>
      <c r="H160" s="114">
        <f t="shared" si="27"/>
        <v>100</v>
      </c>
      <c r="I160" s="131">
        <v>0</v>
      </c>
      <c r="J160" s="114">
        <f t="shared" si="28"/>
        <v>0</v>
      </c>
      <c r="K160" s="19">
        <f t="shared" si="25"/>
        <v>79860</v>
      </c>
      <c r="L160" s="44">
        <f>(K160/$K$274)*100</f>
        <v>4.8320216586869739E-2</v>
      </c>
      <c r="M160" s="8"/>
      <c r="N160" s="8"/>
    </row>
    <row r="161" spans="2:14" ht="15.75">
      <c r="B161" s="9" t="s">
        <v>143</v>
      </c>
      <c r="C161" s="13">
        <v>0</v>
      </c>
      <c r="D161" s="114">
        <f t="shared" si="24"/>
        <v>0</v>
      </c>
      <c r="E161" s="27">
        <v>0</v>
      </c>
      <c r="F161" s="114">
        <f t="shared" si="26"/>
        <v>0</v>
      </c>
      <c r="G161" s="13">
        <v>43366</v>
      </c>
      <c r="H161" s="114">
        <f t="shared" si="27"/>
        <v>100</v>
      </c>
      <c r="I161" s="131">
        <v>0</v>
      </c>
      <c r="J161" s="114">
        <f t="shared" si="28"/>
        <v>0</v>
      </c>
      <c r="K161" s="19">
        <f t="shared" si="25"/>
        <v>43366</v>
      </c>
      <c r="L161" s="44">
        <f>(K161/$K$274)*100</f>
        <v>2.6239099831031718E-2</v>
      </c>
      <c r="M161" s="8"/>
      <c r="N161" s="8"/>
    </row>
    <row r="162" spans="2:14" ht="15.75">
      <c r="B162" s="91" t="s">
        <v>233</v>
      </c>
      <c r="C162" s="92">
        <v>0</v>
      </c>
      <c r="D162" s="120">
        <f t="shared" si="24"/>
        <v>0</v>
      </c>
      <c r="E162" s="94">
        <v>0</v>
      </c>
      <c r="F162" s="120">
        <f t="shared" si="26"/>
        <v>0</v>
      </c>
      <c r="G162" s="92">
        <v>48604</v>
      </c>
      <c r="H162" s="120">
        <f t="shared" si="27"/>
        <v>100</v>
      </c>
      <c r="I162" s="138">
        <v>0</v>
      </c>
      <c r="J162" s="120">
        <f t="shared" si="28"/>
        <v>0</v>
      </c>
      <c r="K162" s="95">
        <f t="shared" si="25"/>
        <v>48604</v>
      </c>
      <c r="L162" s="96">
        <f>(K162/$K$274)*100</f>
        <v>2.9408412308893274E-2</v>
      </c>
      <c r="M162" s="8"/>
      <c r="N162" s="8"/>
    </row>
    <row r="163" spans="2:14" ht="15.75">
      <c r="B163" s="9" t="s">
        <v>144</v>
      </c>
      <c r="C163" s="13">
        <v>0</v>
      </c>
      <c r="D163" s="115">
        <f t="shared" si="24"/>
        <v>0</v>
      </c>
      <c r="E163" s="26">
        <v>0</v>
      </c>
      <c r="F163" s="115">
        <f t="shared" si="26"/>
        <v>0</v>
      </c>
      <c r="G163" s="13">
        <v>224656</v>
      </c>
      <c r="H163" s="115">
        <f t="shared" si="27"/>
        <v>100</v>
      </c>
      <c r="I163" s="132">
        <v>0</v>
      </c>
      <c r="J163" s="115">
        <f t="shared" si="28"/>
        <v>0</v>
      </c>
      <c r="K163" s="55">
        <f t="shared" si="25"/>
        <v>224656</v>
      </c>
      <c r="L163" s="44">
        <f>(K163/$K$274)*100</f>
        <v>0.13593071096343359</v>
      </c>
      <c r="M163" s="8"/>
      <c r="N163" s="8"/>
    </row>
    <row r="164" spans="2:14" ht="15.75">
      <c r="B164" s="9" t="s">
        <v>234</v>
      </c>
      <c r="C164" s="13">
        <v>0</v>
      </c>
      <c r="D164" s="115">
        <f t="shared" si="24"/>
        <v>0</v>
      </c>
      <c r="E164" s="26">
        <v>0</v>
      </c>
      <c r="F164" s="115">
        <f t="shared" si="26"/>
        <v>0</v>
      </c>
      <c r="G164" s="13">
        <v>123012</v>
      </c>
      <c r="H164" s="115">
        <f t="shared" si="27"/>
        <v>100</v>
      </c>
      <c r="I164" s="132">
        <v>0</v>
      </c>
      <c r="J164" s="115">
        <f t="shared" si="28"/>
        <v>0</v>
      </c>
      <c r="K164" s="55">
        <f t="shared" si="25"/>
        <v>123012</v>
      </c>
      <c r="L164" s="44">
        <f>(K164/$K$274)*100</f>
        <v>7.4429833242975446E-2</v>
      </c>
      <c r="M164" s="8"/>
      <c r="N164" s="8"/>
    </row>
    <row r="165" spans="2:14" ht="15.75">
      <c r="B165" s="9" t="s">
        <v>235</v>
      </c>
      <c r="C165" s="13">
        <v>0</v>
      </c>
      <c r="D165" s="115">
        <f t="shared" si="24"/>
        <v>0</v>
      </c>
      <c r="E165" s="26">
        <v>0</v>
      </c>
      <c r="F165" s="115">
        <f t="shared" si="26"/>
        <v>0</v>
      </c>
      <c r="G165" s="13">
        <v>110475</v>
      </c>
      <c r="H165" s="115">
        <f t="shared" si="27"/>
        <v>100</v>
      </c>
      <c r="I165" s="132">
        <v>0</v>
      </c>
      <c r="J165" s="115">
        <f t="shared" si="28"/>
        <v>0</v>
      </c>
      <c r="K165" s="55">
        <f t="shared" si="25"/>
        <v>110475</v>
      </c>
      <c r="L165" s="44">
        <f>(K165/$K$274)*100</f>
        <v>6.6844176401633287E-2</v>
      </c>
      <c r="M165" s="8"/>
      <c r="N165" s="8"/>
    </row>
    <row r="166" spans="2:14" ht="15.75">
      <c r="B166" s="86" t="s">
        <v>54</v>
      </c>
      <c r="C166" s="87">
        <v>0</v>
      </c>
      <c r="D166" s="116">
        <f t="shared" si="24"/>
        <v>0</v>
      </c>
      <c r="E166" s="97">
        <v>0</v>
      </c>
      <c r="F166" s="116">
        <f t="shared" si="26"/>
        <v>0</v>
      </c>
      <c r="G166" s="87">
        <v>57432</v>
      </c>
      <c r="H166" s="116">
        <f t="shared" si="27"/>
        <v>100</v>
      </c>
      <c r="I166" s="134">
        <v>0</v>
      </c>
      <c r="J166" s="116">
        <f t="shared" si="28"/>
        <v>0</v>
      </c>
      <c r="K166" s="89">
        <f t="shared" si="25"/>
        <v>57432</v>
      </c>
      <c r="L166" s="90">
        <f>(K166/$K$274)*100</f>
        <v>3.4749895805373188E-2</v>
      </c>
      <c r="M166" s="8"/>
      <c r="N166" s="8"/>
    </row>
    <row r="167" spans="2:14" ht="15.75">
      <c r="B167" s="9" t="s">
        <v>55</v>
      </c>
      <c r="C167" s="13">
        <v>0</v>
      </c>
      <c r="D167" s="114">
        <f t="shared" si="24"/>
        <v>0</v>
      </c>
      <c r="E167" s="27">
        <v>0</v>
      </c>
      <c r="F167" s="114">
        <f t="shared" si="26"/>
        <v>0</v>
      </c>
      <c r="G167" s="13">
        <v>200000</v>
      </c>
      <c r="H167" s="114">
        <f t="shared" si="27"/>
        <v>100</v>
      </c>
      <c r="I167" s="131">
        <v>0</v>
      </c>
      <c r="J167" s="114">
        <f t="shared" si="28"/>
        <v>0</v>
      </c>
      <c r="K167" s="19">
        <f t="shared" si="25"/>
        <v>200000</v>
      </c>
      <c r="L167" s="44">
        <f>(K167/$K$274)*100</f>
        <v>0.12101231301495051</v>
      </c>
      <c r="M167" s="8"/>
      <c r="N167" s="8"/>
    </row>
    <row r="168" spans="2:14" ht="15.75">
      <c r="B168" s="9" t="s">
        <v>145</v>
      </c>
      <c r="C168" s="13">
        <v>16800</v>
      </c>
      <c r="D168" s="114">
        <f t="shared" si="24"/>
        <v>4.7686630712460971</v>
      </c>
      <c r="E168" s="27">
        <v>0</v>
      </c>
      <c r="F168" s="114">
        <f t="shared" si="26"/>
        <v>0</v>
      </c>
      <c r="G168" s="13">
        <v>335500</v>
      </c>
      <c r="H168" s="114">
        <f t="shared" si="27"/>
        <v>95.231336928753905</v>
      </c>
      <c r="I168" s="131">
        <v>0</v>
      </c>
      <c r="J168" s="114">
        <f t="shared" si="28"/>
        <v>0</v>
      </c>
      <c r="K168" s="19">
        <f t="shared" si="25"/>
        <v>352300</v>
      </c>
      <c r="L168" s="44">
        <f>(K168/$K$274)*100</f>
        <v>0.21316318937583531</v>
      </c>
      <c r="M168" s="8"/>
      <c r="N168" s="8"/>
    </row>
    <row r="169" spans="2:14" ht="15.75">
      <c r="B169" s="9" t="s">
        <v>146</v>
      </c>
      <c r="C169" s="13">
        <v>0</v>
      </c>
      <c r="D169" s="114">
        <f t="shared" si="24"/>
        <v>0</v>
      </c>
      <c r="E169" s="27">
        <v>0</v>
      </c>
      <c r="F169" s="114">
        <f t="shared" si="26"/>
        <v>0</v>
      </c>
      <c r="G169" s="13">
        <v>94020</v>
      </c>
      <c r="H169" s="114">
        <f t="shared" si="27"/>
        <v>100</v>
      </c>
      <c r="I169" s="131">
        <v>0</v>
      </c>
      <c r="J169" s="114">
        <f t="shared" si="28"/>
        <v>0</v>
      </c>
      <c r="K169" s="19">
        <f t="shared" si="25"/>
        <v>94020</v>
      </c>
      <c r="L169" s="44">
        <f>(K169/$K$274)*100</f>
        <v>5.6887888348328225E-2</v>
      </c>
      <c r="M169" s="8"/>
      <c r="N169" s="8"/>
    </row>
    <row r="170" spans="2:14" ht="15.75">
      <c r="B170" s="9" t="s">
        <v>236</v>
      </c>
      <c r="C170" s="13">
        <v>0</v>
      </c>
      <c r="D170" s="114">
        <f t="shared" si="24"/>
        <v>0</v>
      </c>
      <c r="E170" s="27">
        <v>0</v>
      </c>
      <c r="F170" s="114">
        <f t="shared" si="26"/>
        <v>0</v>
      </c>
      <c r="G170" s="13">
        <v>350000</v>
      </c>
      <c r="H170" s="114">
        <f t="shared" si="27"/>
        <v>100</v>
      </c>
      <c r="I170" s="131">
        <v>0</v>
      </c>
      <c r="J170" s="114">
        <f t="shared" si="28"/>
        <v>0</v>
      </c>
      <c r="K170" s="19">
        <f t="shared" si="25"/>
        <v>350000</v>
      </c>
      <c r="L170" s="44">
        <f>(K170/$K$274)*100</f>
        <v>0.21177154777616336</v>
      </c>
      <c r="M170" s="8"/>
      <c r="N170" s="8"/>
    </row>
    <row r="171" spans="2:14" ht="15.75">
      <c r="B171" s="9" t="s">
        <v>237</v>
      </c>
      <c r="C171" s="13">
        <v>0</v>
      </c>
      <c r="D171" s="115">
        <f t="shared" si="24"/>
        <v>0</v>
      </c>
      <c r="E171" s="26">
        <v>0</v>
      </c>
      <c r="F171" s="115">
        <f t="shared" si="26"/>
        <v>0</v>
      </c>
      <c r="G171" s="13">
        <v>125000</v>
      </c>
      <c r="H171" s="115">
        <f t="shared" si="27"/>
        <v>100</v>
      </c>
      <c r="I171" s="132">
        <v>0</v>
      </c>
      <c r="J171" s="115">
        <f t="shared" si="28"/>
        <v>0</v>
      </c>
      <c r="K171" s="55">
        <f t="shared" si="25"/>
        <v>125000</v>
      </c>
      <c r="L171" s="44">
        <f>(K171/$K$274)*100</f>
        <v>7.5632695634344063E-2</v>
      </c>
      <c r="M171" s="8"/>
      <c r="N171" s="8"/>
    </row>
    <row r="172" spans="2:14" ht="15.75">
      <c r="B172" s="91" t="s">
        <v>212</v>
      </c>
      <c r="C172" s="92">
        <v>30238</v>
      </c>
      <c r="D172" s="120">
        <f t="shared" si="24"/>
        <v>100</v>
      </c>
      <c r="E172" s="94">
        <v>0</v>
      </c>
      <c r="F172" s="120">
        <f t="shared" si="26"/>
        <v>0</v>
      </c>
      <c r="G172" s="92">
        <v>0</v>
      </c>
      <c r="H172" s="120">
        <f t="shared" si="27"/>
        <v>0</v>
      </c>
      <c r="I172" s="138">
        <v>0</v>
      </c>
      <c r="J172" s="120">
        <f t="shared" si="28"/>
        <v>0</v>
      </c>
      <c r="K172" s="95">
        <f t="shared" si="25"/>
        <v>30238</v>
      </c>
      <c r="L172" s="96">
        <f>(K172/$K$274)*100</f>
        <v>1.8295851604730368E-2</v>
      </c>
      <c r="M172" s="8"/>
      <c r="N172" s="8"/>
    </row>
    <row r="173" spans="2:14" ht="15.75">
      <c r="B173" s="9" t="s">
        <v>147</v>
      </c>
      <c r="C173" s="13">
        <v>0</v>
      </c>
      <c r="D173" s="115">
        <f t="shared" si="24"/>
        <v>0</v>
      </c>
      <c r="E173" s="26">
        <v>0</v>
      </c>
      <c r="F173" s="115">
        <f t="shared" si="26"/>
        <v>0</v>
      </c>
      <c r="G173" s="13">
        <v>268817</v>
      </c>
      <c r="H173" s="115">
        <f t="shared" si="27"/>
        <v>100</v>
      </c>
      <c r="I173" s="132">
        <v>0</v>
      </c>
      <c r="J173" s="115">
        <f t="shared" si="28"/>
        <v>0</v>
      </c>
      <c r="K173" s="55">
        <f t="shared" si="25"/>
        <v>268817</v>
      </c>
      <c r="L173" s="44">
        <f>(K173/$K$274)*100</f>
        <v>0.16265083473869973</v>
      </c>
      <c r="M173" s="8"/>
      <c r="N173" s="8"/>
    </row>
    <row r="174" spans="2:14" ht="15.75">
      <c r="B174" s="9" t="s">
        <v>148</v>
      </c>
      <c r="C174" s="13">
        <v>82787</v>
      </c>
      <c r="D174" s="115">
        <f t="shared" si="24"/>
        <v>100</v>
      </c>
      <c r="E174" s="26">
        <v>0</v>
      </c>
      <c r="F174" s="115">
        <f t="shared" si="26"/>
        <v>0</v>
      </c>
      <c r="G174" s="13">
        <v>0</v>
      </c>
      <c r="H174" s="115">
        <f t="shared" si="27"/>
        <v>0</v>
      </c>
      <c r="I174" s="132">
        <v>0</v>
      </c>
      <c r="J174" s="115">
        <f t="shared" si="28"/>
        <v>0</v>
      </c>
      <c r="K174" s="55">
        <f t="shared" si="25"/>
        <v>82787</v>
      </c>
      <c r="L174" s="44">
        <f>(K174/$K$274)*100</f>
        <v>5.0091231787843533E-2</v>
      </c>
      <c r="M174" s="8"/>
      <c r="N174" s="8"/>
    </row>
    <row r="175" spans="2:14" ht="15.75">
      <c r="B175" s="9" t="s">
        <v>149</v>
      </c>
      <c r="C175" s="13">
        <v>477000</v>
      </c>
      <c r="D175" s="115">
        <f t="shared" si="24"/>
        <v>36.284525448612136</v>
      </c>
      <c r="E175" s="26">
        <v>0</v>
      </c>
      <c r="F175" s="115">
        <f t="shared" si="26"/>
        <v>0</v>
      </c>
      <c r="G175" s="13">
        <v>837610</v>
      </c>
      <c r="H175" s="115">
        <f t="shared" si="27"/>
        <v>63.715474551387864</v>
      </c>
      <c r="I175" s="132">
        <v>0</v>
      </c>
      <c r="J175" s="115">
        <f t="shared" si="28"/>
        <v>0</v>
      </c>
      <c r="K175" s="55">
        <f t="shared" si="25"/>
        <v>1314610</v>
      </c>
      <c r="L175" s="44">
        <f>(K175/$K$274)*100</f>
        <v>0.79541998406292036</v>
      </c>
      <c r="M175" s="8"/>
      <c r="N175" s="8"/>
    </row>
    <row r="176" spans="2:14" ht="15.75">
      <c r="B176" s="86" t="s">
        <v>150</v>
      </c>
      <c r="C176" s="87">
        <v>0</v>
      </c>
      <c r="D176" s="116">
        <f t="shared" si="24"/>
        <v>0</v>
      </c>
      <c r="E176" s="97">
        <v>0</v>
      </c>
      <c r="F176" s="116">
        <f t="shared" si="26"/>
        <v>0</v>
      </c>
      <c r="G176" s="87">
        <v>105224</v>
      </c>
      <c r="H176" s="116">
        <f t="shared" si="27"/>
        <v>100</v>
      </c>
      <c r="I176" s="134">
        <v>0</v>
      </c>
      <c r="J176" s="116">
        <f t="shared" si="28"/>
        <v>0</v>
      </c>
      <c r="K176" s="89">
        <f t="shared" si="25"/>
        <v>105224</v>
      </c>
      <c r="L176" s="90">
        <f>(K176/$K$274)*100</f>
        <v>6.3666998123425758E-2</v>
      </c>
      <c r="M176" s="8"/>
      <c r="N176" s="8"/>
    </row>
    <row r="177" spans="2:14" ht="15.75">
      <c r="B177" s="9" t="s">
        <v>238</v>
      </c>
      <c r="C177" s="13">
        <v>288000</v>
      </c>
      <c r="D177" s="114">
        <f t="shared" si="24"/>
        <v>100</v>
      </c>
      <c r="E177" s="27">
        <v>0</v>
      </c>
      <c r="F177" s="114">
        <f t="shared" si="26"/>
        <v>0</v>
      </c>
      <c r="G177" s="13">
        <v>0</v>
      </c>
      <c r="H177" s="114">
        <f t="shared" si="27"/>
        <v>0</v>
      </c>
      <c r="I177" s="131">
        <v>0</v>
      </c>
      <c r="J177" s="114">
        <f t="shared" si="28"/>
        <v>0</v>
      </c>
      <c r="K177" s="19">
        <f t="shared" si="25"/>
        <v>288000</v>
      </c>
      <c r="L177" s="44">
        <f>(K177/$K$274)*100</f>
        <v>0.17425773074152873</v>
      </c>
      <c r="M177" s="8"/>
      <c r="N177" s="8"/>
    </row>
    <row r="178" spans="2:14" ht="15.75">
      <c r="B178" s="9" t="s">
        <v>239</v>
      </c>
      <c r="C178" s="13">
        <v>0</v>
      </c>
      <c r="D178" s="114">
        <f t="shared" si="24"/>
        <v>0</v>
      </c>
      <c r="E178" s="27">
        <v>0</v>
      </c>
      <c r="F178" s="114">
        <f t="shared" si="26"/>
        <v>0</v>
      </c>
      <c r="G178" s="13">
        <v>125000</v>
      </c>
      <c r="H178" s="114">
        <f t="shared" si="27"/>
        <v>100</v>
      </c>
      <c r="I178" s="131">
        <v>0</v>
      </c>
      <c r="J178" s="114">
        <f t="shared" si="28"/>
        <v>0</v>
      </c>
      <c r="K178" s="19">
        <f t="shared" si="25"/>
        <v>125000</v>
      </c>
      <c r="L178" s="44">
        <f>(K178/$K$274)*100</f>
        <v>7.5632695634344063E-2</v>
      </c>
      <c r="M178" s="8"/>
      <c r="N178" s="8"/>
    </row>
    <row r="179" spans="2:14" ht="15.75">
      <c r="B179" s="9" t="s">
        <v>240</v>
      </c>
      <c r="C179" s="13">
        <v>0</v>
      </c>
      <c r="D179" s="115">
        <f t="shared" si="24"/>
        <v>0</v>
      </c>
      <c r="E179" s="26">
        <v>0</v>
      </c>
      <c r="F179" s="115">
        <f t="shared" si="26"/>
        <v>0</v>
      </c>
      <c r="G179" s="13">
        <v>512500</v>
      </c>
      <c r="H179" s="115">
        <f t="shared" si="27"/>
        <v>100</v>
      </c>
      <c r="I179" s="132">
        <v>0</v>
      </c>
      <c r="J179" s="115">
        <f t="shared" si="28"/>
        <v>0</v>
      </c>
      <c r="K179" s="55">
        <f t="shared" si="25"/>
        <v>512500</v>
      </c>
      <c r="L179" s="44">
        <f>(K179/$K$274)*100</f>
        <v>0.3100940521008107</v>
      </c>
      <c r="M179" s="8"/>
      <c r="N179" s="8"/>
    </row>
    <row r="180" spans="2:14" ht="15.75">
      <c r="B180" s="9" t="s">
        <v>241</v>
      </c>
      <c r="C180" s="13">
        <v>0</v>
      </c>
      <c r="D180" s="115">
        <f t="shared" si="24"/>
        <v>0</v>
      </c>
      <c r="E180" s="26">
        <v>0</v>
      </c>
      <c r="F180" s="115">
        <f t="shared" si="26"/>
        <v>0</v>
      </c>
      <c r="G180" s="13">
        <v>323225</v>
      </c>
      <c r="H180" s="115">
        <f t="shared" si="27"/>
        <v>100</v>
      </c>
      <c r="I180" s="132">
        <v>0</v>
      </c>
      <c r="J180" s="115">
        <f t="shared" si="28"/>
        <v>0</v>
      </c>
      <c r="K180" s="55">
        <f t="shared" si="25"/>
        <v>323225</v>
      </c>
      <c r="L180" s="44">
        <f>(K180/$K$274)*100</f>
        <v>0.19557102437128687</v>
      </c>
      <c r="M180" s="8"/>
      <c r="N180" s="8"/>
    </row>
    <row r="181" spans="2:14" ht="15.75">
      <c r="B181" s="9" t="s">
        <v>151</v>
      </c>
      <c r="C181" s="13">
        <v>0</v>
      </c>
      <c r="D181" s="114">
        <f t="shared" si="24"/>
        <v>0</v>
      </c>
      <c r="E181" s="27">
        <v>0</v>
      </c>
      <c r="F181" s="114">
        <f t="shared" si="26"/>
        <v>0</v>
      </c>
      <c r="G181" s="13">
        <v>259300</v>
      </c>
      <c r="H181" s="114">
        <f t="shared" si="27"/>
        <v>100</v>
      </c>
      <c r="I181" s="131">
        <v>0</v>
      </c>
      <c r="J181" s="114">
        <f t="shared" si="28"/>
        <v>0</v>
      </c>
      <c r="K181" s="19">
        <f t="shared" si="25"/>
        <v>259300</v>
      </c>
      <c r="L181" s="44">
        <f>(K181/$K$274)*100</f>
        <v>0.15689246382388333</v>
      </c>
      <c r="M181" s="8"/>
      <c r="N181" s="8"/>
    </row>
    <row r="182" spans="2:14" ht="15.75">
      <c r="B182" s="91" t="s">
        <v>193</v>
      </c>
      <c r="C182" s="92">
        <v>0</v>
      </c>
      <c r="D182" s="120">
        <f t="shared" si="24"/>
        <v>0</v>
      </c>
      <c r="E182" s="94">
        <v>0</v>
      </c>
      <c r="F182" s="120">
        <f t="shared" si="26"/>
        <v>0</v>
      </c>
      <c r="G182" s="92">
        <v>83850</v>
      </c>
      <c r="H182" s="120">
        <f t="shared" si="27"/>
        <v>100</v>
      </c>
      <c r="I182" s="138">
        <v>0</v>
      </c>
      <c r="J182" s="120">
        <f t="shared" si="28"/>
        <v>0</v>
      </c>
      <c r="K182" s="95">
        <f t="shared" si="25"/>
        <v>83850</v>
      </c>
      <c r="L182" s="96">
        <f>(K182/$K$274)*100</f>
        <v>5.0734412231517999E-2</v>
      </c>
      <c r="M182" s="8"/>
      <c r="N182" s="8"/>
    </row>
    <row r="183" spans="2:14" ht="15.75">
      <c r="B183" s="9" t="s">
        <v>242</v>
      </c>
      <c r="C183" s="13">
        <v>13351</v>
      </c>
      <c r="D183" s="115">
        <f t="shared" si="24"/>
        <v>35.716960941680043</v>
      </c>
      <c r="E183" s="26">
        <v>0</v>
      </c>
      <c r="F183" s="115">
        <f t="shared" si="26"/>
        <v>0</v>
      </c>
      <c r="G183" s="13">
        <v>24029</v>
      </c>
      <c r="H183" s="115">
        <f t="shared" si="27"/>
        <v>64.283039058319957</v>
      </c>
      <c r="I183" s="132">
        <v>0</v>
      </c>
      <c r="J183" s="115">
        <f t="shared" si="28"/>
        <v>0</v>
      </c>
      <c r="K183" s="55">
        <f t="shared" si="25"/>
        <v>37380</v>
      </c>
      <c r="L183" s="44">
        <f>(K183/$K$274)*100</f>
        <v>2.2617201302494248E-2</v>
      </c>
      <c r="M183" s="8"/>
      <c r="N183" s="8"/>
    </row>
    <row r="184" spans="2:14" ht="15.75">
      <c r="B184" s="9" t="s">
        <v>194</v>
      </c>
      <c r="C184" s="13">
        <v>-17309</v>
      </c>
      <c r="D184" s="115">
        <f t="shared" si="24"/>
        <v>-14.344316637385221</v>
      </c>
      <c r="E184" s="26">
        <v>0</v>
      </c>
      <c r="F184" s="115">
        <f t="shared" si="26"/>
        <v>0</v>
      </c>
      <c r="G184" s="13">
        <v>137977</v>
      </c>
      <c r="H184" s="115">
        <f t="shared" si="27"/>
        <v>114.34431663738522</v>
      </c>
      <c r="I184" s="132">
        <v>0</v>
      </c>
      <c r="J184" s="115">
        <f t="shared" si="28"/>
        <v>0</v>
      </c>
      <c r="K184" s="55">
        <f t="shared" si="25"/>
        <v>120668</v>
      </c>
      <c r="L184" s="44">
        <f>(K184/$K$274)*100</f>
        <v>7.3011568934440232E-2</v>
      </c>
      <c r="M184" s="8"/>
      <c r="N184" s="8"/>
    </row>
    <row r="185" spans="2:14" ht="15.75">
      <c r="B185" s="9" t="s">
        <v>195</v>
      </c>
      <c r="C185" s="13">
        <v>321600</v>
      </c>
      <c r="D185" s="115">
        <f t="shared" si="24"/>
        <v>100</v>
      </c>
      <c r="E185" s="26">
        <v>0</v>
      </c>
      <c r="F185" s="115">
        <f t="shared" si="26"/>
        <v>0</v>
      </c>
      <c r="G185" s="13">
        <v>0</v>
      </c>
      <c r="H185" s="115">
        <f t="shared" si="27"/>
        <v>0</v>
      </c>
      <c r="I185" s="132">
        <v>0</v>
      </c>
      <c r="J185" s="115">
        <f t="shared" si="28"/>
        <v>0</v>
      </c>
      <c r="K185" s="55">
        <f t="shared" si="25"/>
        <v>321600</v>
      </c>
      <c r="L185" s="44">
        <f>(K185/$K$274)*100</f>
        <v>0.19458779932804041</v>
      </c>
      <c r="M185" s="8"/>
      <c r="N185" s="8"/>
    </row>
    <row r="186" spans="2:14" ht="15.75">
      <c r="B186" s="86" t="s">
        <v>152</v>
      </c>
      <c r="C186" s="87">
        <v>314550</v>
      </c>
      <c r="D186" s="116">
        <f t="shared" si="24"/>
        <v>62.374576634172264</v>
      </c>
      <c r="E186" s="97">
        <v>0</v>
      </c>
      <c r="F186" s="116">
        <f t="shared" si="26"/>
        <v>0</v>
      </c>
      <c r="G186" s="87">
        <v>189742</v>
      </c>
      <c r="H186" s="116">
        <f t="shared" si="27"/>
        <v>37.625423365827736</v>
      </c>
      <c r="I186" s="134">
        <v>0</v>
      </c>
      <c r="J186" s="116">
        <f t="shared" si="28"/>
        <v>0</v>
      </c>
      <c r="K186" s="89">
        <f t="shared" si="25"/>
        <v>504292</v>
      </c>
      <c r="L186" s="90">
        <f>(K186/$K$274)*100</f>
        <v>0.3051277067746771</v>
      </c>
      <c r="M186" s="8"/>
      <c r="N186" s="8"/>
    </row>
    <row r="187" spans="2:14" ht="15.75">
      <c r="B187" s="9" t="s">
        <v>153</v>
      </c>
      <c r="C187" s="13">
        <v>0</v>
      </c>
      <c r="D187" s="114">
        <f t="shared" si="24"/>
        <v>0</v>
      </c>
      <c r="E187" s="27">
        <v>0</v>
      </c>
      <c r="F187" s="114">
        <f t="shared" si="26"/>
        <v>0</v>
      </c>
      <c r="G187" s="13">
        <v>43000</v>
      </c>
      <c r="H187" s="114">
        <f t="shared" si="27"/>
        <v>100</v>
      </c>
      <c r="I187" s="131">
        <v>0</v>
      </c>
      <c r="J187" s="114">
        <f t="shared" si="28"/>
        <v>0</v>
      </c>
      <c r="K187" s="19">
        <f t="shared" si="25"/>
        <v>43000</v>
      </c>
      <c r="L187" s="44">
        <f>(K187/$K$274)*100</f>
        <v>2.6017647298214357E-2</v>
      </c>
      <c r="M187" s="8"/>
      <c r="N187" s="8"/>
    </row>
    <row r="188" spans="2:14" ht="15.75">
      <c r="B188" s="9" t="s">
        <v>243</v>
      </c>
      <c r="C188" s="13">
        <v>0</v>
      </c>
      <c r="D188" s="114">
        <f t="shared" si="24"/>
        <v>0</v>
      </c>
      <c r="E188" s="27">
        <v>0</v>
      </c>
      <c r="F188" s="114">
        <f t="shared" si="26"/>
        <v>0</v>
      </c>
      <c r="G188" s="13">
        <v>50000</v>
      </c>
      <c r="H188" s="114">
        <f t="shared" si="27"/>
        <v>100</v>
      </c>
      <c r="I188" s="131">
        <v>0</v>
      </c>
      <c r="J188" s="114">
        <f t="shared" si="28"/>
        <v>0</v>
      </c>
      <c r="K188" s="19">
        <f t="shared" si="25"/>
        <v>50000</v>
      </c>
      <c r="L188" s="44">
        <f>(K188/$K$274)*100</f>
        <v>3.0253078253737627E-2</v>
      </c>
      <c r="M188" s="8"/>
      <c r="N188" s="8"/>
    </row>
    <row r="189" spans="2:14" ht="15.75">
      <c r="B189" s="9" t="s">
        <v>154</v>
      </c>
      <c r="C189" s="13">
        <v>0</v>
      </c>
      <c r="D189" s="114">
        <f t="shared" si="24"/>
        <v>0</v>
      </c>
      <c r="E189" s="27">
        <v>0</v>
      </c>
      <c r="F189" s="114">
        <f t="shared" si="26"/>
        <v>0</v>
      </c>
      <c r="G189" s="13">
        <v>132138</v>
      </c>
      <c r="H189" s="114">
        <f t="shared" si="27"/>
        <v>100</v>
      </c>
      <c r="I189" s="131">
        <v>0</v>
      </c>
      <c r="J189" s="114">
        <f t="shared" si="28"/>
        <v>0</v>
      </c>
      <c r="K189" s="19">
        <f t="shared" si="25"/>
        <v>132138</v>
      </c>
      <c r="L189" s="44">
        <f>(K189/$K$274)*100</f>
        <v>7.9951625085847647E-2</v>
      </c>
      <c r="M189" s="8"/>
      <c r="N189" s="8"/>
    </row>
    <row r="190" spans="2:14" ht="15.75">
      <c r="B190" s="9" t="s">
        <v>244</v>
      </c>
      <c r="C190" s="13">
        <v>44000</v>
      </c>
      <c r="D190" s="114">
        <f t="shared" si="24"/>
        <v>63.80880561517489</v>
      </c>
      <c r="E190" s="27">
        <v>0</v>
      </c>
      <c r="F190" s="114">
        <f t="shared" si="26"/>
        <v>0</v>
      </c>
      <c r="G190" s="13">
        <v>24956</v>
      </c>
      <c r="H190" s="114">
        <f t="shared" si="27"/>
        <v>36.191194384825103</v>
      </c>
      <c r="I190" s="131">
        <v>0</v>
      </c>
      <c r="J190" s="114">
        <f t="shared" si="28"/>
        <v>0</v>
      </c>
      <c r="K190" s="19">
        <f t="shared" si="25"/>
        <v>68956</v>
      </c>
      <c r="L190" s="44">
        <f>(K190/$K$274)*100</f>
        <v>4.1722625281294633E-2</v>
      </c>
      <c r="M190" s="8"/>
      <c r="N190" s="8"/>
    </row>
    <row r="191" spans="2:14" ht="15.75">
      <c r="B191" s="9" t="s">
        <v>245</v>
      </c>
      <c r="C191" s="13">
        <v>0</v>
      </c>
      <c r="D191" s="114">
        <f t="shared" ref="D191:D222" si="29">(C191/K191)*100</f>
        <v>0</v>
      </c>
      <c r="E191" s="27">
        <v>0</v>
      </c>
      <c r="F191" s="114">
        <f t="shared" si="26"/>
        <v>0</v>
      </c>
      <c r="G191" s="13">
        <v>101150</v>
      </c>
      <c r="H191" s="114">
        <f t="shared" si="27"/>
        <v>100</v>
      </c>
      <c r="I191" s="131">
        <v>0</v>
      </c>
      <c r="J191" s="114">
        <f t="shared" si="28"/>
        <v>0</v>
      </c>
      <c r="K191" s="19">
        <f t="shared" ref="K191:K223" si="30">SUM(C191,E191,G191,I191)</f>
        <v>101150</v>
      </c>
      <c r="L191" s="44">
        <f t="shared" ref="L191:L223" si="31">(K191/$K$274)*100</f>
        <v>6.1201977307311216E-2</v>
      </c>
      <c r="M191" s="8"/>
      <c r="N191" s="8"/>
    </row>
    <row r="192" spans="2:14" ht="15.75">
      <c r="B192" s="91" t="s">
        <v>155</v>
      </c>
      <c r="C192" s="92">
        <v>0</v>
      </c>
      <c r="D192" s="120">
        <f t="shared" si="29"/>
        <v>0</v>
      </c>
      <c r="E192" s="94">
        <v>0</v>
      </c>
      <c r="F192" s="120">
        <f t="shared" ref="F192:F223" si="32">(E192/K192)*100</f>
        <v>0</v>
      </c>
      <c r="G192" s="92">
        <v>272536</v>
      </c>
      <c r="H192" s="120">
        <f t="shared" ref="H192:H223" si="33">(G192/K192)*100</f>
        <v>100</v>
      </c>
      <c r="I192" s="138">
        <v>0</v>
      </c>
      <c r="J192" s="120">
        <f t="shared" ref="J192:J223" si="34">(I192/K192)*100</f>
        <v>0</v>
      </c>
      <c r="K192" s="95">
        <f t="shared" si="30"/>
        <v>272536</v>
      </c>
      <c r="L192" s="96">
        <f t="shared" si="31"/>
        <v>0.16490105869921273</v>
      </c>
      <c r="M192" s="8"/>
      <c r="N192" s="8"/>
    </row>
    <row r="193" spans="2:14" ht="15.75">
      <c r="B193" s="9" t="s">
        <v>246</v>
      </c>
      <c r="C193" s="13">
        <v>18853</v>
      </c>
      <c r="D193" s="115">
        <f t="shared" si="29"/>
        <v>28.716128737452973</v>
      </c>
      <c r="E193" s="26">
        <v>0</v>
      </c>
      <c r="F193" s="115">
        <f t="shared" si="32"/>
        <v>0</v>
      </c>
      <c r="G193" s="13">
        <v>46800</v>
      </c>
      <c r="H193" s="115">
        <f t="shared" si="33"/>
        <v>71.283871262547024</v>
      </c>
      <c r="I193" s="132">
        <v>0</v>
      </c>
      <c r="J193" s="115">
        <f t="shared" si="34"/>
        <v>0</v>
      </c>
      <c r="K193" s="55">
        <f t="shared" si="30"/>
        <v>65653</v>
      </c>
      <c r="L193" s="44">
        <f t="shared" si="31"/>
        <v>3.9724106931852729E-2</v>
      </c>
      <c r="M193" s="8"/>
      <c r="N193" s="8"/>
    </row>
    <row r="194" spans="2:14" ht="15.75">
      <c r="B194" s="9" t="s">
        <v>156</v>
      </c>
      <c r="C194" s="13">
        <v>50400</v>
      </c>
      <c r="D194" s="115">
        <f t="shared" si="29"/>
        <v>8.7510634973000183</v>
      </c>
      <c r="E194" s="26">
        <v>0</v>
      </c>
      <c r="F194" s="115">
        <f t="shared" si="32"/>
        <v>0</v>
      </c>
      <c r="G194" s="13">
        <v>525530</v>
      </c>
      <c r="H194" s="115">
        <f t="shared" si="33"/>
        <v>91.248936502699991</v>
      </c>
      <c r="I194" s="132">
        <v>0</v>
      </c>
      <c r="J194" s="115">
        <f t="shared" si="34"/>
        <v>0</v>
      </c>
      <c r="K194" s="55">
        <f t="shared" si="30"/>
        <v>575930</v>
      </c>
      <c r="L194" s="44">
        <f t="shared" si="31"/>
        <v>0.34847310717350222</v>
      </c>
      <c r="M194" s="8"/>
      <c r="N194" s="8"/>
    </row>
    <row r="195" spans="2:14" ht="15.75">
      <c r="B195" s="9" t="s">
        <v>56</v>
      </c>
      <c r="C195" s="13">
        <v>0</v>
      </c>
      <c r="D195" s="115">
        <f t="shared" si="29"/>
        <v>0</v>
      </c>
      <c r="E195" s="26">
        <v>0</v>
      </c>
      <c r="F195" s="115">
        <f t="shared" si="32"/>
        <v>0</v>
      </c>
      <c r="G195" s="13">
        <v>65467</v>
      </c>
      <c r="H195" s="115">
        <f t="shared" si="33"/>
        <v>100</v>
      </c>
      <c r="I195" s="132">
        <v>0</v>
      </c>
      <c r="J195" s="115">
        <f t="shared" si="34"/>
        <v>0</v>
      </c>
      <c r="K195" s="55">
        <f t="shared" si="30"/>
        <v>65467</v>
      </c>
      <c r="L195" s="44">
        <f t="shared" si="31"/>
        <v>3.9611565480748824E-2</v>
      </c>
      <c r="M195" s="8"/>
      <c r="N195" s="8"/>
    </row>
    <row r="196" spans="2:14" ht="15.75">
      <c r="B196" s="86" t="s">
        <v>247</v>
      </c>
      <c r="C196" s="87">
        <v>0</v>
      </c>
      <c r="D196" s="116">
        <f t="shared" si="29"/>
        <v>0</v>
      </c>
      <c r="E196" s="97">
        <v>0</v>
      </c>
      <c r="F196" s="116">
        <f t="shared" si="32"/>
        <v>0</v>
      </c>
      <c r="G196" s="87">
        <v>90327</v>
      </c>
      <c r="H196" s="116">
        <f t="shared" si="33"/>
        <v>100</v>
      </c>
      <c r="I196" s="134">
        <v>0</v>
      </c>
      <c r="J196" s="116">
        <f t="shared" si="34"/>
        <v>0</v>
      </c>
      <c r="K196" s="89">
        <f t="shared" si="30"/>
        <v>90327</v>
      </c>
      <c r="L196" s="90">
        <f t="shared" si="31"/>
        <v>5.4653395988507172E-2</v>
      </c>
      <c r="M196" s="8"/>
      <c r="N196" s="8"/>
    </row>
    <row r="197" spans="2:14" ht="15.75">
      <c r="B197" s="9" t="s">
        <v>248</v>
      </c>
      <c r="C197" s="13">
        <v>0</v>
      </c>
      <c r="D197" s="114">
        <f t="shared" si="29"/>
        <v>0</v>
      </c>
      <c r="E197" s="27">
        <v>0</v>
      </c>
      <c r="F197" s="114">
        <f t="shared" si="32"/>
        <v>0</v>
      </c>
      <c r="G197" s="13">
        <v>8325</v>
      </c>
      <c r="H197" s="114">
        <f t="shared" si="33"/>
        <v>100</v>
      </c>
      <c r="I197" s="131">
        <v>0</v>
      </c>
      <c r="J197" s="114">
        <f t="shared" si="34"/>
        <v>0</v>
      </c>
      <c r="K197" s="19">
        <f t="shared" si="30"/>
        <v>8325</v>
      </c>
      <c r="L197" s="44">
        <f t="shared" si="31"/>
        <v>5.0371375292473149E-3</v>
      </c>
      <c r="M197" s="8"/>
      <c r="N197" s="8"/>
    </row>
    <row r="198" spans="2:14" ht="15.75">
      <c r="B198" s="9" t="s">
        <v>249</v>
      </c>
      <c r="C198" s="13">
        <v>15714</v>
      </c>
      <c r="D198" s="114">
        <f t="shared" si="29"/>
        <v>54.965196404211412</v>
      </c>
      <c r="E198" s="27">
        <v>0</v>
      </c>
      <c r="F198" s="114">
        <f t="shared" si="32"/>
        <v>0</v>
      </c>
      <c r="G198" s="13">
        <v>12875</v>
      </c>
      <c r="H198" s="114">
        <f t="shared" si="33"/>
        <v>45.034803595788588</v>
      </c>
      <c r="I198" s="131">
        <v>0</v>
      </c>
      <c r="J198" s="114">
        <f t="shared" si="34"/>
        <v>0</v>
      </c>
      <c r="K198" s="19">
        <f t="shared" si="30"/>
        <v>28589</v>
      </c>
      <c r="L198" s="44">
        <f t="shared" si="31"/>
        <v>1.72981050839221E-2</v>
      </c>
      <c r="M198" s="8"/>
      <c r="N198" s="8"/>
    </row>
    <row r="199" spans="2:14" ht="15.75">
      <c r="B199" s="9" t="s">
        <v>57</v>
      </c>
      <c r="C199" s="13">
        <v>8000</v>
      </c>
      <c r="D199" s="115">
        <f t="shared" si="29"/>
        <v>4.5584045584045585</v>
      </c>
      <c r="E199" s="26">
        <v>0</v>
      </c>
      <c r="F199" s="115">
        <f t="shared" si="32"/>
        <v>0</v>
      </c>
      <c r="G199" s="13">
        <v>167500</v>
      </c>
      <c r="H199" s="115">
        <f t="shared" si="33"/>
        <v>95.441595441595439</v>
      </c>
      <c r="I199" s="132">
        <v>0</v>
      </c>
      <c r="J199" s="115">
        <f t="shared" si="34"/>
        <v>0</v>
      </c>
      <c r="K199" s="55">
        <f t="shared" si="30"/>
        <v>175500</v>
      </c>
      <c r="L199" s="44">
        <f t="shared" si="31"/>
        <v>0.10618830467061906</v>
      </c>
      <c r="M199" s="8"/>
      <c r="N199" s="8"/>
    </row>
    <row r="200" spans="2:14" ht="15.75">
      <c r="B200" s="9" t="s">
        <v>196</v>
      </c>
      <c r="C200" s="13">
        <v>155000</v>
      </c>
      <c r="D200" s="115">
        <f t="shared" si="29"/>
        <v>100</v>
      </c>
      <c r="E200" s="26">
        <v>0</v>
      </c>
      <c r="F200" s="115">
        <f t="shared" si="32"/>
        <v>0</v>
      </c>
      <c r="G200" s="13">
        <v>0</v>
      </c>
      <c r="H200" s="115">
        <f t="shared" si="33"/>
        <v>0</v>
      </c>
      <c r="I200" s="132">
        <v>0</v>
      </c>
      <c r="J200" s="115">
        <f t="shared" si="34"/>
        <v>0</v>
      </c>
      <c r="K200" s="55">
        <f t="shared" si="30"/>
        <v>155000</v>
      </c>
      <c r="L200" s="44">
        <f t="shared" si="31"/>
        <v>9.3784542586586639E-2</v>
      </c>
      <c r="M200" s="8"/>
      <c r="N200" s="8"/>
    </row>
    <row r="201" spans="2:14" ht="15.75">
      <c r="B201" s="9" t="s">
        <v>213</v>
      </c>
      <c r="C201" s="13">
        <v>0</v>
      </c>
      <c r="D201" s="115">
        <f t="shared" si="29"/>
        <v>0</v>
      </c>
      <c r="E201" s="26">
        <v>0</v>
      </c>
      <c r="F201" s="115">
        <f t="shared" si="32"/>
        <v>0</v>
      </c>
      <c r="G201" s="13">
        <v>231990</v>
      </c>
      <c r="H201" s="115">
        <f t="shared" si="33"/>
        <v>100</v>
      </c>
      <c r="I201" s="132">
        <v>0</v>
      </c>
      <c r="J201" s="115">
        <f t="shared" si="34"/>
        <v>0</v>
      </c>
      <c r="K201" s="55">
        <f t="shared" si="30"/>
        <v>231990</v>
      </c>
      <c r="L201" s="44">
        <f t="shared" si="31"/>
        <v>0.14036823248169183</v>
      </c>
      <c r="M201" s="8"/>
      <c r="N201" s="8"/>
    </row>
    <row r="202" spans="2:14" ht="15.75">
      <c r="B202" s="91" t="s">
        <v>250</v>
      </c>
      <c r="C202" s="92">
        <v>0</v>
      </c>
      <c r="D202" s="120">
        <f t="shared" si="29"/>
        <v>0</v>
      </c>
      <c r="E202" s="94">
        <v>0</v>
      </c>
      <c r="F202" s="120">
        <f t="shared" si="32"/>
        <v>0</v>
      </c>
      <c r="G202" s="92">
        <v>8949</v>
      </c>
      <c r="H202" s="120">
        <f t="shared" si="33"/>
        <v>100</v>
      </c>
      <c r="I202" s="138">
        <v>0</v>
      </c>
      <c r="J202" s="120">
        <f t="shared" si="34"/>
        <v>0</v>
      </c>
      <c r="K202" s="95">
        <f t="shared" si="30"/>
        <v>8949</v>
      </c>
      <c r="L202" s="96">
        <f t="shared" si="31"/>
        <v>5.41469594585396E-3</v>
      </c>
      <c r="M202" s="8"/>
      <c r="N202" s="8"/>
    </row>
    <row r="203" spans="2:14" ht="15.75">
      <c r="B203" s="9" t="s">
        <v>214</v>
      </c>
      <c r="C203" s="13">
        <v>0</v>
      </c>
      <c r="D203" s="115">
        <f t="shared" si="29"/>
        <v>0</v>
      </c>
      <c r="E203" s="26">
        <v>0</v>
      </c>
      <c r="F203" s="115">
        <f t="shared" si="32"/>
        <v>0</v>
      </c>
      <c r="G203" s="13">
        <v>100000</v>
      </c>
      <c r="H203" s="115">
        <f t="shared" si="33"/>
        <v>100</v>
      </c>
      <c r="I203" s="132">
        <v>0</v>
      </c>
      <c r="J203" s="115">
        <f t="shared" si="34"/>
        <v>0</v>
      </c>
      <c r="K203" s="55">
        <f t="shared" si="30"/>
        <v>100000</v>
      </c>
      <c r="L203" s="44">
        <f t="shared" si="31"/>
        <v>6.0506156507475255E-2</v>
      </c>
      <c r="M203" s="8"/>
      <c r="N203" s="8"/>
    </row>
    <row r="204" spans="2:14" ht="15.75">
      <c r="B204" s="9" t="s">
        <v>197</v>
      </c>
      <c r="C204" s="13">
        <v>233600</v>
      </c>
      <c r="D204" s="115">
        <f t="shared" si="29"/>
        <v>28.023032629558543</v>
      </c>
      <c r="E204" s="26">
        <v>0</v>
      </c>
      <c r="F204" s="115">
        <f t="shared" si="32"/>
        <v>0</v>
      </c>
      <c r="G204" s="13">
        <v>600000</v>
      </c>
      <c r="H204" s="115">
        <f t="shared" si="33"/>
        <v>71.976967370441457</v>
      </c>
      <c r="I204" s="132">
        <v>0</v>
      </c>
      <c r="J204" s="115">
        <f t="shared" si="34"/>
        <v>0</v>
      </c>
      <c r="K204" s="55">
        <f t="shared" si="30"/>
        <v>833600</v>
      </c>
      <c r="L204" s="44">
        <f t="shared" si="31"/>
        <v>0.50437932064631374</v>
      </c>
      <c r="M204" s="8"/>
      <c r="N204" s="8"/>
    </row>
    <row r="205" spans="2:14" ht="15.75">
      <c r="B205" s="9" t="s">
        <v>251</v>
      </c>
      <c r="C205" s="13">
        <v>132154</v>
      </c>
      <c r="D205" s="115">
        <f t="shared" si="29"/>
        <v>100</v>
      </c>
      <c r="E205" s="26">
        <v>0</v>
      </c>
      <c r="F205" s="115">
        <f t="shared" si="32"/>
        <v>0</v>
      </c>
      <c r="G205" s="13">
        <v>0</v>
      </c>
      <c r="H205" s="115">
        <f t="shared" si="33"/>
        <v>0</v>
      </c>
      <c r="I205" s="132">
        <v>0</v>
      </c>
      <c r="J205" s="115">
        <f t="shared" si="34"/>
        <v>0</v>
      </c>
      <c r="K205" s="55">
        <f t="shared" si="30"/>
        <v>132154</v>
      </c>
      <c r="L205" s="44">
        <f t="shared" si="31"/>
        <v>7.9961306070888846E-2</v>
      </c>
      <c r="M205" s="8"/>
      <c r="N205" s="8"/>
    </row>
    <row r="206" spans="2:14" ht="15.75">
      <c r="B206" s="86" t="s">
        <v>157</v>
      </c>
      <c r="C206" s="87">
        <v>0</v>
      </c>
      <c r="D206" s="116">
        <f t="shared" si="29"/>
        <v>0</v>
      </c>
      <c r="E206" s="97">
        <v>0</v>
      </c>
      <c r="F206" s="116">
        <f t="shared" si="32"/>
        <v>0</v>
      </c>
      <c r="G206" s="87">
        <v>91000</v>
      </c>
      <c r="H206" s="116">
        <f t="shared" si="33"/>
        <v>100</v>
      </c>
      <c r="I206" s="134">
        <v>0</v>
      </c>
      <c r="J206" s="116">
        <f t="shared" si="34"/>
        <v>0</v>
      </c>
      <c r="K206" s="89">
        <f t="shared" si="30"/>
        <v>91000</v>
      </c>
      <c r="L206" s="90">
        <f t="shared" si="31"/>
        <v>5.5060602421802475E-2</v>
      </c>
      <c r="M206" s="8"/>
      <c r="N206" s="8"/>
    </row>
    <row r="207" spans="2:14" ht="15.75">
      <c r="B207" s="9" t="s">
        <v>252</v>
      </c>
      <c r="C207" s="13">
        <v>0</v>
      </c>
      <c r="D207" s="115">
        <f t="shared" si="29"/>
        <v>0</v>
      </c>
      <c r="E207" s="26">
        <v>0</v>
      </c>
      <c r="F207" s="115">
        <f t="shared" si="32"/>
        <v>0</v>
      </c>
      <c r="G207" s="13">
        <v>31277</v>
      </c>
      <c r="H207" s="115">
        <f t="shared" si="33"/>
        <v>100</v>
      </c>
      <c r="I207" s="132">
        <v>0</v>
      </c>
      <c r="J207" s="115">
        <f t="shared" si="34"/>
        <v>0</v>
      </c>
      <c r="K207" s="55">
        <f t="shared" si="30"/>
        <v>31277</v>
      </c>
      <c r="L207" s="44">
        <f t="shared" si="31"/>
        <v>1.8924510570843035E-2</v>
      </c>
      <c r="M207" s="8"/>
      <c r="N207" s="8"/>
    </row>
    <row r="208" spans="2:14" ht="15.75">
      <c r="B208" s="9" t="s">
        <v>198</v>
      </c>
      <c r="C208" s="13">
        <v>0</v>
      </c>
      <c r="D208" s="115">
        <f t="shared" si="29"/>
        <v>0</v>
      </c>
      <c r="E208" s="26">
        <v>0</v>
      </c>
      <c r="F208" s="115">
        <f t="shared" si="32"/>
        <v>0</v>
      </c>
      <c r="G208" s="13">
        <v>50000</v>
      </c>
      <c r="H208" s="115">
        <f t="shared" si="33"/>
        <v>100</v>
      </c>
      <c r="I208" s="132">
        <v>0</v>
      </c>
      <c r="J208" s="115">
        <f t="shared" si="34"/>
        <v>0</v>
      </c>
      <c r="K208" s="55">
        <f t="shared" si="30"/>
        <v>50000</v>
      </c>
      <c r="L208" s="44">
        <f t="shared" si="31"/>
        <v>3.0253078253737627E-2</v>
      </c>
      <c r="M208" s="8"/>
      <c r="N208" s="8"/>
    </row>
    <row r="209" spans="2:14" ht="15.75">
      <c r="B209" s="9" t="s">
        <v>158</v>
      </c>
      <c r="C209" s="13">
        <v>81840</v>
      </c>
      <c r="D209" s="115">
        <f t="shared" si="29"/>
        <v>31.211981373494986</v>
      </c>
      <c r="E209" s="26">
        <v>0</v>
      </c>
      <c r="F209" s="115">
        <f t="shared" si="32"/>
        <v>0</v>
      </c>
      <c r="G209" s="13">
        <v>180367</v>
      </c>
      <c r="H209" s="115">
        <f t="shared" si="33"/>
        <v>68.788018626505007</v>
      </c>
      <c r="I209" s="132">
        <v>0</v>
      </c>
      <c r="J209" s="115">
        <f t="shared" si="34"/>
        <v>0</v>
      </c>
      <c r="K209" s="55">
        <f t="shared" si="30"/>
        <v>262207</v>
      </c>
      <c r="L209" s="44">
        <f t="shared" si="31"/>
        <v>0.15865137779355565</v>
      </c>
      <c r="M209" s="8"/>
      <c r="N209" s="8"/>
    </row>
    <row r="210" spans="2:14" ht="15.75">
      <c r="B210" s="9" t="s">
        <v>159</v>
      </c>
      <c r="C210" s="13">
        <v>0</v>
      </c>
      <c r="D210" s="115">
        <f t="shared" si="29"/>
        <v>0</v>
      </c>
      <c r="E210" s="26">
        <v>0</v>
      </c>
      <c r="F210" s="115">
        <f t="shared" si="32"/>
        <v>0</v>
      </c>
      <c r="G210" s="13">
        <v>189000</v>
      </c>
      <c r="H210" s="115">
        <f t="shared" si="33"/>
        <v>100</v>
      </c>
      <c r="I210" s="132">
        <v>0</v>
      </c>
      <c r="J210" s="115">
        <f t="shared" si="34"/>
        <v>0</v>
      </c>
      <c r="K210" s="55">
        <f t="shared" si="30"/>
        <v>189000</v>
      </c>
      <c r="L210" s="44">
        <f t="shared" si="31"/>
        <v>0.11435663579912822</v>
      </c>
      <c r="M210" s="8"/>
      <c r="N210" s="8"/>
    </row>
    <row r="211" spans="2:14" ht="15.75">
      <c r="B211" s="9" t="s">
        <v>160</v>
      </c>
      <c r="C211" s="13">
        <v>0</v>
      </c>
      <c r="D211" s="115">
        <f t="shared" si="29"/>
        <v>0</v>
      </c>
      <c r="E211" s="26">
        <v>0</v>
      </c>
      <c r="F211" s="115">
        <f t="shared" si="32"/>
        <v>0</v>
      </c>
      <c r="G211" s="13">
        <v>356919</v>
      </c>
      <c r="H211" s="115">
        <f t="shared" si="33"/>
        <v>100</v>
      </c>
      <c r="I211" s="132">
        <v>0</v>
      </c>
      <c r="J211" s="115">
        <f t="shared" si="34"/>
        <v>0</v>
      </c>
      <c r="K211" s="55">
        <f t="shared" si="30"/>
        <v>356919</v>
      </c>
      <c r="L211" s="44">
        <f t="shared" si="31"/>
        <v>0.21595796874491557</v>
      </c>
      <c r="M211" s="8"/>
      <c r="N211" s="8"/>
    </row>
    <row r="212" spans="2:14" ht="15.75">
      <c r="B212" s="91" t="s">
        <v>253</v>
      </c>
      <c r="C212" s="92">
        <v>0</v>
      </c>
      <c r="D212" s="120">
        <f t="shared" si="29"/>
        <v>0</v>
      </c>
      <c r="E212" s="94">
        <v>0</v>
      </c>
      <c r="F212" s="120">
        <f t="shared" si="32"/>
        <v>0</v>
      </c>
      <c r="G212" s="92">
        <v>56000</v>
      </c>
      <c r="H212" s="120">
        <f t="shared" si="33"/>
        <v>100</v>
      </c>
      <c r="I212" s="138">
        <v>0</v>
      </c>
      <c r="J212" s="120">
        <f t="shared" si="34"/>
        <v>0</v>
      </c>
      <c r="K212" s="95">
        <f t="shared" si="30"/>
        <v>56000</v>
      </c>
      <c r="L212" s="96">
        <f t="shared" si="31"/>
        <v>3.3883447644186146E-2</v>
      </c>
      <c r="M212" s="8"/>
      <c r="N212" s="8"/>
    </row>
    <row r="213" spans="2:14" ht="15.75">
      <c r="B213" s="9" t="s">
        <v>199</v>
      </c>
      <c r="C213" s="13">
        <v>21600</v>
      </c>
      <c r="D213" s="115">
        <f t="shared" si="29"/>
        <v>10.751136086486918</v>
      </c>
      <c r="E213" s="26">
        <v>0</v>
      </c>
      <c r="F213" s="115">
        <f t="shared" si="32"/>
        <v>0</v>
      </c>
      <c r="G213" s="13">
        <v>179309</v>
      </c>
      <c r="H213" s="115">
        <f t="shared" si="33"/>
        <v>89.248863913513091</v>
      </c>
      <c r="I213" s="132">
        <v>0</v>
      </c>
      <c r="J213" s="115">
        <f t="shared" si="34"/>
        <v>0</v>
      </c>
      <c r="K213" s="55">
        <f t="shared" si="30"/>
        <v>200909</v>
      </c>
      <c r="L213" s="44">
        <f t="shared" si="31"/>
        <v>0.12156231397760346</v>
      </c>
      <c r="M213" s="8"/>
      <c r="N213" s="8"/>
    </row>
    <row r="214" spans="2:14" ht="15.75">
      <c r="B214" s="9" t="s">
        <v>200</v>
      </c>
      <c r="C214" s="13">
        <v>400000</v>
      </c>
      <c r="D214" s="115">
        <f t="shared" si="29"/>
        <v>100</v>
      </c>
      <c r="E214" s="26">
        <v>0</v>
      </c>
      <c r="F214" s="115">
        <f t="shared" si="32"/>
        <v>0</v>
      </c>
      <c r="G214" s="13">
        <v>0</v>
      </c>
      <c r="H214" s="115">
        <f t="shared" si="33"/>
        <v>0</v>
      </c>
      <c r="I214" s="132">
        <v>0</v>
      </c>
      <c r="J214" s="115">
        <f t="shared" si="34"/>
        <v>0</v>
      </c>
      <c r="K214" s="55">
        <f t="shared" si="30"/>
        <v>400000</v>
      </c>
      <c r="L214" s="44">
        <f t="shared" si="31"/>
        <v>0.24202462602990102</v>
      </c>
      <c r="M214" s="8"/>
      <c r="N214" s="8"/>
    </row>
    <row r="215" spans="2:14" ht="15.75">
      <c r="B215" s="9" t="s">
        <v>254</v>
      </c>
      <c r="C215" s="13">
        <v>339000</v>
      </c>
      <c r="D215" s="115">
        <f t="shared" si="29"/>
        <v>37.904030126436218</v>
      </c>
      <c r="E215" s="26">
        <v>0</v>
      </c>
      <c r="F215" s="115">
        <f t="shared" si="32"/>
        <v>0</v>
      </c>
      <c r="G215" s="13">
        <v>555364</v>
      </c>
      <c r="H215" s="115">
        <f t="shared" si="33"/>
        <v>62.095969873563782</v>
      </c>
      <c r="I215" s="132">
        <v>0</v>
      </c>
      <c r="J215" s="115">
        <f t="shared" si="34"/>
        <v>0</v>
      </c>
      <c r="K215" s="55">
        <f t="shared" si="30"/>
        <v>894364</v>
      </c>
      <c r="L215" s="44">
        <f t="shared" si="31"/>
        <v>0.54114528158651598</v>
      </c>
      <c r="M215" s="8"/>
      <c r="N215" s="8"/>
    </row>
    <row r="216" spans="2:14" ht="15.75">
      <c r="B216" s="86" t="s">
        <v>201</v>
      </c>
      <c r="C216" s="87">
        <v>0</v>
      </c>
      <c r="D216" s="116">
        <f t="shared" si="29"/>
        <v>0</v>
      </c>
      <c r="E216" s="97">
        <v>0</v>
      </c>
      <c r="F216" s="116">
        <f t="shared" si="32"/>
        <v>0</v>
      </c>
      <c r="G216" s="87">
        <v>400000</v>
      </c>
      <c r="H216" s="116">
        <f t="shared" si="33"/>
        <v>100</v>
      </c>
      <c r="I216" s="134">
        <v>0</v>
      </c>
      <c r="J216" s="116">
        <f t="shared" si="34"/>
        <v>0</v>
      </c>
      <c r="K216" s="89">
        <f t="shared" si="30"/>
        <v>400000</v>
      </c>
      <c r="L216" s="90">
        <f t="shared" si="31"/>
        <v>0.24202462602990102</v>
      </c>
      <c r="M216" s="8"/>
      <c r="N216" s="8"/>
    </row>
    <row r="217" spans="2:14" ht="15.75">
      <c r="B217" s="9" t="s">
        <v>255</v>
      </c>
      <c r="C217" s="13">
        <v>0</v>
      </c>
      <c r="D217" s="115">
        <f t="shared" si="29"/>
        <v>0</v>
      </c>
      <c r="E217" s="26">
        <v>0</v>
      </c>
      <c r="F217" s="115">
        <f t="shared" si="32"/>
        <v>0</v>
      </c>
      <c r="G217" s="13">
        <v>693574</v>
      </c>
      <c r="H217" s="115">
        <f t="shared" si="33"/>
        <v>100</v>
      </c>
      <c r="I217" s="132">
        <v>0</v>
      </c>
      <c r="J217" s="115">
        <f t="shared" si="34"/>
        <v>0</v>
      </c>
      <c r="K217" s="55">
        <f t="shared" si="30"/>
        <v>693574</v>
      </c>
      <c r="L217" s="44">
        <f t="shared" si="31"/>
        <v>0.41965496993515639</v>
      </c>
      <c r="M217" s="8"/>
      <c r="N217" s="8"/>
    </row>
    <row r="218" spans="2:14" ht="15.75">
      <c r="B218" s="9" t="s">
        <v>256</v>
      </c>
      <c r="C218" s="13">
        <v>0</v>
      </c>
      <c r="D218" s="115">
        <f t="shared" si="29"/>
        <v>0</v>
      </c>
      <c r="E218" s="26">
        <v>0</v>
      </c>
      <c r="F218" s="115">
        <f t="shared" si="32"/>
        <v>0</v>
      </c>
      <c r="G218" s="13">
        <v>170194</v>
      </c>
      <c r="H218" s="115">
        <f t="shared" si="33"/>
        <v>100</v>
      </c>
      <c r="I218" s="132">
        <v>0</v>
      </c>
      <c r="J218" s="115">
        <f t="shared" si="34"/>
        <v>0</v>
      </c>
      <c r="K218" s="55">
        <f t="shared" si="30"/>
        <v>170194</v>
      </c>
      <c r="L218" s="44">
        <f t="shared" si="31"/>
        <v>0.10297784800633242</v>
      </c>
      <c r="M218" s="8"/>
      <c r="N218" s="8"/>
    </row>
    <row r="219" spans="2:14" ht="15.75">
      <c r="B219" s="9" t="s">
        <v>202</v>
      </c>
      <c r="C219" s="13">
        <v>26300</v>
      </c>
      <c r="D219" s="115">
        <f t="shared" si="29"/>
        <v>15.425219941348974</v>
      </c>
      <c r="E219" s="26">
        <v>0</v>
      </c>
      <c r="F219" s="115">
        <f t="shared" si="32"/>
        <v>0</v>
      </c>
      <c r="G219" s="13">
        <v>144200</v>
      </c>
      <c r="H219" s="115">
        <f t="shared" si="33"/>
        <v>84.574780058651015</v>
      </c>
      <c r="I219" s="132">
        <v>0</v>
      </c>
      <c r="J219" s="115">
        <f t="shared" si="34"/>
        <v>0</v>
      </c>
      <c r="K219" s="55">
        <f t="shared" si="30"/>
        <v>170500</v>
      </c>
      <c r="L219" s="44">
        <f t="shared" si="31"/>
        <v>0.10316299684524531</v>
      </c>
      <c r="M219" s="8"/>
      <c r="N219" s="8"/>
    </row>
    <row r="220" spans="2:14" ht="15.75">
      <c r="B220" s="9" t="s">
        <v>203</v>
      </c>
      <c r="C220" s="13">
        <v>0</v>
      </c>
      <c r="D220" s="115">
        <f t="shared" si="29"/>
        <v>0</v>
      </c>
      <c r="E220" s="26">
        <v>0</v>
      </c>
      <c r="F220" s="115">
        <f t="shared" si="32"/>
        <v>0</v>
      </c>
      <c r="G220" s="13">
        <v>562601</v>
      </c>
      <c r="H220" s="115">
        <f t="shared" si="33"/>
        <v>100</v>
      </c>
      <c r="I220" s="132">
        <v>0</v>
      </c>
      <c r="J220" s="115">
        <f t="shared" si="34"/>
        <v>0</v>
      </c>
      <c r="K220" s="55">
        <f t="shared" si="30"/>
        <v>562601</v>
      </c>
      <c r="L220" s="44">
        <f t="shared" si="31"/>
        <v>0.34040824157262084</v>
      </c>
      <c r="M220" s="8"/>
      <c r="N220" s="8"/>
    </row>
    <row r="221" spans="2:14" ht="15.75">
      <c r="B221" s="9" t="s">
        <v>215</v>
      </c>
      <c r="C221" s="13">
        <v>0</v>
      </c>
      <c r="D221" s="115">
        <f t="shared" si="29"/>
        <v>0</v>
      </c>
      <c r="E221" s="26">
        <v>0</v>
      </c>
      <c r="F221" s="115">
        <f t="shared" si="32"/>
        <v>0</v>
      </c>
      <c r="G221" s="13">
        <v>42768</v>
      </c>
      <c r="H221" s="115">
        <f t="shared" si="33"/>
        <v>100</v>
      </c>
      <c r="I221" s="132">
        <v>0</v>
      </c>
      <c r="J221" s="115">
        <f t="shared" si="34"/>
        <v>0</v>
      </c>
      <c r="K221" s="55">
        <f t="shared" si="30"/>
        <v>42768</v>
      </c>
      <c r="L221" s="44">
        <f t="shared" si="31"/>
        <v>2.5877273015117015E-2</v>
      </c>
      <c r="M221" s="8"/>
      <c r="N221" s="8"/>
    </row>
    <row r="222" spans="2:14" ht="15.75">
      <c r="B222" s="91" t="s">
        <v>257</v>
      </c>
      <c r="C222" s="92">
        <v>0</v>
      </c>
      <c r="D222" s="120">
        <f t="shared" si="29"/>
        <v>0</v>
      </c>
      <c r="E222" s="94">
        <v>0</v>
      </c>
      <c r="F222" s="120">
        <f t="shared" si="32"/>
        <v>0</v>
      </c>
      <c r="G222" s="92">
        <v>131025</v>
      </c>
      <c r="H222" s="120">
        <f t="shared" si="33"/>
        <v>100</v>
      </c>
      <c r="I222" s="138">
        <v>0</v>
      </c>
      <c r="J222" s="120">
        <f t="shared" si="34"/>
        <v>0</v>
      </c>
      <c r="K222" s="95">
        <f t="shared" si="30"/>
        <v>131025</v>
      </c>
      <c r="L222" s="96">
        <f t="shared" si="31"/>
        <v>7.9278191563919451E-2</v>
      </c>
      <c r="M222" s="8"/>
      <c r="N222" s="8"/>
    </row>
    <row r="223" spans="2:14" ht="15.75">
      <c r="B223" s="9" t="s">
        <v>216</v>
      </c>
      <c r="C223" s="13">
        <v>0</v>
      </c>
      <c r="D223" s="115">
        <f>(C223/K223)*100</f>
        <v>0</v>
      </c>
      <c r="E223" s="26">
        <v>0</v>
      </c>
      <c r="F223" s="115">
        <f t="shared" si="32"/>
        <v>0</v>
      </c>
      <c r="G223" s="13">
        <v>153050</v>
      </c>
      <c r="H223" s="115">
        <f t="shared" si="33"/>
        <v>100</v>
      </c>
      <c r="I223" s="132">
        <v>0</v>
      </c>
      <c r="J223" s="115">
        <f t="shared" si="34"/>
        <v>0</v>
      </c>
      <c r="K223" s="55">
        <f t="shared" si="30"/>
        <v>153050</v>
      </c>
      <c r="L223" s="44">
        <f t="shared" si="31"/>
        <v>9.2604672534690874E-2</v>
      </c>
      <c r="M223" s="8"/>
      <c r="N223" s="8"/>
    </row>
    <row r="224" spans="2:14" ht="15.75">
      <c r="B224" s="9"/>
      <c r="C224" s="13"/>
      <c r="D224" s="115"/>
      <c r="E224" s="54"/>
      <c r="F224" s="115"/>
      <c r="G224" s="13"/>
      <c r="H224" s="115"/>
      <c r="I224" s="132"/>
      <c r="J224" s="115"/>
      <c r="K224" s="55"/>
      <c r="L224" s="44"/>
      <c r="M224" s="8"/>
      <c r="N224" s="8"/>
    </row>
    <row r="225" spans="1:14" ht="15.75">
      <c r="A225" s="52"/>
      <c r="B225" s="9" t="s">
        <v>21</v>
      </c>
      <c r="C225" s="8">
        <f>SUM(C128:C224)</f>
        <v>3761638</v>
      </c>
      <c r="D225" s="112">
        <f>(C225/K225)*100</f>
        <v>19.120641356437616</v>
      </c>
      <c r="E225" s="8">
        <v>0</v>
      </c>
      <c r="F225" s="112">
        <v>0</v>
      </c>
      <c r="G225" s="8">
        <f>SUM(G128:G224)</f>
        <v>15911541</v>
      </c>
      <c r="H225" s="112">
        <f>(G225/K225)*100</f>
        <v>80.879358643562384</v>
      </c>
      <c r="I225" s="131">
        <f>SUM(I128:I223)</f>
        <v>0</v>
      </c>
      <c r="J225" s="112">
        <f>(I225/K225)*100</f>
        <v>0</v>
      </c>
      <c r="K225" s="8">
        <f>SUM(K128:K224)</f>
        <v>19673179</v>
      </c>
      <c r="L225" s="45">
        <f>(K225/$K$274)*100</f>
        <v>11.903484475735755</v>
      </c>
      <c r="M225" s="53"/>
      <c r="N225" s="8"/>
    </row>
    <row r="226" spans="1:14" ht="15.75">
      <c r="A226" s="52"/>
      <c r="B226" s="9"/>
      <c r="C226" s="8"/>
      <c r="D226" s="114"/>
      <c r="E226" s="8"/>
      <c r="F226" s="114"/>
      <c r="G226" s="8"/>
      <c r="H226" s="114"/>
      <c r="I226" s="131"/>
      <c r="J226" s="114"/>
      <c r="K226" s="8"/>
      <c r="L226" s="45"/>
      <c r="M226" s="53"/>
      <c r="N226" s="8"/>
    </row>
    <row r="227" spans="1:14" ht="15.75" customHeight="1">
      <c r="A227" s="52"/>
      <c r="B227" s="9"/>
      <c r="C227" s="13"/>
      <c r="D227" s="115"/>
      <c r="E227" s="54"/>
      <c r="F227" s="115"/>
      <c r="G227" s="13"/>
      <c r="H227" s="115"/>
      <c r="I227" s="132"/>
      <c r="J227" s="115"/>
      <c r="K227" s="55"/>
      <c r="L227" s="44"/>
      <c r="M227" s="53"/>
      <c r="N227" s="8"/>
    </row>
    <row r="228" spans="1:14" ht="15.75">
      <c r="A228" s="52"/>
      <c r="B228" s="99" t="s">
        <v>23</v>
      </c>
      <c r="C228" s="63"/>
      <c r="D228" s="122"/>
      <c r="E228" s="62"/>
      <c r="F228" s="122"/>
      <c r="G228" s="63"/>
      <c r="H228" s="122"/>
      <c r="I228" s="139"/>
      <c r="J228" s="122"/>
      <c r="K228" s="64"/>
      <c r="L228" s="65"/>
      <c r="M228" s="8"/>
      <c r="N228" s="8"/>
    </row>
    <row r="229" spans="1:14" ht="6" customHeight="1">
      <c r="B229" s="9"/>
      <c r="C229" s="8"/>
      <c r="D229" s="114"/>
      <c r="E229" s="17"/>
      <c r="F229" s="114"/>
      <c r="G229" s="8"/>
      <c r="H229" s="114"/>
      <c r="I229" s="131"/>
      <c r="J229" s="114"/>
      <c r="K229" s="19"/>
      <c r="L229" s="44"/>
      <c r="M229" s="8"/>
      <c r="N229" s="8"/>
    </row>
    <row r="230" spans="1:14" ht="15.75">
      <c r="B230" s="9" t="s">
        <v>58</v>
      </c>
      <c r="C230" s="8">
        <v>16000</v>
      </c>
      <c r="D230" s="114">
        <f t="shared" ref="D230:D241" si="35">(C230/K230)*100</f>
        <v>2.0775254594252788</v>
      </c>
      <c r="E230" s="28">
        <v>0</v>
      </c>
      <c r="F230" s="114">
        <f t="shared" ref="F230:F241" si="36">(E230/K230)*100</f>
        <v>0</v>
      </c>
      <c r="G230" s="8">
        <v>754147</v>
      </c>
      <c r="H230" s="114">
        <f t="shared" ref="H230:H241" si="37">(G230/K230)*100</f>
        <v>97.922474540574726</v>
      </c>
      <c r="I230" s="131">
        <v>0</v>
      </c>
      <c r="J230" s="114">
        <f>(I230/K230)*100</f>
        <v>0</v>
      </c>
      <c r="K230" s="19">
        <f t="shared" ref="K230:K270" si="38">SUM(C230,E230,G230,I230)</f>
        <v>770147</v>
      </c>
      <c r="L230" s="44">
        <f t="shared" ref="L230:L270" si="39">(K230/$K$274)*100</f>
        <v>0.46598634915762538</v>
      </c>
      <c r="M230" s="8"/>
      <c r="N230" s="8"/>
    </row>
    <row r="231" spans="1:14" ht="15.75">
      <c r="B231" s="9" t="s">
        <v>59</v>
      </c>
      <c r="C231" s="13">
        <v>10171</v>
      </c>
      <c r="D231" s="114">
        <f t="shared" si="35"/>
        <v>9.9998033663677841</v>
      </c>
      <c r="E231" s="28">
        <v>0</v>
      </c>
      <c r="F231" s="114">
        <f t="shared" si="36"/>
        <v>0</v>
      </c>
      <c r="G231" s="13">
        <v>91541</v>
      </c>
      <c r="H231" s="114">
        <f t="shared" si="37"/>
        <v>90.000196633632214</v>
      </c>
      <c r="I231" s="131">
        <v>0</v>
      </c>
      <c r="J231" s="114">
        <f t="shared" ref="J231:J270" si="40">(I231/K231)*100</f>
        <v>0</v>
      </c>
      <c r="K231" s="19">
        <f t="shared" si="38"/>
        <v>101712</v>
      </c>
      <c r="L231" s="44">
        <f t="shared" si="39"/>
        <v>6.1542021906883231E-2</v>
      </c>
      <c r="M231" s="8"/>
      <c r="N231" s="8"/>
    </row>
    <row r="232" spans="1:14" ht="13.5" customHeight="1">
      <c r="B232" s="9" t="s">
        <v>161</v>
      </c>
      <c r="C232" s="8">
        <v>472829</v>
      </c>
      <c r="D232" s="115">
        <f t="shared" si="35"/>
        <v>55.113735043681487</v>
      </c>
      <c r="E232" s="28">
        <v>0</v>
      </c>
      <c r="F232" s="114">
        <f t="shared" si="36"/>
        <v>0</v>
      </c>
      <c r="G232" s="8">
        <v>385086</v>
      </c>
      <c r="H232" s="114">
        <f t="shared" si="37"/>
        <v>44.88626495631852</v>
      </c>
      <c r="I232" s="131">
        <v>0</v>
      </c>
      <c r="J232" s="114">
        <f t="shared" si="40"/>
        <v>0</v>
      </c>
      <c r="K232" s="19">
        <f t="shared" si="38"/>
        <v>857915</v>
      </c>
      <c r="L232" s="44">
        <f t="shared" si="39"/>
        <v>0.51909139260110626</v>
      </c>
      <c r="M232" s="8"/>
      <c r="N232" s="8"/>
    </row>
    <row r="233" spans="1:14" ht="15.75">
      <c r="B233" s="9" t="s">
        <v>60</v>
      </c>
      <c r="C233" s="8">
        <v>381476</v>
      </c>
      <c r="D233" s="115">
        <f t="shared" si="35"/>
        <v>100</v>
      </c>
      <c r="E233" s="28">
        <v>0</v>
      </c>
      <c r="F233" s="114">
        <f t="shared" si="36"/>
        <v>0</v>
      </c>
      <c r="G233" s="8">
        <v>0</v>
      </c>
      <c r="H233" s="114">
        <f t="shared" si="37"/>
        <v>0</v>
      </c>
      <c r="I233" s="131">
        <v>0</v>
      </c>
      <c r="J233" s="114">
        <f t="shared" si="40"/>
        <v>0</v>
      </c>
      <c r="K233" s="19">
        <f t="shared" si="38"/>
        <v>381476</v>
      </c>
      <c r="L233" s="46">
        <f t="shared" si="39"/>
        <v>0.23081646559845628</v>
      </c>
      <c r="M233" s="8"/>
      <c r="N233" s="8"/>
    </row>
    <row r="234" spans="1:14" ht="15.75">
      <c r="B234" s="56" t="s">
        <v>61</v>
      </c>
      <c r="C234" s="57">
        <v>287785</v>
      </c>
      <c r="D234" s="123">
        <f t="shared" si="35"/>
        <v>663.61896416547529</v>
      </c>
      <c r="E234" s="60">
        <v>-8000</v>
      </c>
      <c r="F234" s="125">
        <f t="shared" si="36"/>
        <v>-18.447631785269568</v>
      </c>
      <c r="G234" s="57">
        <v>-236419</v>
      </c>
      <c r="H234" s="125">
        <f t="shared" si="37"/>
        <v>-545.17133238020574</v>
      </c>
      <c r="I234" s="140">
        <v>0</v>
      </c>
      <c r="J234" s="125">
        <f t="shared" si="40"/>
        <v>0</v>
      </c>
      <c r="K234" s="58">
        <f t="shared" si="38"/>
        <v>43366</v>
      </c>
      <c r="L234" s="61">
        <f t="shared" si="39"/>
        <v>2.6239099831031718E-2</v>
      </c>
      <c r="M234" s="8"/>
      <c r="N234" s="8"/>
    </row>
    <row r="235" spans="1:14" ht="15.75">
      <c r="B235" s="9" t="s">
        <v>217</v>
      </c>
      <c r="C235" s="8">
        <v>0</v>
      </c>
      <c r="D235" s="115">
        <f t="shared" si="35"/>
        <v>0</v>
      </c>
      <c r="E235" s="28">
        <v>0</v>
      </c>
      <c r="F235" s="114">
        <f t="shared" si="36"/>
        <v>0</v>
      </c>
      <c r="G235" s="8">
        <v>165413</v>
      </c>
      <c r="H235" s="114">
        <f t="shared" si="37"/>
        <v>100</v>
      </c>
      <c r="I235" s="131">
        <v>0</v>
      </c>
      <c r="J235" s="114">
        <f t="shared" si="40"/>
        <v>0</v>
      </c>
      <c r="K235" s="19">
        <f t="shared" si="38"/>
        <v>165413</v>
      </c>
      <c r="L235" s="46">
        <f t="shared" si="39"/>
        <v>0.10008504866371004</v>
      </c>
      <c r="M235" s="8"/>
      <c r="N235" s="8"/>
    </row>
    <row r="236" spans="1:14" ht="15.75">
      <c r="B236" s="9" t="s">
        <v>218</v>
      </c>
      <c r="C236" s="8">
        <v>0</v>
      </c>
      <c r="D236" s="115">
        <f t="shared" si="35"/>
        <v>0</v>
      </c>
      <c r="E236" s="28">
        <v>0</v>
      </c>
      <c r="F236" s="114">
        <f t="shared" si="36"/>
        <v>0</v>
      </c>
      <c r="G236" s="8">
        <v>55848</v>
      </c>
      <c r="H236" s="114">
        <f t="shared" si="37"/>
        <v>100</v>
      </c>
      <c r="I236" s="131">
        <v>0</v>
      </c>
      <c r="J236" s="114">
        <f t="shared" si="40"/>
        <v>0</v>
      </c>
      <c r="K236" s="19">
        <f t="shared" si="38"/>
        <v>55848</v>
      </c>
      <c r="L236" s="46">
        <f t="shared" si="39"/>
        <v>3.3791478286294779E-2</v>
      </c>
      <c r="M236" s="8"/>
      <c r="N236" s="8"/>
    </row>
    <row r="237" spans="1:14" ht="15.75">
      <c r="B237" s="9" t="s">
        <v>162</v>
      </c>
      <c r="C237" s="8">
        <v>437292</v>
      </c>
      <c r="D237" s="115">
        <f t="shared" si="35"/>
        <v>48.361934822446628</v>
      </c>
      <c r="E237" s="28">
        <v>0</v>
      </c>
      <c r="F237" s="114">
        <f t="shared" si="36"/>
        <v>0</v>
      </c>
      <c r="G237" s="8">
        <v>466915</v>
      </c>
      <c r="H237" s="114">
        <f t="shared" si="37"/>
        <v>51.638065177553372</v>
      </c>
      <c r="I237" s="131">
        <v>0</v>
      </c>
      <c r="J237" s="114">
        <f t="shared" si="40"/>
        <v>0</v>
      </c>
      <c r="K237" s="19">
        <f t="shared" si="38"/>
        <v>904207</v>
      </c>
      <c r="L237" s="46">
        <f t="shared" si="39"/>
        <v>0.54710090257154675</v>
      </c>
      <c r="M237" s="8"/>
      <c r="N237" s="8"/>
    </row>
    <row r="238" spans="1:14" ht="15.75">
      <c r="B238" s="9" t="s">
        <v>163</v>
      </c>
      <c r="C238" s="8">
        <v>85000</v>
      </c>
      <c r="D238" s="115">
        <f t="shared" si="35"/>
        <v>16.120375585786</v>
      </c>
      <c r="E238" s="28">
        <v>0</v>
      </c>
      <c r="F238" s="114">
        <f t="shared" si="36"/>
        <v>0</v>
      </c>
      <c r="G238" s="8">
        <v>442283</v>
      </c>
      <c r="H238" s="114">
        <f t="shared" si="37"/>
        <v>83.879624414213993</v>
      </c>
      <c r="I238" s="131">
        <v>0</v>
      </c>
      <c r="J238" s="114">
        <f t="shared" si="40"/>
        <v>0</v>
      </c>
      <c r="K238" s="19">
        <f t="shared" si="38"/>
        <v>527283</v>
      </c>
      <c r="L238" s="46">
        <f t="shared" si="39"/>
        <v>0.31903867721731077</v>
      </c>
      <c r="M238" s="8"/>
      <c r="N238" s="8"/>
    </row>
    <row r="239" spans="1:14" ht="15.75">
      <c r="B239" s="9" t="s">
        <v>164</v>
      </c>
      <c r="C239" s="8">
        <v>882599</v>
      </c>
      <c r="D239" s="115">
        <f t="shared" si="35"/>
        <v>38.077937766272981</v>
      </c>
      <c r="E239" s="28">
        <v>0</v>
      </c>
      <c r="F239" s="114">
        <f t="shared" si="36"/>
        <v>0</v>
      </c>
      <c r="G239" s="8">
        <v>1435276</v>
      </c>
      <c r="H239" s="114">
        <f t="shared" si="37"/>
        <v>61.922062233727019</v>
      </c>
      <c r="I239" s="131">
        <v>0</v>
      </c>
      <c r="J239" s="114">
        <f t="shared" si="40"/>
        <v>0</v>
      </c>
      <c r="K239" s="19">
        <f t="shared" si="38"/>
        <v>2317875</v>
      </c>
      <c r="L239" s="46">
        <f t="shared" si="39"/>
        <v>1.402457075147642</v>
      </c>
      <c r="M239" s="8"/>
      <c r="N239" s="8"/>
    </row>
    <row r="240" spans="1:14" ht="15.75">
      <c r="B240" s="100" t="s">
        <v>165</v>
      </c>
      <c r="C240" s="63">
        <v>36245</v>
      </c>
      <c r="D240" s="122">
        <f t="shared" si="35"/>
        <v>11.379119809620686</v>
      </c>
      <c r="E240" s="101">
        <v>0</v>
      </c>
      <c r="F240" s="122">
        <f t="shared" si="36"/>
        <v>0</v>
      </c>
      <c r="G240" s="63">
        <v>282277</v>
      </c>
      <c r="H240" s="122">
        <f t="shared" si="37"/>
        <v>88.62088019037931</v>
      </c>
      <c r="I240" s="139">
        <v>0</v>
      </c>
      <c r="J240" s="122">
        <f t="shared" si="40"/>
        <v>0</v>
      </c>
      <c r="K240" s="64">
        <f t="shared" si="38"/>
        <v>318522</v>
      </c>
      <c r="L240" s="102">
        <f t="shared" si="39"/>
        <v>0.19272541983074032</v>
      </c>
      <c r="M240" s="8"/>
      <c r="N240" s="8"/>
    </row>
    <row r="241" spans="2:14" ht="15.75">
      <c r="B241" s="9" t="s">
        <v>62</v>
      </c>
      <c r="C241" s="13">
        <v>0</v>
      </c>
      <c r="D241" s="115">
        <f t="shared" si="35"/>
        <v>0</v>
      </c>
      <c r="E241" s="59">
        <v>0</v>
      </c>
      <c r="F241" s="115">
        <f t="shared" si="36"/>
        <v>0</v>
      </c>
      <c r="G241" s="13">
        <v>122077</v>
      </c>
      <c r="H241" s="115">
        <f t="shared" si="37"/>
        <v>100</v>
      </c>
      <c r="I241" s="132">
        <v>0</v>
      </c>
      <c r="J241" s="115">
        <f t="shared" si="40"/>
        <v>0</v>
      </c>
      <c r="K241" s="55">
        <f t="shared" si="38"/>
        <v>122077</v>
      </c>
      <c r="L241" s="46">
        <f t="shared" si="39"/>
        <v>7.3864100679630562E-2</v>
      </c>
      <c r="M241" s="8"/>
      <c r="N241" s="8"/>
    </row>
    <row r="242" spans="2:14" ht="15.75">
      <c r="B242" s="9" t="s">
        <v>166</v>
      </c>
      <c r="C242" s="8">
        <v>305411</v>
      </c>
      <c r="D242" s="115">
        <v>0</v>
      </c>
      <c r="E242" s="28">
        <v>0</v>
      </c>
      <c r="F242" s="114">
        <v>0</v>
      </c>
      <c r="G242" s="8">
        <v>141788</v>
      </c>
      <c r="H242" s="114">
        <v>0</v>
      </c>
      <c r="I242" s="131">
        <v>0</v>
      </c>
      <c r="J242" s="114">
        <f t="shared" si="40"/>
        <v>0</v>
      </c>
      <c r="K242" s="19">
        <f t="shared" si="38"/>
        <v>447199</v>
      </c>
      <c r="L242" s="46">
        <f t="shared" si="39"/>
        <v>0.27058292683986424</v>
      </c>
      <c r="M242" s="8"/>
      <c r="N242" s="8"/>
    </row>
    <row r="243" spans="2:14" ht="15.75">
      <c r="B243" s="9" t="s">
        <v>63</v>
      </c>
      <c r="C243" s="8">
        <v>261633</v>
      </c>
      <c r="D243" s="115">
        <f t="shared" ref="D243:D252" si="41">(C243/K243)*100</f>
        <v>24.042156684365196</v>
      </c>
      <c r="E243" s="28">
        <v>0</v>
      </c>
      <c r="F243" s="114">
        <f t="shared" ref="F243:F252" si="42">(E243/K243)*100</f>
        <v>0</v>
      </c>
      <c r="G243" s="8">
        <v>826593</v>
      </c>
      <c r="H243" s="114">
        <f t="shared" ref="H243:H252" si="43">(G243/K243)*100</f>
        <v>75.957843315634804</v>
      </c>
      <c r="I243" s="131">
        <v>0</v>
      </c>
      <c r="J243" s="114">
        <f t="shared" si="40"/>
        <v>0</v>
      </c>
      <c r="K243" s="19">
        <f t="shared" si="38"/>
        <v>1088226</v>
      </c>
      <c r="L243" s="46">
        <f t="shared" si="39"/>
        <v>0.65844372671503759</v>
      </c>
      <c r="M243" s="8"/>
      <c r="N243" s="8"/>
    </row>
    <row r="244" spans="2:14" ht="15.75">
      <c r="B244" s="9" t="s">
        <v>64</v>
      </c>
      <c r="C244" s="8">
        <v>0</v>
      </c>
      <c r="D244" s="115">
        <f t="shared" si="41"/>
        <v>0</v>
      </c>
      <c r="E244" s="28">
        <v>0</v>
      </c>
      <c r="F244" s="114">
        <f t="shared" si="42"/>
        <v>0</v>
      </c>
      <c r="G244" s="8">
        <v>500836</v>
      </c>
      <c r="H244" s="114">
        <f t="shared" si="43"/>
        <v>100</v>
      </c>
      <c r="I244" s="131">
        <v>0</v>
      </c>
      <c r="J244" s="114">
        <f t="shared" si="40"/>
        <v>0</v>
      </c>
      <c r="K244" s="19">
        <f t="shared" si="38"/>
        <v>500836</v>
      </c>
      <c r="L244" s="46">
        <f t="shared" si="39"/>
        <v>0.30303661400577875</v>
      </c>
      <c r="M244" s="8"/>
      <c r="N244" s="8"/>
    </row>
    <row r="245" spans="2:14" ht="15.75">
      <c r="B245" s="100" t="s">
        <v>219</v>
      </c>
      <c r="C245" s="63">
        <v>72625</v>
      </c>
      <c r="D245" s="122">
        <f t="shared" si="41"/>
        <v>28.823333306874737</v>
      </c>
      <c r="E245" s="101">
        <v>0</v>
      </c>
      <c r="F245" s="122">
        <f t="shared" si="42"/>
        <v>0</v>
      </c>
      <c r="G245" s="63">
        <v>179341</v>
      </c>
      <c r="H245" s="122">
        <f t="shared" si="43"/>
        <v>71.17666669312527</v>
      </c>
      <c r="I245" s="139">
        <v>0</v>
      </c>
      <c r="J245" s="122">
        <f t="shared" si="40"/>
        <v>0</v>
      </c>
      <c r="K245" s="64">
        <f t="shared" si="38"/>
        <v>251966</v>
      </c>
      <c r="L245" s="102">
        <f t="shared" si="39"/>
        <v>0.15245494230562509</v>
      </c>
      <c r="M245" s="8"/>
      <c r="N245" s="8"/>
    </row>
    <row r="246" spans="2:14" ht="15.75">
      <c r="B246" s="25" t="s">
        <v>65</v>
      </c>
      <c r="C246" s="13">
        <v>0</v>
      </c>
      <c r="D246" s="115">
        <f t="shared" si="41"/>
        <v>0</v>
      </c>
      <c r="E246" s="59">
        <v>0</v>
      </c>
      <c r="F246" s="115">
        <f t="shared" si="42"/>
        <v>0</v>
      </c>
      <c r="G246" s="13">
        <v>244150</v>
      </c>
      <c r="H246" s="115">
        <f t="shared" si="43"/>
        <v>100</v>
      </c>
      <c r="I246" s="132">
        <v>0</v>
      </c>
      <c r="J246" s="115">
        <f t="shared" si="40"/>
        <v>0</v>
      </c>
      <c r="K246" s="55">
        <f t="shared" si="38"/>
        <v>244150</v>
      </c>
      <c r="L246" s="44">
        <f t="shared" si="39"/>
        <v>0.14772578111300083</v>
      </c>
      <c r="M246" s="8"/>
      <c r="N246" s="8"/>
    </row>
    <row r="247" spans="2:14" ht="15.75">
      <c r="B247" s="25" t="s">
        <v>66</v>
      </c>
      <c r="C247" s="13">
        <v>152900</v>
      </c>
      <c r="D247" s="115">
        <f t="shared" si="41"/>
        <v>21.372539152702529</v>
      </c>
      <c r="E247" s="59">
        <v>0</v>
      </c>
      <c r="F247" s="115">
        <f t="shared" si="42"/>
        <v>0</v>
      </c>
      <c r="G247" s="13">
        <v>562504</v>
      </c>
      <c r="H247" s="115">
        <f t="shared" si="43"/>
        <v>78.627460847297471</v>
      </c>
      <c r="I247" s="132">
        <v>0</v>
      </c>
      <c r="J247" s="115">
        <f t="shared" si="40"/>
        <v>0</v>
      </c>
      <c r="K247" s="55">
        <f t="shared" si="38"/>
        <v>715404</v>
      </c>
      <c r="L247" s="44">
        <f t="shared" si="39"/>
        <v>0.43286346390073821</v>
      </c>
      <c r="M247" s="8"/>
      <c r="N247" s="8"/>
    </row>
    <row r="248" spans="2:14" ht="15.75">
      <c r="B248" s="25" t="s">
        <v>167</v>
      </c>
      <c r="C248" s="13">
        <v>241137</v>
      </c>
      <c r="D248" s="115">
        <f t="shared" si="41"/>
        <v>44.767997742449921</v>
      </c>
      <c r="E248" s="59">
        <v>0</v>
      </c>
      <c r="F248" s="115">
        <f t="shared" si="42"/>
        <v>0</v>
      </c>
      <c r="G248" s="13">
        <v>297500</v>
      </c>
      <c r="H248" s="115">
        <f t="shared" si="43"/>
        <v>55.232002257550072</v>
      </c>
      <c r="I248" s="132">
        <v>0</v>
      </c>
      <c r="J248" s="115">
        <f t="shared" si="40"/>
        <v>0</v>
      </c>
      <c r="K248" s="55">
        <f t="shared" si="38"/>
        <v>538637</v>
      </c>
      <c r="L248" s="44">
        <f t="shared" si="39"/>
        <v>0.32590854622716947</v>
      </c>
      <c r="M248" s="8"/>
      <c r="N248" s="8"/>
    </row>
    <row r="249" spans="2:14" ht="15.75">
      <c r="B249" s="25" t="s">
        <v>67</v>
      </c>
      <c r="C249" s="13">
        <v>213524</v>
      </c>
      <c r="D249" s="115">
        <f t="shared" si="41"/>
        <v>10.697616628490238</v>
      </c>
      <c r="E249" s="59">
        <v>0</v>
      </c>
      <c r="F249" s="115">
        <f t="shared" si="42"/>
        <v>0</v>
      </c>
      <c r="G249" s="13">
        <v>1782472</v>
      </c>
      <c r="H249" s="115">
        <f t="shared" si="43"/>
        <v>89.302383371509762</v>
      </c>
      <c r="I249" s="132">
        <v>0</v>
      </c>
      <c r="J249" s="115">
        <f t="shared" si="40"/>
        <v>0</v>
      </c>
      <c r="K249" s="55">
        <f t="shared" si="38"/>
        <v>1995996</v>
      </c>
      <c r="L249" s="44">
        <f t="shared" si="39"/>
        <v>1.2077004636429456</v>
      </c>
      <c r="M249" s="8"/>
      <c r="N249" s="8"/>
    </row>
    <row r="250" spans="2:14" ht="15.75">
      <c r="B250" s="103" t="s">
        <v>168</v>
      </c>
      <c r="C250" s="63">
        <v>249775</v>
      </c>
      <c r="D250" s="122">
        <f t="shared" si="41"/>
        <v>53.579549354750135</v>
      </c>
      <c r="E250" s="101">
        <v>0</v>
      </c>
      <c r="F250" s="122">
        <f t="shared" si="42"/>
        <v>0</v>
      </c>
      <c r="G250" s="63">
        <v>216401</v>
      </c>
      <c r="H250" s="122">
        <f t="shared" si="43"/>
        <v>46.420450645249858</v>
      </c>
      <c r="I250" s="139">
        <v>0</v>
      </c>
      <c r="J250" s="122">
        <f t="shared" si="40"/>
        <v>0</v>
      </c>
      <c r="K250" s="64">
        <f t="shared" si="38"/>
        <v>466176</v>
      </c>
      <c r="L250" s="65">
        <f t="shared" si="39"/>
        <v>0.28206518016028781</v>
      </c>
      <c r="M250" s="8"/>
      <c r="N250" s="8"/>
    </row>
    <row r="251" spans="2:14" ht="15.75">
      <c r="B251" s="25" t="s">
        <v>68</v>
      </c>
      <c r="C251" s="13">
        <v>0</v>
      </c>
      <c r="D251" s="115">
        <f t="shared" si="41"/>
        <v>0</v>
      </c>
      <c r="E251" s="59">
        <v>0</v>
      </c>
      <c r="F251" s="115">
        <f t="shared" si="42"/>
        <v>0</v>
      </c>
      <c r="G251" s="13">
        <v>93872</v>
      </c>
      <c r="H251" s="115">
        <f t="shared" si="43"/>
        <v>100</v>
      </c>
      <c r="I251" s="132">
        <v>0</v>
      </c>
      <c r="J251" s="115">
        <f t="shared" si="40"/>
        <v>0</v>
      </c>
      <c r="K251" s="55">
        <f t="shared" si="38"/>
        <v>93872</v>
      </c>
      <c r="L251" s="44">
        <f t="shared" si="39"/>
        <v>5.6798339236697172E-2</v>
      </c>
      <c r="M251" s="8"/>
      <c r="N251" s="8"/>
    </row>
    <row r="252" spans="2:14" ht="15.75">
      <c r="B252" s="25" t="s">
        <v>69</v>
      </c>
      <c r="C252" s="13">
        <v>170651</v>
      </c>
      <c r="D252" s="115">
        <f t="shared" si="41"/>
        <v>99.707860310486069</v>
      </c>
      <c r="E252" s="59">
        <v>0</v>
      </c>
      <c r="F252" s="115">
        <f t="shared" si="42"/>
        <v>0</v>
      </c>
      <c r="G252" s="13">
        <v>500</v>
      </c>
      <c r="H252" s="115">
        <f t="shared" si="43"/>
        <v>0.29213968951393798</v>
      </c>
      <c r="I252" s="132">
        <v>0</v>
      </c>
      <c r="J252" s="115">
        <f t="shared" si="40"/>
        <v>0</v>
      </c>
      <c r="K252" s="55">
        <f t="shared" si="38"/>
        <v>171151</v>
      </c>
      <c r="L252" s="44">
        <f t="shared" si="39"/>
        <v>0.10355689192410897</v>
      </c>
      <c r="M252" s="8"/>
      <c r="N252" s="8"/>
    </row>
    <row r="253" spans="2:14" ht="15.75">
      <c r="B253" s="25" t="s">
        <v>258</v>
      </c>
      <c r="C253" s="13">
        <v>24618</v>
      </c>
      <c r="D253" s="115">
        <v>0</v>
      </c>
      <c r="E253" s="59">
        <v>0</v>
      </c>
      <c r="F253" s="115">
        <v>0</v>
      </c>
      <c r="G253" s="13">
        <v>548419</v>
      </c>
      <c r="H253" s="115">
        <v>0</v>
      </c>
      <c r="I253" s="132">
        <v>0</v>
      </c>
      <c r="J253" s="115">
        <f t="shared" si="40"/>
        <v>0</v>
      </c>
      <c r="K253" s="55">
        <f t="shared" si="38"/>
        <v>573037</v>
      </c>
      <c r="L253" s="44">
        <f t="shared" si="39"/>
        <v>0.34672266406574093</v>
      </c>
      <c r="M253" s="8"/>
      <c r="N253" s="8"/>
    </row>
    <row r="254" spans="2:14" ht="15.75">
      <c r="B254" s="104" t="s">
        <v>70</v>
      </c>
      <c r="C254" s="105">
        <v>0</v>
      </c>
      <c r="D254" s="124">
        <f t="shared" ref="D254:D261" si="44">(C254/K254)*100</f>
        <v>0</v>
      </c>
      <c r="E254" s="106">
        <v>0</v>
      </c>
      <c r="F254" s="124">
        <f t="shared" ref="F254:F261" si="45">(E254/K254)*100</f>
        <v>0</v>
      </c>
      <c r="G254" s="105">
        <v>208038</v>
      </c>
      <c r="H254" s="124">
        <f t="shared" ref="H254:H261" si="46">(G254/K254)*100</f>
        <v>100</v>
      </c>
      <c r="I254" s="141">
        <v>0</v>
      </c>
      <c r="J254" s="124">
        <f t="shared" si="40"/>
        <v>0</v>
      </c>
      <c r="K254" s="107">
        <f t="shared" si="38"/>
        <v>208038</v>
      </c>
      <c r="L254" s="108">
        <f t="shared" si="39"/>
        <v>0.12587579787502134</v>
      </c>
      <c r="M254" s="8"/>
      <c r="N254" s="8"/>
    </row>
    <row r="255" spans="2:14" ht="15.75">
      <c r="B255" s="25" t="s">
        <v>71</v>
      </c>
      <c r="C255" s="13">
        <v>607724</v>
      </c>
      <c r="D255" s="115">
        <f t="shared" si="44"/>
        <v>50.177724678258471</v>
      </c>
      <c r="E255" s="59">
        <v>0</v>
      </c>
      <c r="F255" s="115">
        <f t="shared" si="45"/>
        <v>0</v>
      </c>
      <c r="G255" s="13">
        <v>603419</v>
      </c>
      <c r="H255" s="115">
        <f t="shared" si="46"/>
        <v>49.822275321741529</v>
      </c>
      <c r="I255" s="132">
        <v>0</v>
      </c>
      <c r="J255" s="115">
        <f t="shared" si="40"/>
        <v>0</v>
      </c>
      <c r="K255" s="55">
        <f t="shared" si="38"/>
        <v>1211143</v>
      </c>
      <c r="L255" s="44">
        <f t="shared" si="39"/>
        <v>0.732816079109331</v>
      </c>
      <c r="M255" s="8"/>
      <c r="N255" s="8"/>
    </row>
    <row r="256" spans="2:14" ht="15.75">
      <c r="B256" s="25" t="s">
        <v>169</v>
      </c>
      <c r="C256" s="13">
        <v>1118863</v>
      </c>
      <c r="D256" s="115">
        <f t="shared" si="44"/>
        <v>67.050581745506193</v>
      </c>
      <c r="E256" s="59">
        <v>0</v>
      </c>
      <c r="F256" s="115">
        <f t="shared" si="45"/>
        <v>0</v>
      </c>
      <c r="G256" s="13">
        <v>549822</v>
      </c>
      <c r="H256" s="115">
        <f t="shared" si="46"/>
        <v>32.949418254493807</v>
      </c>
      <c r="I256" s="132">
        <v>0</v>
      </c>
      <c r="J256" s="115">
        <f t="shared" si="40"/>
        <v>0</v>
      </c>
      <c r="K256" s="55">
        <f t="shared" si="38"/>
        <v>1668685</v>
      </c>
      <c r="L256" s="44">
        <f t="shared" si="39"/>
        <v>1.0096571577167635</v>
      </c>
      <c r="M256" s="8"/>
      <c r="N256" s="8"/>
    </row>
    <row r="257" spans="2:14" ht="15.75">
      <c r="B257" s="25" t="s">
        <v>170</v>
      </c>
      <c r="C257" s="13">
        <v>62300</v>
      </c>
      <c r="D257" s="115">
        <f t="shared" si="44"/>
        <v>36.220930232558139</v>
      </c>
      <c r="E257" s="59">
        <v>0</v>
      </c>
      <c r="F257" s="115">
        <f t="shared" si="45"/>
        <v>0</v>
      </c>
      <c r="G257" s="13">
        <v>109700</v>
      </c>
      <c r="H257" s="115">
        <f t="shared" si="46"/>
        <v>63.779069767441868</v>
      </c>
      <c r="I257" s="132">
        <v>0</v>
      </c>
      <c r="J257" s="115">
        <f t="shared" si="40"/>
        <v>0</v>
      </c>
      <c r="K257" s="55">
        <f t="shared" si="38"/>
        <v>172000</v>
      </c>
      <c r="L257" s="44">
        <f t="shared" si="39"/>
        <v>0.10407058919285743</v>
      </c>
      <c r="M257" s="8"/>
      <c r="N257" s="8"/>
    </row>
    <row r="258" spans="2:14" ht="15.75">
      <c r="B258" s="25" t="s">
        <v>72</v>
      </c>
      <c r="C258" s="13">
        <v>290710</v>
      </c>
      <c r="D258" s="115">
        <f t="shared" si="44"/>
        <v>34.790944373503308</v>
      </c>
      <c r="E258" s="59">
        <v>0</v>
      </c>
      <c r="F258" s="115">
        <f t="shared" si="45"/>
        <v>0</v>
      </c>
      <c r="G258" s="13">
        <v>544881</v>
      </c>
      <c r="H258" s="115">
        <f t="shared" si="46"/>
        <v>65.209055626496692</v>
      </c>
      <c r="I258" s="132">
        <v>0</v>
      </c>
      <c r="J258" s="115">
        <f t="shared" si="40"/>
        <v>0</v>
      </c>
      <c r="K258" s="55">
        <f t="shared" si="38"/>
        <v>835591</v>
      </c>
      <c r="L258" s="44">
        <f t="shared" si="39"/>
        <v>0.50558399822237754</v>
      </c>
      <c r="M258" s="8"/>
      <c r="N258" s="8"/>
    </row>
    <row r="259" spans="2:14" ht="15.75" customHeight="1">
      <c r="B259" s="70" t="s">
        <v>171</v>
      </c>
      <c r="C259" s="67">
        <v>6174</v>
      </c>
      <c r="D259" s="123">
        <f t="shared" si="44"/>
        <v>0.61586710677124634</v>
      </c>
      <c r="E259" s="66">
        <v>0</v>
      </c>
      <c r="F259" s="123">
        <f t="shared" si="45"/>
        <v>0</v>
      </c>
      <c r="G259" s="67">
        <v>996315</v>
      </c>
      <c r="H259" s="123">
        <f t="shared" si="46"/>
        <v>99.384132893228752</v>
      </c>
      <c r="I259" s="142">
        <v>0</v>
      </c>
      <c r="J259" s="123">
        <f t="shared" si="40"/>
        <v>0</v>
      </c>
      <c r="K259" s="68">
        <f t="shared" si="38"/>
        <v>1002489</v>
      </c>
      <c r="L259" s="69">
        <f t="shared" si="39"/>
        <v>0.60656756331022355</v>
      </c>
      <c r="M259" s="8"/>
      <c r="N259" s="8"/>
    </row>
    <row r="260" spans="2:14" ht="15.75">
      <c r="B260" s="25" t="s">
        <v>73</v>
      </c>
      <c r="C260" s="13">
        <v>0</v>
      </c>
      <c r="D260" s="115">
        <f t="shared" si="44"/>
        <v>0</v>
      </c>
      <c r="E260" s="59">
        <v>0</v>
      </c>
      <c r="F260" s="115">
        <f t="shared" si="45"/>
        <v>0</v>
      </c>
      <c r="G260" s="13">
        <v>453206</v>
      </c>
      <c r="H260" s="115">
        <f t="shared" si="46"/>
        <v>100</v>
      </c>
      <c r="I260" s="132">
        <v>0</v>
      </c>
      <c r="J260" s="115">
        <f t="shared" si="40"/>
        <v>0</v>
      </c>
      <c r="K260" s="55">
        <f t="shared" si="38"/>
        <v>453206</v>
      </c>
      <c r="L260" s="44">
        <f t="shared" si="39"/>
        <v>0.27421753166126828</v>
      </c>
      <c r="M260" s="8"/>
      <c r="N260" s="8"/>
    </row>
    <row r="261" spans="2:14" ht="15.75">
      <c r="B261" s="25" t="s">
        <v>172</v>
      </c>
      <c r="C261" s="13">
        <v>1823730</v>
      </c>
      <c r="D261" s="115">
        <f t="shared" si="44"/>
        <v>96.367608080859327</v>
      </c>
      <c r="E261" s="59">
        <v>0</v>
      </c>
      <c r="F261" s="115">
        <f t="shared" si="45"/>
        <v>0</v>
      </c>
      <c r="G261" s="13">
        <v>68742</v>
      </c>
      <c r="H261" s="115">
        <f t="shared" si="46"/>
        <v>3.6323919191406797</v>
      </c>
      <c r="I261" s="132">
        <v>0</v>
      </c>
      <c r="J261" s="115">
        <f t="shared" si="40"/>
        <v>0</v>
      </c>
      <c r="K261" s="55">
        <f t="shared" si="38"/>
        <v>1892472</v>
      </c>
      <c r="L261" s="44">
        <f t="shared" si="39"/>
        <v>1.1450620701801471</v>
      </c>
      <c r="M261" s="8"/>
      <c r="N261" s="8"/>
    </row>
    <row r="262" spans="2:14" ht="15.75">
      <c r="B262" s="25" t="s">
        <v>173</v>
      </c>
      <c r="C262" s="13">
        <v>895234</v>
      </c>
      <c r="D262" s="115">
        <v>0</v>
      </c>
      <c r="E262" s="59">
        <v>0</v>
      </c>
      <c r="F262" s="115">
        <v>0</v>
      </c>
      <c r="G262" s="13">
        <v>858094</v>
      </c>
      <c r="H262" s="115">
        <v>0</v>
      </c>
      <c r="I262" s="132">
        <v>0</v>
      </c>
      <c r="J262" s="115">
        <f t="shared" si="40"/>
        <v>0</v>
      </c>
      <c r="K262" s="55">
        <f t="shared" si="38"/>
        <v>1753328</v>
      </c>
      <c r="L262" s="44">
        <f t="shared" si="39"/>
        <v>1.0608713837693857</v>
      </c>
      <c r="M262" s="8"/>
      <c r="N262" s="8"/>
    </row>
    <row r="263" spans="2:14" ht="15.75">
      <c r="B263" s="25" t="s">
        <v>259</v>
      </c>
      <c r="C263" s="13">
        <v>80000</v>
      </c>
      <c r="D263" s="115">
        <f>(C263/K263)*100</f>
        <v>16.188433364361163</v>
      </c>
      <c r="E263" s="59">
        <v>0</v>
      </c>
      <c r="F263" s="115">
        <f>(E263/K263)*100</f>
        <v>0</v>
      </c>
      <c r="G263" s="13">
        <v>414180</v>
      </c>
      <c r="H263" s="115">
        <f>(G263/K263)*100</f>
        <v>83.81156663563884</v>
      </c>
      <c r="I263" s="132">
        <v>0</v>
      </c>
      <c r="J263" s="115">
        <f t="shared" si="40"/>
        <v>0</v>
      </c>
      <c r="K263" s="55">
        <f t="shared" si="38"/>
        <v>494180</v>
      </c>
      <c r="L263" s="44">
        <f t="shared" si="39"/>
        <v>0.29900932422864118</v>
      </c>
      <c r="M263" s="8"/>
      <c r="N263" s="8"/>
    </row>
    <row r="264" spans="2:14" ht="15.75">
      <c r="B264" s="25" t="s">
        <v>74</v>
      </c>
      <c r="C264" s="13">
        <v>475015</v>
      </c>
      <c r="D264" s="115">
        <f>(C264/K264)*100</f>
        <v>14.899421105194746</v>
      </c>
      <c r="E264" s="59">
        <v>0</v>
      </c>
      <c r="F264" s="115">
        <f>(E264/K264)*100</f>
        <v>0</v>
      </c>
      <c r="G264" s="13">
        <v>2713129</v>
      </c>
      <c r="H264" s="115">
        <f>(G264/K264)*100</f>
        <v>85.100578894805253</v>
      </c>
      <c r="I264" s="132">
        <v>0</v>
      </c>
      <c r="J264" s="115">
        <f t="shared" si="40"/>
        <v>0</v>
      </c>
      <c r="K264" s="55">
        <f t="shared" si="38"/>
        <v>3188144</v>
      </c>
      <c r="L264" s="44">
        <f t="shared" si="39"/>
        <v>1.929023398323682</v>
      </c>
      <c r="M264" s="8"/>
      <c r="N264" s="8"/>
    </row>
    <row r="265" spans="2:14" ht="15.75">
      <c r="B265" s="103" t="s">
        <v>75</v>
      </c>
      <c r="C265" s="63">
        <v>2136522</v>
      </c>
      <c r="D265" s="122">
        <v>0</v>
      </c>
      <c r="E265" s="101">
        <v>0</v>
      </c>
      <c r="F265" s="122">
        <v>0</v>
      </c>
      <c r="G265" s="63">
        <v>3303179</v>
      </c>
      <c r="H265" s="122">
        <v>0</v>
      </c>
      <c r="I265" s="139">
        <v>0</v>
      </c>
      <c r="J265" s="122">
        <f t="shared" si="40"/>
        <v>0</v>
      </c>
      <c r="K265" s="64">
        <f t="shared" si="38"/>
        <v>5439701</v>
      </c>
      <c r="L265" s="65">
        <f t="shared" si="39"/>
        <v>3.2913540005986968</v>
      </c>
      <c r="M265" s="8"/>
      <c r="N265" s="8"/>
    </row>
    <row r="266" spans="2:14" ht="15.75">
      <c r="B266" s="25" t="s">
        <v>174</v>
      </c>
      <c r="C266" s="13">
        <v>479364</v>
      </c>
      <c r="D266" s="115">
        <f>(C266/K266)*100</f>
        <v>100</v>
      </c>
      <c r="E266" s="59">
        <v>0</v>
      </c>
      <c r="F266" s="115">
        <f>(E266/K266)*100</f>
        <v>0</v>
      </c>
      <c r="G266" s="13">
        <v>0</v>
      </c>
      <c r="H266" s="115">
        <f>(G266/K266)*100</f>
        <v>0</v>
      </c>
      <c r="I266" s="132">
        <v>0</v>
      </c>
      <c r="J266" s="115">
        <f t="shared" si="40"/>
        <v>0</v>
      </c>
      <c r="K266" s="55">
        <f t="shared" si="38"/>
        <v>479364</v>
      </c>
      <c r="L266" s="44">
        <f t="shared" si="39"/>
        <v>0.29004473208049364</v>
      </c>
      <c r="M266" s="8"/>
      <c r="N266" s="8"/>
    </row>
    <row r="267" spans="2:14" ht="15.75">
      <c r="B267" s="25" t="s">
        <v>76</v>
      </c>
      <c r="C267" s="13">
        <v>40000</v>
      </c>
      <c r="D267" s="115">
        <v>0</v>
      </c>
      <c r="E267" s="59">
        <v>0</v>
      </c>
      <c r="F267" s="115">
        <v>0</v>
      </c>
      <c r="G267" s="13">
        <v>400000</v>
      </c>
      <c r="H267" s="115">
        <v>0</v>
      </c>
      <c r="I267" s="132">
        <v>0</v>
      </c>
      <c r="J267" s="115">
        <f t="shared" si="40"/>
        <v>0</v>
      </c>
      <c r="K267" s="55">
        <f t="shared" si="38"/>
        <v>440000</v>
      </c>
      <c r="L267" s="44">
        <f t="shared" si="39"/>
        <v>0.26622708863289107</v>
      </c>
      <c r="M267" s="8"/>
      <c r="N267" s="8"/>
    </row>
    <row r="268" spans="2:14" ht="15.75">
      <c r="B268" s="9" t="s">
        <v>77</v>
      </c>
      <c r="C268" s="13">
        <v>163513</v>
      </c>
      <c r="D268" s="115">
        <v>0</v>
      </c>
      <c r="E268" s="59">
        <v>0</v>
      </c>
      <c r="F268" s="115">
        <v>0</v>
      </c>
      <c r="G268" s="13">
        <v>564745</v>
      </c>
      <c r="H268" s="115">
        <v>0</v>
      </c>
      <c r="I268" s="132">
        <v>0</v>
      </c>
      <c r="J268" s="115">
        <f t="shared" si="40"/>
        <v>0</v>
      </c>
      <c r="K268" s="55">
        <f t="shared" si="38"/>
        <v>728258</v>
      </c>
      <c r="L268" s="44">
        <f t="shared" si="39"/>
        <v>0.44064092525820914</v>
      </c>
      <c r="M268" s="8"/>
      <c r="N268" s="8"/>
    </row>
    <row r="269" spans="2:14" ht="15.75">
      <c r="B269" s="109" t="s">
        <v>175</v>
      </c>
      <c r="C269" s="105">
        <v>141933</v>
      </c>
      <c r="D269" s="124">
        <f>(C269/K269)*100</f>
        <v>49.465554676527276</v>
      </c>
      <c r="E269" s="106">
        <v>0</v>
      </c>
      <c r="F269" s="124">
        <f>(E269/K269)*100</f>
        <v>0</v>
      </c>
      <c r="G269" s="105">
        <v>145000</v>
      </c>
      <c r="H269" s="124">
        <f>(G269/K269)*100</f>
        <v>50.534445323472731</v>
      </c>
      <c r="I269" s="141">
        <v>0</v>
      </c>
      <c r="J269" s="124">
        <f t="shared" si="40"/>
        <v>0</v>
      </c>
      <c r="K269" s="107">
        <f t="shared" si="38"/>
        <v>286933</v>
      </c>
      <c r="L269" s="108">
        <f t="shared" si="39"/>
        <v>0.17361213005159395</v>
      </c>
      <c r="M269" s="8"/>
      <c r="N269" s="8"/>
    </row>
    <row r="270" spans="2:14" ht="15.75">
      <c r="B270" s="9" t="s">
        <v>78</v>
      </c>
      <c r="C270" s="13">
        <v>528901</v>
      </c>
      <c r="D270" s="115">
        <v>0</v>
      </c>
      <c r="E270" s="59">
        <v>0</v>
      </c>
      <c r="F270" s="115">
        <v>0</v>
      </c>
      <c r="G270" s="13">
        <v>807884</v>
      </c>
      <c r="H270" s="115">
        <v>0</v>
      </c>
      <c r="I270" s="132">
        <v>0</v>
      </c>
      <c r="J270" s="115">
        <f t="shared" si="40"/>
        <v>0</v>
      </c>
      <c r="K270" s="55">
        <f t="shared" si="38"/>
        <v>1336785</v>
      </c>
      <c r="L270" s="44">
        <f t="shared" si="39"/>
        <v>0.80883722426845306</v>
      </c>
      <c r="M270" s="8"/>
      <c r="N270" s="8"/>
    </row>
    <row r="271" spans="2:14" ht="15.75">
      <c r="B271" s="9"/>
      <c r="C271" s="8"/>
      <c r="D271" s="114"/>
      <c r="E271" s="17"/>
      <c r="F271" s="114"/>
      <c r="G271" s="8"/>
      <c r="H271" s="114"/>
      <c r="I271" s="131"/>
      <c r="J271" s="114"/>
      <c r="K271" s="19"/>
      <c r="L271" s="44"/>
      <c r="M271" s="8"/>
      <c r="N271" s="8"/>
    </row>
    <row r="272" spans="2:14" ht="16.5" thickBot="1">
      <c r="B272" s="31" t="s">
        <v>21</v>
      </c>
      <c r="C272" s="27">
        <f>SUM(C230:C271)</f>
        <v>13151654</v>
      </c>
      <c r="D272" s="113">
        <f>(C272/K272)*100</f>
        <v>37.317270519420589</v>
      </c>
      <c r="E272" s="50">
        <f>SUM(E230:E271)</f>
        <v>-8000</v>
      </c>
      <c r="F272" s="113">
        <f>(E272/K272)*100</f>
        <v>-2.2699666836989832E-2</v>
      </c>
      <c r="G272" s="27">
        <f>SUM(G230:G271)</f>
        <v>22099154</v>
      </c>
      <c r="H272" s="113">
        <f>(G272/K272)*100</f>
        <v>62.705429147416403</v>
      </c>
      <c r="I272" s="132">
        <f>SUM(I230:I270)</f>
        <v>0</v>
      </c>
      <c r="J272" s="113">
        <f>(I272/K272)*100</f>
        <v>0</v>
      </c>
      <c r="K272" s="28">
        <f>SUM(K230:K271)</f>
        <v>35242808</v>
      </c>
      <c r="L272" s="45">
        <f>(K272/$K$274)*100</f>
        <v>21.324068566109009</v>
      </c>
      <c r="M272" s="8"/>
      <c r="N272" s="8"/>
    </row>
    <row r="273" spans="2:14" s="30" customFormat="1" ht="8.25" customHeight="1" thickTop="1">
      <c r="B273" s="32"/>
      <c r="C273" s="33"/>
      <c r="D273" s="34"/>
      <c r="E273" s="34"/>
      <c r="F273" s="34"/>
      <c r="G273" s="33"/>
      <c r="H273" s="34"/>
      <c r="I273" s="143"/>
      <c r="J273" s="34"/>
      <c r="K273" s="35"/>
      <c r="L273" s="47"/>
      <c r="M273" s="13"/>
      <c r="N273" s="13"/>
    </row>
    <row r="274" spans="2:14" s="30" customFormat="1" ht="29.25" customHeight="1" thickBot="1">
      <c r="B274" s="36" t="s">
        <v>1</v>
      </c>
      <c r="C274" s="37">
        <f>SUM(C43,C123,C225,C272)</f>
        <v>50653566</v>
      </c>
      <c r="D274" s="37"/>
      <c r="E274" s="37">
        <f>SUM(E43,E123,E225,E272)</f>
        <v>193722</v>
      </c>
      <c r="F274" s="37"/>
      <c r="G274" s="37">
        <f>SUM(G43,G123,G225,G272)</f>
        <v>114225150</v>
      </c>
      <c r="H274" s="37"/>
      <c r="I274" s="144">
        <f>SUM(I43,I123,I225,I272)</f>
        <v>200000</v>
      </c>
      <c r="J274" s="37"/>
      <c r="K274" s="37">
        <f>SUM(K43,K123,K225,K272)</f>
        <v>165272438</v>
      </c>
      <c r="L274" s="51">
        <f>SUM(L43,L123,L225,L272)</f>
        <v>100</v>
      </c>
      <c r="M274" s="13"/>
      <c r="N274" s="13"/>
    </row>
    <row r="275" spans="2:14" ht="15.75" thickTop="1">
      <c r="C275" s="8"/>
      <c r="D275" s="8"/>
      <c r="E275" s="8"/>
      <c r="F275" s="8"/>
      <c r="G275" s="8"/>
      <c r="H275" s="8"/>
      <c r="I275" s="131"/>
      <c r="J275" s="8"/>
      <c r="K275" s="19"/>
      <c r="L275" s="48" t="s">
        <v>0</v>
      </c>
      <c r="M275" s="8"/>
      <c r="N275" s="8"/>
    </row>
    <row r="276" spans="2:14" ht="15.75">
      <c r="B276" s="18"/>
      <c r="C276" s="8"/>
      <c r="D276" s="8"/>
      <c r="E276" s="8"/>
      <c r="F276" s="8"/>
      <c r="G276" s="8"/>
      <c r="H276" s="8"/>
      <c r="I276" s="131"/>
      <c r="J276" s="8"/>
      <c r="K276" s="19"/>
      <c r="L276" s="48"/>
      <c r="M276" s="8"/>
      <c r="N276" s="8"/>
    </row>
    <row r="277" spans="2:14">
      <c r="B277" s="10"/>
      <c r="C277" s="8"/>
      <c r="D277" s="8"/>
      <c r="E277" s="8"/>
      <c r="F277" s="8"/>
      <c r="G277" s="8"/>
      <c r="H277" s="8"/>
      <c r="I277" s="131"/>
      <c r="J277" s="8"/>
      <c r="K277" s="19"/>
      <c r="L277" s="48"/>
      <c r="M277" s="8"/>
      <c r="N277" s="8"/>
    </row>
    <row r="278" spans="2:14">
      <c r="B278" s="10"/>
      <c r="C278" s="8"/>
      <c r="D278" s="8"/>
      <c r="E278" s="8"/>
      <c r="F278" s="8"/>
      <c r="G278" s="8"/>
      <c r="H278" s="8"/>
      <c r="I278" s="131"/>
      <c r="J278" s="8"/>
      <c r="K278" s="19"/>
      <c r="L278" s="48"/>
      <c r="M278" s="8"/>
      <c r="N278" s="8"/>
    </row>
    <row r="279" spans="2:14" ht="15.75">
      <c r="B279" s="18"/>
      <c r="C279" s="8"/>
      <c r="D279" s="8"/>
      <c r="E279" s="8"/>
      <c r="F279" s="8"/>
      <c r="G279" s="8"/>
      <c r="H279" s="8"/>
      <c r="I279" s="131"/>
      <c r="J279" s="8"/>
      <c r="K279" s="19"/>
      <c r="L279" s="48"/>
      <c r="M279" s="8"/>
      <c r="N279" s="8"/>
    </row>
    <row r="280" spans="2:14">
      <c r="B280" s="10"/>
      <c r="C280" s="8"/>
      <c r="D280" s="8"/>
      <c r="E280" s="8"/>
      <c r="F280" s="8"/>
      <c r="G280" s="8"/>
      <c r="H280" s="8"/>
      <c r="I280" s="131"/>
      <c r="J280" s="8"/>
      <c r="K280" s="19"/>
      <c r="L280" s="48"/>
      <c r="M280" s="8"/>
      <c r="N280" s="8"/>
    </row>
    <row r="281" spans="2:14">
      <c r="B281" s="10"/>
      <c r="C281" s="8"/>
      <c r="D281" s="8"/>
      <c r="E281" s="8"/>
      <c r="F281" s="8"/>
      <c r="G281" s="8"/>
      <c r="H281" s="8"/>
      <c r="I281" s="131"/>
      <c r="J281" s="8"/>
      <c r="K281" s="19"/>
      <c r="L281" s="48"/>
      <c r="M281" s="8"/>
      <c r="N281" s="8"/>
    </row>
    <row r="282" spans="2:14">
      <c r="B282" s="10"/>
      <c r="C282" s="8"/>
      <c r="D282" s="8"/>
      <c r="E282" s="8"/>
      <c r="F282" s="8"/>
      <c r="G282" s="8"/>
      <c r="H282" s="8"/>
      <c r="I282" s="131"/>
      <c r="J282" s="8"/>
      <c r="K282" s="19"/>
      <c r="L282" s="48"/>
      <c r="M282" s="8"/>
      <c r="N282" s="8"/>
    </row>
    <row r="283" spans="2:14">
      <c r="K283" s="19"/>
      <c r="L283" s="48"/>
      <c r="M283" s="8"/>
      <c r="N283" s="8"/>
    </row>
    <row r="284" spans="2:14">
      <c r="B284" s="10"/>
      <c r="C284" s="8"/>
      <c r="D284" s="8"/>
      <c r="E284" s="8"/>
      <c r="F284" s="8"/>
      <c r="G284" s="8"/>
      <c r="H284" s="8"/>
      <c r="I284" s="131"/>
      <c r="J284" s="8"/>
      <c r="K284" s="19"/>
      <c r="L284" s="48"/>
      <c r="M284" s="8"/>
      <c r="N284" s="8"/>
    </row>
    <row r="285" spans="2:14">
      <c r="B285" s="10"/>
      <c r="C285" s="8"/>
      <c r="D285" s="8"/>
      <c r="E285" s="8"/>
      <c r="F285" s="8"/>
      <c r="G285" s="8"/>
      <c r="H285" s="8"/>
      <c r="I285" s="131"/>
      <c r="J285" s="8"/>
      <c r="K285" s="19"/>
      <c r="L285" s="48"/>
      <c r="M285" s="8"/>
      <c r="N285" s="8"/>
    </row>
    <row r="286" spans="2:14">
      <c r="B286" s="10"/>
      <c r="C286" s="8"/>
      <c r="D286" s="8"/>
      <c r="E286" s="8"/>
      <c r="F286" s="8"/>
      <c r="G286" s="8"/>
      <c r="H286" s="8"/>
      <c r="I286" s="131"/>
      <c r="J286" s="8"/>
      <c r="K286" s="19"/>
      <c r="L286" s="48"/>
      <c r="M286" s="8"/>
      <c r="N286" s="8"/>
    </row>
    <row r="287" spans="2:14">
      <c r="B287" s="10"/>
      <c r="C287" s="8"/>
      <c r="D287" s="8"/>
      <c r="E287" s="8"/>
      <c r="F287" s="8"/>
      <c r="G287" s="8"/>
      <c r="H287" s="8"/>
      <c r="I287" s="131"/>
      <c r="J287" s="8"/>
      <c r="K287" s="19"/>
      <c r="L287" s="48"/>
      <c r="M287" s="8"/>
      <c r="N287" s="8"/>
    </row>
    <row r="288" spans="2:14">
      <c r="B288" s="10"/>
      <c r="C288" s="8"/>
      <c r="D288" s="8"/>
      <c r="E288" s="8"/>
      <c r="F288" s="8"/>
      <c r="G288" s="8"/>
      <c r="H288" s="8"/>
      <c r="I288" s="131"/>
      <c r="J288" s="8"/>
      <c r="K288" s="19"/>
      <c r="L288" s="49"/>
      <c r="M288" s="8"/>
      <c r="N288" s="8"/>
    </row>
    <row r="289" spans="2:14">
      <c r="B289" s="10"/>
      <c r="C289" s="8"/>
      <c r="D289" s="8"/>
      <c r="E289" s="8"/>
      <c r="F289" s="8"/>
      <c r="G289" s="8"/>
      <c r="H289" s="8"/>
      <c r="I289" s="131"/>
      <c r="J289" s="8"/>
      <c r="K289" s="19"/>
      <c r="L289" s="49"/>
      <c r="M289" s="8"/>
      <c r="N289" s="8"/>
    </row>
    <row r="290" spans="2:14">
      <c r="B290" s="10"/>
      <c r="C290" s="8"/>
      <c r="D290" s="8"/>
      <c r="E290" s="8"/>
      <c r="F290" s="8"/>
      <c r="G290" s="8"/>
      <c r="H290" s="8"/>
      <c r="I290" s="131"/>
      <c r="J290" s="8"/>
      <c r="K290" s="19"/>
      <c r="L290" s="49"/>
      <c r="M290" s="8"/>
      <c r="N290" s="8"/>
    </row>
    <row r="291" spans="2:14">
      <c r="C291" s="8"/>
      <c r="D291" s="8"/>
      <c r="E291" s="8"/>
      <c r="F291" s="8"/>
      <c r="G291" s="8"/>
      <c r="H291" s="8"/>
      <c r="I291" s="131"/>
      <c r="J291" s="8"/>
      <c r="K291" s="19"/>
      <c r="L291" s="49"/>
      <c r="M291" s="8"/>
      <c r="N291" s="8"/>
    </row>
    <row r="292" spans="2:14">
      <c r="C292" s="11"/>
      <c r="D292" s="11"/>
      <c r="E292" s="11"/>
      <c r="F292" s="11"/>
      <c r="G292" s="12"/>
      <c r="H292" s="12"/>
      <c r="J292" s="12"/>
      <c r="K292" s="19"/>
      <c r="L292" s="49"/>
      <c r="M292" s="8"/>
      <c r="N292" s="8"/>
    </row>
    <row r="293" spans="2:14">
      <c r="C293" s="11"/>
      <c r="D293" s="11"/>
      <c r="E293" s="11"/>
      <c r="F293" s="11"/>
      <c r="G293" s="11"/>
      <c r="H293" s="11"/>
      <c r="I293" s="131"/>
      <c r="J293" s="11"/>
      <c r="K293" s="19"/>
      <c r="L293" s="49"/>
      <c r="M293" s="8"/>
      <c r="N293" s="8"/>
    </row>
  </sheetData>
  <mergeCells count="3">
    <mergeCell ref="B2:L2"/>
    <mergeCell ref="B1:L1"/>
    <mergeCell ref="C5:H5"/>
  </mergeCells>
  <phoneticPr fontId="0" type="noConversion"/>
  <printOptions horizontalCentered="1" verticalCentered="1"/>
  <pageMargins left="0.5" right="0.25" top="0.75" bottom="0.75" header="0.5" footer="0.5"/>
  <pageSetup scale="60" orientation="portrait" horizontalDpi="300" verticalDpi="300" r:id="rId1"/>
  <headerFooter alignWithMargins="0">
    <oddHeader>&amp;RPage &amp;P of &amp;N</oddHeader>
  </headerFooter>
  <rowBreaks count="1" manualBreakCount="1">
    <brk id="203" max="10" man="1"/>
  </rowBreaks>
  <ignoredErrors>
    <ignoredError sqref="D43:H43 D123:G1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4:F81"/>
  <sheetViews>
    <sheetView topLeftCell="A43" zoomScale="85" zoomScaleNormal="85" workbookViewId="0">
      <selection activeCell="F76" sqref="F76"/>
    </sheetView>
  </sheetViews>
  <sheetFormatPr defaultRowHeight="15"/>
  <cols>
    <col min="1" max="1" width="13.21875" customWidth="1"/>
  </cols>
  <sheetData>
    <row r="4" spans="1:6">
      <c r="A4">
        <v>28000</v>
      </c>
      <c r="B4">
        <v>28000</v>
      </c>
      <c r="E4">
        <v>38936</v>
      </c>
      <c r="F4">
        <v>38936</v>
      </c>
    </row>
    <row r="5" spans="1:6">
      <c r="A5">
        <v>107186</v>
      </c>
      <c r="B5">
        <v>107186</v>
      </c>
      <c r="E5">
        <v>101818</v>
      </c>
      <c r="F5">
        <v>101818</v>
      </c>
    </row>
    <row r="6" spans="1:6">
      <c r="A6">
        <v>104000</v>
      </c>
      <c r="B6">
        <v>104000</v>
      </c>
      <c r="E6">
        <v>134689</v>
      </c>
      <c r="F6">
        <v>134689</v>
      </c>
    </row>
    <row r="7" spans="1:6">
      <c r="A7">
        <v>36316</v>
      </c>
      <c r="B7">
        <v>36316</v>
      </c>
      <c r="E7">
        <v>213000</v>
      </c>
      <c r="F7">
        <v>213000</v>
      </c>
    </row>
    <row r="8" spans="1:6">
      <c r="A8">
        <v>45000</v>
      </c>
      <c r="B8">
        <v>45000</v>
      </c>
      <c r="E8">
        <v>72500</v>
      </c>
      <c r="F8">
        <v>72500</v>
      </c>
    </row>
    <row r="9" spans="1:6">
      <c r="A9">
        <v>105245</v>
      </c>
      <c r="B9">
        <v>105245</v>
      </c>
      <c r="E9">
        <v>227500</v>
      </c>
      <c r="F9">
        <v>227500</v>
      </c>
    </row>
    <row r="10" spans="1:6">
      <c r="B10">
        <v>80000</v>
      </c>
      <c r="E10">
        <v>123013</v>
      </c>
      <c r="F10">
        <v>123013</v>
      </c>
    </row>
    <row r="11" spans="1:6">
      <c r="A11">
        <v>36375</v>
      </c>
      <c r="B11">
        <v>36375</v>
      </c>
      <c r="E11">
        <v>23950</v>
      </c>
      <c r="F11">
        <v>23950</v>
      </c>
    </row>
    <row r="12" spans="1:6">
      <c r="A12">
        <v>259639</v>
      </c>
      <c r="B12">
        <v>259639</v>
      </c>
      <c r="E12">
        <v>202897</v>
      </c>
      <c r="F12">
        <v>202897</v>
      </c>
    </row>
    <row r="13" spans="1:6">
      <c r="A13">
        <v>624000</v>
      </c>
      <c r="B13">
        <v>624000</v>
      </c>
      <c r="E13">
        <v>287063</v>
      </c>
      <c r="F13">
        <v>287063</v>
      </c>
    </row>
    <row r="14" spans="1:6">
      <c r="A14">
        <v>167106</v>
      </c>
      <c r="B14">
        <v>167106</v>
      </c>
      <c r="E14">
        <v>206000</v>
      </c>
      <c r="F14">
        <v>206000</v>
      </c>
    </row>
    <row r="15" spans="1:6">
      <c r="A15">
        <v>28968</v>
      </c>
      <c r="B15">
        <v>28968</v>
      </c>
      <c r="E15">
        <v>133340</v>
      </c>
      <c r="F15">
        <v>133340</v>
      </c>
    </row>
    <row r="16" spans="1:6">
      <c r="A16">
        <v>92086</v>
      </c>
      <c r="E16">
        <v>119769</v>
      </c>
      <c r="F16">
        <v>119769</v>
      </c>
    </row>
    <row r="17" spans="1:6">
      <c r="A17">
        <v>274560</v>
      </c>
      <c r="B17">
        <v>274560</v>
      </c>
      <c r="E17">
        <v>176904</v>
      </c>
      <c r="F17">
        <v>176904</v>
      </c>
    </row>
    <row r="18" spans="1:6">
      <c r="A18">
        <v>1860000</v>
      </c>
      <c r="B18">
        <v>1860000</v>
      </c>
      <c r="E18">
        <v>92000</v>
      </c>
      <c r="F18">
        <v>92000</v>
      </c>
    </row>
    <row r="19" spans="1:6">
      <c r="A19">
        <v>976000</v>
      </c>
      <c r="B19">
        <v>976000</v>
      </c>
      <c r="E19">
        <v>103268</v>
      </c>
      <c r="F19">
        <v>103268</v>
      </c>
    </row>
    <row r="20" spans="1:6">
      <c r="A20">
        <v>50400</v>
      </c>
      <c r="B20">
        <v>50400</v>
      </c>
      <c r="E20">
        <v>30625</v>
      </c>
      <c r="F20">
        <v>30625</v>
      </c>
    </row>
    <row r="21" spans="1:6">
      <c r="A21">
        <v>81400</v>
      </c>
      <c r="B21">
        <v>81400</v>
      </c>
      <c r="E21">
        <v>187973</v>
      </c>
      <c r="F21">
        <v>187973</v>
      </c>
    </row>
    <row r="22" spans="1:6">
      <c r="A22">
        <v>159606</v>
      </c>
      <c r="B22">
        <v>159606</v>
      </c>
      <c r="E22">
        <v>75000</v>
      </c>
      <c r="F22">
        <v>75000</v>
      </c>
    </row>
    <row r="23" spans="1:6">
      <c r="A23">
        <v>67500</v>
      </c>
      <c r="B23">
        <v>67500</v>
      </c>
      <c r="E23">
        <v>91838</v>
      </c>
      <c r="F23">
        <v>91838</v>
      </c>
    </row>
    <row r="24" spans="1:6">
      <c r="A24">
        <v>73227</v>
      </c>
      <c r="B24">
        <v>73227</v>
      </c>
      <c r="E24">
        <v>105902</v>
      </c>
      <c r="F24">
        <v>105902</v>
      </c>
    </row>
    <row r="25" spans="1:6">
      <c r="A25">
        <v>32248.5</v>
      </c>
      <c r="B25">
        <v>32248.5</v>
      </c>
      <c r="E25">
        <v>29873</v>
      </c>
      <c r="F25">
        <v>29873</v>
      </c>
    </row>
    <row r="26" spans="1:6">
      <c r="A26">
        <v>400000</v>
      </c>
      <c r="B26">
        <v>400000</v>
      </c>
      <c r="E26">
        <v>20000</v>
      </c>
      <c r="F26">
        <v>20000</v>
      </c>
    </row>
    <row r="27" spans="1:6">
      <c r="A27">
        <v>60000</v>
      </c>
      <c r="B27">
        <v>60000</v>
      </c>
      <c r="E27">
        <v>307812</v>
      </c>
      <c r="F27">
        <v>307812</v>
      </c>
    </row>
    <row r="28" spans="1:6">
      <c r="A28">
        <v>89532</v>
      </c>
      <c r="B28">
        <v>89532</v>
      </c>
      <c r="E28">
        <v>112603</v>
      </c>
      <c r="F28">
        <v>112603</v>
      </c>
    </row>
    <row r="29" spans="1:6">
      <c r="A29">
        <v>153600</v>
      </c>
      <c r="B29">
        <v>153600</v>
      </c>
      <c r="E29">
        <v>57977</v>
      </c>
      <c r="F29">
        <v>57977</v>
      </c>
    </row>
    <row r="30" spans="1:6">
      <c r="A30">
        <v>40000</v>
      </c>
      <c r="B30">
        <v>40000</v>
      </c>
      <c r="E30">
        <v>68667</v>
      </c>
      <c r="F30">
        <v>68667</v>
      </c>
    </row>
    <row r="31" spans="1:6">
      <c r="A31">
        <v>400000</v>
      </c>
      <c r="B31">
        <v>400000</v>
      </c>
      <c r="E31">
        <v>410000</v>
      </c>
      <c r="F31">
        <v>410000</v>
      </c>
    </row>
    <row r="32" spans="1:6">
      <c r="A32">
        <v>400000</v>
      </c>
      <c r="B32">
        <v>400000</v>
      </c>
      <c r="E32">
        <v>112325</v>
      </c>
      <c r="F32">
        <v>112325</v>
      </c>
    </row>
    <row r="33" spans="1:6">
      <c r="A33">
        <v>135247</v>
      </c>
      <c r="B33">
        <v>135247</v>
      </c>
      <c r="E33">
        <v>52153</v>
      </c>
      <c r="F33">
        <v>52153</v>
      </c>
    </row>
    <row r="34" spans="1:6">
      <c r="A34">
        <v>40000</v>
      </c>
      <c r="B34">
        <v>40000</v>
      </c>
      <c r="E34">
        <v>100000</v>
      </c>
      <c r="F34">
        <v>100000</v>
      </c>
    </row>
    <row r="35" spans="1:6">
      <c r="E35">
        <v>95639</v>
      </c>
      <c r="F35">
        <v>95639</v>
      </c>
    </row>
    <row r="36" spans="1:6">
      <c r="E36">
        <v>207564</v>
      </c>
      <c r="F36">
        <v>207564</v>
      </c>
    </row>
    <row r="37" spans="1:6">
      <c r="E37">
        <v>200000</v>
      </c>
      <c r="F37">
        <v>200000</v>
      </c>
    </row>
    <row r="38" spans="1:6">
      <c r="E38">
        <v>68114</v>
      </c>
      <c r="F38">
        <v>68114</v>
      </c>
    </row>
    <row r="39" spans="1:6">
      <c r="E39">
        <v>51550</v>
      </c>
      <c r="F39">
        <v>51550</v>
      </c>
    </row>
    <row r="40" spans="1:6">
      <c r="E40">
        <v>161276</v>
      </c>
      <c r="F40">
        <v>161276</v>
      </c>
    </row>
    <row r="41" spans="1:6">
      <c r="E41">
        <v>250688</v>
      </c>
      <c r="F41">
        <v>250688</v>
      </c>
    </row>
    <row r="42" spans="1:6">
      <c r="E42">
        <v>85429</v>
      </c>
      <c r="F42">
        <v>85429</v>
      </c>
    </row>
    <row r="43" spans="1:6">
      <c r="E43">
        <v>183750</v>
      </c>
      <c r="F43">
        <v>183750</v>
      </c>
    </row>
    <row r="44" spans="1:6">
      <c r="E44">
        <v>149296</v>
      </c>
      <c r="F44">
        <v>149296</v>
      </c>
    </row>
    <row r="45" spans="1:6">
      <c r="E45">
        <v>90709</v>
      </c>
      <c r="F45">
        <v>90709</v>
      </c>
    </row>
    <row r="46" spans="1:6">
      <c r="E46">
        <v>74959</v>
      </c>
      <c r="F46">
        <v>74959</v>
      </c>
    </row>
    <row r="47" spans="1:6">
      <c r="E47">
        <v>66392</v>
      </c>
      <c r="F47">
        <v>66392</v>
      </c>
    </row>
    <row r="48" spans="1:6">
      <c r="E48">
        <v>25000</v>
      </c>
      <c r="F48">
        <v>25000</v>
      </c>
    </row>
    <row r="49" spans="5:6">
      <c r="E49">
        <v>82729</v>
      </c>
      <c r="F49">
        <v>82729</v>
      </c>
    </row>
    <row r="50" spans="5:6">
      <c r="E50">
        <v>317631</v>
      </c>
      <c r="F50">
        <v>317631</v>
      </c>
    </row>
    <row r="51" spans="5:6">
      <c r="E51">
        <v>102500</v>
      </c>
      <c r="F51">
        <v>102500</v>
      </c>
    </row>
    <row r="52" spans="5:6">
      <c r="E52">
        <v>185511</v>
      </c>
      <c r="F52">
        <v>185511</v>
      </c>
    </row>
    <row r="53" spans="5:6">
      <c r="E53">
        <v>525530</v>
      </c>
      <c r="F53">
        <v>525530</v>
      </c>
    </row>
    <row r="54" spans="5:6">
      <c r="E54">
        <v>200000</v>
      </c>
      <c r="F54">
        <v>200000</v>
      </c>
    </row>
    <row r="55" spans="5:6">
      <c r="E55">
        <v>90000</v>
      </c>
      <c r="F55">
        <v>90000</v>
      </c>
    </row>
    <row r="56" spans="5:6">
      <c r="E56">
        <v>167500</v>
      </c>
      <c r="F56">
        <v>167500</v>
      </c>
    </row>
    <row r="57" spans="5:6">
      <c r="E57">
        <v>400000</v>
      </c>
      <c r="F57">
        <v>400000</v>
      </c>
    </row>
    <row r="58" spans="5:6">
      <c r="E58">
        <v>66098</v>
      </c>
      <c r="F58">
        <v>66098</v>
      </c>
    </row>
    <row r="59" spans="5:6">
      <c r="E59">
        <v>105525</v>
      </c>
      <c r="F59">
        <v>105525</v>
      </c>
    </row>
    <row r="60" spans="5:6">
      <c r="E60">
        <v>146837</v>
      </c>
      <c r="F60">
        <v>146837</v>
      </c>
    </row>
    <row r="61" spans="5:6">
      <c r="E61">
        <v>100000</v>
      </c>
      <c r="F61">
        <v>100000</v>
      </c>
    </row>
    <row r="62" spans="5:6">
      <c r="E62">
        <v>70399</v>
      </c>
      <c r="F62">
        <v>70399</v>
      </c>
    </row>
    <row r="63" spans="5:6">
      <c r="E63">
        <v>100000</v>
      </c>
      <c r="F63">
        <v>100000</v>
      </c>
    </row>
    <row r="64" spans="5:6">
      <c r="E64">
        <v>4922.7</v>
      </c>
      <c r="F64">
        <v>4922.7</v>
      </c>
    </row>
    <row r="65" spans="5:6">
      <c r="E65">
        <v>800000</v>
      </c>
      <c r="F65">
        <v>800000</v>
      </c>
    </row>
    <row r="66" spans="5:6">
      <c r="E66">
        <v>182000</v>
      </c>
      <c r="F66">
        <v>182000</v>
      </c>
    </row>
    <row r="67" spans="5:6">
      <c r="E67">
        <v>36240</v>
      </c>
      <c r="F67">
        <v>36240</v>
      </c>
    </row>
    <row r="68" spans="5:6">
      <c r="E68">
        <v>50000</v>
      </c>
      <c r="F68">
        <v>50000</v>
      </c>
    </row>
    <row r="69" spans="5:6">
      <c r="E69">
        <v>250000</v>
      </c>
      <c r="F69">
        <v>250000</v>
      </c>
    </row>
    <row r="70" spans="5:6">
      <c r="E70">
        <v>181983</v>
      </c>
      <c r="F70">
        <v>181983</v>
      </c>
    </row>
    <row r="71" spans="5:6">
      <c r="E71">
        <v>199026</v>
      </c>
      <c r="F71">
        <v>199026</v>
      </c>
    </row>
    <row r="72" spans="5:6">
      <c r="E72">
        <v>16825</v>
      </c>
      <c r="F72">
        <v>16825</v>
      </c>
    </row>
    <row r="73" spans="5:6">
      <c r="E73">
        <v>188835</v>
      </c>
      <c r="F73">
        <v>188835</v>
      </c>
    </row>
    <row r="74" spans="5:6">
      <c r="E74">
        <v>60000</v>
      </c>
      <c r="F74">
        <v>60000</v>
      </c>
    </row>
    <row r="75" spans="5:6">
      <c r="E75">
        <v>280000</v>
      </c>
      <c r="F75">
        <v>280000</v>
      </c>
    </row>
    <row r="76" spans="5:6">
      <c r="E76">
        <v>145200</v>
      </c>
      <c r="F76">
        <v>147701</v>
      </c>
    </row>
    <row r="77" spans="5:6">
      <c r="E77">
        <v>699720</v>
      </c>
      <c r="F77">
        <v>145200</v>
      </c>
    </row>
    <row r="78" spans="5:6">
      <c r="E78">
        <v>42768</v>
      </c>
      <c r="F78">
        <v>699720</v>
      </c>
    </row>
    <row r="79" spans="5:6">
      <c r="E79">
        <v>140250</v>
      </c>
      <c r="F79">
        <v>42768</v>
      </c>
    </row>
    <row r="80" spans="5:6">
      <c r="E80">
        <v>134689</v>
      </c>
      <c r="F80">
        <v>140250</v>
      </c>
    </row>
    <row r="81" spans="6:6">
      <c r="F81">
        <v>134689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t-42</vt:lpstr>
      <vt:lpstr>Sheet1</vt:lpstr>
      <vt:lpstr>'t-42'!Print_Area</vt:lpstr>
      <vt:lpstr>Print_Area_MI</vt:lpstr>
      <vt:lpstr>'t-42'!Print_Titles</vt:lpstr>
      <vt:lpstr>Print_Titles_MI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2008-08-07T14:04:38Z</cp:lastPrinted>
  <dcterms:created xsi:type="dcterms:W3CDTF">1999-02-24T12:31:56Z</dcterms:created>
  <dcterms:modified xsi:type="dcterms:W3CDTF">2012-06-13T19:57:56Z</dcterms:modified>
</cp:coreProperties>
</file>