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0" windowWidth="19080" windowHeight="6090"/>
  </bookViews>
  <sheets>
    <sheet name="t-42" sheetId="1" r:id="rId1"/>
    <sheet name="Sheet1" sheetId="2" r:id="rId2"/>
  </sheets>
  <definedNames>
    <definedName name="_Key2" localSheetId="0" hidden="1">'t-42'!$B$12:$B$120</definedName>
    <definedName name="_Order1" localSheetId="0" hidden="1">255</definedName>
    <definedName name="_Order2" localSheetId="0" hidden="1">255</definedName>
    <definedName name="_Sort" localSheetId="0" hidden="1">'t-42'!$B$12:$B$120</definedName>
    <definedName name="_xlnm.Print_Area" localSheetId="0">'t-42'!$A$9:$K$254</definedName>
    <definedName name="Print_Area_MI">'t-42'!$B$248:$L$269</definedName>
    <definedName name="_xlnm.Print_Titles" localSheetId="0">'t-42'!$1:$8</definedName>
    <definedName name="Print_Titles_MI">'t-42'!$1:$8</definedName>
  </definedNames>
  <calcPr calcId="145621"/>
</workbook>
</file>

<file path=xl/calcChain.xml><?xml version="1.0" encoding="utf-8"?>
<calcChain xmlns="http://schemas.openxmlformats.org/spreadsheetml/2006/main">
  <c r="E235" i="1" l="1"/>
  <c r="F280" i="1"/>
  <c r="F278" i="1"/>
  <c r="F270" i="1"/>
  <c r="F268" i="1"/>
  <c r="F266" i="1"/>
  <c r="F264" i="1"/>
  <c r="F262" i="1"/>
  <c r="F260" i="1"/>
  <c r="F258" i="1"/>
  <c r="F256" i="1"/>
  <c r="F254" i="1"/>
  <c r="F252" i="1"/>
  <c r="F250" i="1"/>
  <c r="F248" i="1"/>
  <c r="F246" i="1"/>
  <c r="F244" i="1"/>
  <c r="F242" i="1"/>
  <c r="F240" i="1"/>
  <c r="F206" i="1"/>
  <c r="F204" i="1"/>
  <c r="F48" i="1"/>
  <c r="I277" i="1"/>
  <c r="F277" i="1" s="1"/>
  <c r="H277" i="1"/>
  <c r="D277" i="1"/>
  <c r="I276" i="1"/>
  <c r="F276" i="1" s="1"/>
  <c r="I275" i="1"/>
  <c r="F275" i="1" s="1"/>
  <c r="H275" i="1"/>
  <c r="D275" i="1"/>
  <c r="I274" i="1"/>
  <c r="F274" i="1" s="1"/>
  <c r="I273" i="1"/>
  <c r="F273" i="1" s="1"/>
  <c r="H273" i="1"/>
  <c r="D273" i="1"/>
  <c r="I272" i="1"/>
  <c r="F272" i="1" s="1"/>
  <c r="D179" i="1"/>
  <c r="I207" i="1"/>
  <c r="F207" i="1" s="1"/>
  <c r="D207" i="1"/>
  <c r="I206" i="1"/>
  <c r="I205" i="1"/>
  <c r="F205" i="1" s="1"/>
  <c r="I204" i="1"/>
  <c r="D204" i="1"/>
  <c r="I203" i="1"/>
  <c r="F203" i="1" s="1"/>
  <c r="I202" i="1"/>
  <c r="D202" i="1" s="1"/>
  <c r="I201" i="1"/>
  <c r="F201" i="1" s="1"/>
  <c r="I200" i="1"/>
  <c r="D200" i="1" s="1"/>
  <c r="I199" i="1"/>
  <c r="F199" i="1" s="1"/>
  <c r="I198" i="1"/>
  <c r="D198" i="1" s="1"/>
  <c r="I197" i="1"/>
  <c r="F197" i="1" s="1"/>
  <c r="I196" i="1"/>
  <c r="F196" i="1" s="1"/>
  <c r="D196" i="1"/>
  <c r="I195" i="1"/>
  <c r="F195" i="1" s="1"/>
  <c r="I194" i="1"/>
  <c r="D194" i="1" s="1"/>
  <c r="I193" i="1"/>
  <c r="F193" i="1" s="1"/>
  <c r="I192" i="1"/>
  <c r="D192" i="1" s="1"/>
  <c r="I191" i="1"/>
  <c r="F191" i="1" s="1"/>
  <c r="I190" i="1"/>
  <c r="D190" i="1" s="1"/>
  <c r="I189" i="1"/>
  <c r="F189" i="1" s="1"/>
  <c r="I188" i="1"/>
  <c r="F188" i="1" s="1"/>
  <c r="D188" i="1"/>
  <c r="I187" i="1"/>
  <c r="F187" i="1" s="1"/>
  <c r="I186" i="1"/>
  <c r="D186" i="1" s="1"/>
  <c r="I185" i="1"/>
  <c r="F185" i="1" s="1"/>
  <c r="I184" i="1"/>
  <c r="D184" i="1" s="1"/>
  <c r="I183" i="1"/>
  <c r="F183" i="1" s="1"/>
  <c r="I182" i="1"/>
  <c r="D182" i="1" s="1"/>
  <c r="I181" i="1"/>
  <c r="F181" i="1" s="1"/>
  <c r="I180" i="1"/>
  <c r="F180" i="1" s="1"/>
  <c r="D180" i="1"/>
  <c r="I179" i="1"/>
  <c r="F179" i="1" s="1"/>
  <c r="C43" i="1"/>
  <c r="E283" i="1"/>
  <c r="I281" i="1"/>
  <c r="H281" i="1" s="1"/>
  <c r="I280" i="1"/>
  <c r="I279" i="1"/>
  <c r="F279" i="1" s="1"/>
  <c r="I278" i="1"/>
  <c r="H278" i="1" s="1"/>
  <c r="I271" i="1"/>
  <c r="F271" i="1" s="1"/>
  <c r="I270" i="1"/>
  <c r="H270" i="1" s="1"/>
  <c r="I269" i="1"/>
  <c r="F269" i="1" s="1"/>
  <c r="I268" i="1"/>
  <c r="H268" i="1" s="1"/>
  <c r="I267" i="1"/>
  <c r="F267" i="1" s="1"/>
  <c r="I266" i="1"/>
  <c r="H266" i="1" s="1"/>
  <c r="I265" i="1"/>
  <c r="F265" i="1" s="1"/>
  <c r="I264" i="1"/>
  <c r="H264" i="1" s="1"/>
  <c r="I263" i="1"/>
  <c r="F263" i="1" s="1"/>
  <c r="I262" i="1"/>
  <c r="I261" i="1"/>
  <c r="H261" i="1" s="1"/>
  <c r="I260" i="1"/>
  <c r="I259" i="1"/>
  <c r="H259" i="1" s="1"/>
  <c r="I258" i="1"/>
  <c r="I257" i="1"/>
  <c r="H257" i="1" s="1"/>
  <c r="I256" i="1"/>
  <c r="I255" i="1"/>
  <c r="H255" i="1" s="1"/>
  <c r="I254" i="1"/>
  <c r="I253" i="1"/>
  <c r="H253" i="1" s="1"/>
  <c r="I252" i="1"/>
  <c r="I251" i="1"/>
  <c r="F251" i="1" s="1"/>
  <c r="I250" i="1"/>
  <c r="H250" i="1" s="1"/>
  <c r="I249" i="1"/>
  <c r="F249" i="1" s="1"/>
  <c r="I248" i="1"/>
  <c r="H248" i="1" s="1"/>
  <c r="I247" i="1"/>
  <c r="F247" i="1" s="1"/>
  <c r="I246" i="1"/>
  <c r="H246" i="1" s="1"/>
  <c r="I245" i="1"/>
  <c r="F245" i="1" s="1"/>
  <c r="I244" i="1"/>
  <c r="H244" i="1" s="1"/>
  <c r="I243" i="1"/>
  <c r="F243" i="1" s="1"/>
  <c r="I242" i="1"/>
  <c r="H242" i="1" s="1"/>
  <c r="I241" i="1"/>
  <c r="H241" i="1" s="1"/>
  <c r="I240" i="1"/>
  <c r="H240" i="1" s="1"/>
  <c r="G283" i="1"/>
  <c r="C283" i="1"/>
  <c r="I233" i="1"/>
  <c r="H233" i="1" s="1"/>
  <c r="I232" i="1"/>
  <c r="F232" i="1" s="1"/>
  <c r="I231" i="1"/>
  <c r="F231" i="1" s="1"/>
  <c r="I230" i="1"/>
  <c r="F230" i="1" s="1"/>
  <c r="I229" i="1"/>
  <c r="H229" i="1" s="1"/>
  <c r="I228" i="1"/>
  <c r="F228" i="1" s="1"/>
  <c r="I227" i="1"/>
  <c r="F227" i="1" s="1"/>
  <c r="I226" i="1"/>
  <c r="F226" i="1" s="1"/>
  <c r="I225" i="1"/>
  <c r="H225" i="1" s="1"/>
  <c r="I224" i="1"/>
  <c r="H224" i="1" s="1"/>
  <c r="I223" i="1"/>
  <c r="H223" i="1" s="1"/>
  <c r="I222" i="1"/>
  <c r="H222" i="1" s="1"/>
  <c r="I221" i="1"/>
  <c r="H221" i="1" s="1"/>
  <c r="I220" i="1"/>
  <c r="H220" i="1" s="1"/>
  <c r="I219" i="1"/>
  <c r="H219" i="1" s="1"/>
  <c r="I218" i="1"/>
  <c r="F218" i="1" s="1"/>
  <c r="I217" i="1"/>
  <c r="H217" i="1" s="1"/>
  <c r="I216" i="1"/>
  <c r="H216" i="1" s="1"/>
  <c r="I215" i="1"/>
  <c r="F215" i="1" s="1"/>
  <c r="I214" i="1"/>
  <c r="H214" i="1" s="1"/>
  <c r="I213" i="1"/>
  <c r="F213" i="1" s="1"/>
  <c r="I212" i="1"/>
  <c r="H212" i="1" s="1"/>
  <c r="I211" i="1"/>
  <c r="F211" i="1" s="1"/>
  <c r="I210" i="1"/>
  <c r="H210" i="1" s="1"/>
  <c r="I209" i="1"/>
  <c r="H209" i="1" s="1"/>
  <c r="I208" i="1"/>
  <c r="H208" i="1" s="1"/>
  <c r="I178" i="1"/>
  <c r="D178" i="1" s="1"/>
  <c r="I177" i="1"/>
  <c r="H177" i="1" s="1"/>
  <c r="I176" i="1"/>
  <c r="H176" i="1" s="1"/>
  <c r="I175" i="1"/>
  <c r="F175" i="1" s="1"/>
  <c r="I174" i="1"/>
  <c r="H174" i="1" s="1"/>
  <c r="I173" i="1"/>
  <c r="H173" i="1" s="1"/>
  <c r="I172" i="1"/>
  <c r="F172" i="1" s="1"/>
  <c r="I171" i="1"/>
  <c r="H171" i="1" s="1"/>
  <c r="I170" i="1"/>
  <c r="F170" i="1" s="1"/>
  <c r="I169" i="1"/>
  <c r="H169" i="1" s="1"/>
  <c r="I168" i="1"/>
  <c r="H168" i="1" s="1"/>
  <c r="I167" i="1"/>
  <c r="H167" i="1" s="1"/>
  <c r="I166" i="1"/>
  <c r="H166" i="1" s="1"/>
  <c r="I165" i="1"/>
  <c r="H165" i="1" s="1"/>
  <c r="I164" i="1"/>
  <c r="H164" i="1" s="1"/>
  <c r="I163" i="1"/>
  <c r="H163" i="1" s="1"/>
  <c r="I162" i="1"/>
  <c r="H162" i="1" s="1"/>
  <c r="I161" i="1"/>
  <c r="F161" i="1" s="1"/>
  <c r="I160" i="1"/>
  <c r="H160" i="1" s="1"/>
  <c r="I159" i="1"/>
  <c r="H159" i="1" s="1"/>
  <c r="I158" i="1"/>
  <c r="H158" i="1" s="1"/>
  <c r="I157" i="1"/>
  <c r="H157" i="1" s="1"/>
  <c r="I156" i="1"/>
  <c r="H156" i="1" s="1"/>
  <c r="I155" i="1"/>
  <c r="H155" i="1" s="1"/>
  <c r="I154" i="1"/>
  <c r="H154" i="1" s="1"/>
  <c r="I153" i="1"/>
  <c r="F153" i="1" s="1"/>
  <c r="I152" i="1"/>
  <c r="H152" i="1" s="1"/>
  <c r="I151" i="1"/>
  <c r="H151" i="1" s="1"/>
  <c r="I150" i="1"/>
  <c r="H150" i="1" s="1"/>
  <c r="I149" i="1"/>
  <c r="H149" i="1" s="1"/>
  <c r="I148" i="1"/>
  <c r="F148" i="1" s="1"/>
  <c r="I147" i="1"/>
  <c r="F147" i="1" s="1"/>
  <c r="I146" i="1"/>
  <c r="F146" i="1" s="1"/>
  <c r="I145" i="1"/>
  <c r="H145" i="1" s="1"/>
  <c r="I144" i="1"/>
  <c r="H144" i="1" s="1"/>
  <c r="I143" i="1"/>
  <c r="H143" i="1" s="1"/>
  <c r="I142" i="1"/>
  <c r="F142" i="1" s="1"/>
  <c r="I141" i="1"/>
  <c r="F141" i="1" s="1"/>
  <c r="I140" i="1"/>
  <c r="H140" i="1" s="1"/>
  <c r="I139" i="1"/>
  <c r="H139" i="1" s="1"/>
  <c r="I138" i="1"/>
  <c r="H138" i="1" s="1"/>
  <c r="I137" i="1"/>
  <c r="H137" i="1" s="1"/>
  <c r="I136" i="1"/>
  <c r="H136" i="1" s="1"/>
  <c r="I135" i="1"/>
  <c r="F135" i="1" s="1"/>
  <c r="I134" i="1"/>
  <c r="F134" i="1" s="1"/>
  <c r="I133" i="1"/>
  <c r="H133" i="1" s="1"/>
  <c r="I132" i="1"/>
  <c r="H132" i="1" s="1"/>
  <c r="I131" i="1"/>
  <c r="F131" i="1" s="1"/>
  <c r="I130" i="1"/>
  <c r="H130" i="1" s="1"/>
  <c r="I129" i="1"/>
  <c r="F129" i="1" s="1"/>
  <c r="I128" i="1"/>
  <c r="H128" i="1" s="1"/>
  <c r="I127" i="1"/>
  <c r="F127" i="1" s="1"/>
  <c r="G235" i="1"/>
  <c r="C235" i="1"/>
  <c r="I49" i="1"/>
  <c r="D49" i="1" s="1"/>
  <c r="I120" i="1"/>
  <c r="F120" i="1" s="1"/>
  <c r="I119" i="1"/>
  <c r="D119" i="1" s="1"/>
  <c r="I118" i="1"/>
  <c r="F118" i="1" s="1"/>
  <c r="I117" i="1"/>
  <c r="D117" i="1" s="1"/>
  <c r="I116" i="1"/>
  <c r="F116" i="1" s="1"/>
  <c r="I115" i="1"/>
  <c r="D115" i="1" s="1"/>
  <c r="I114" i="1"/>
  <c r="F114" i="1" s="1"/>
  <c r="I113" i="1"/>
  <c r="F113" i="1" s="1"/>
  <c r="I112" i="1"/>
  <c r="D112" i="1" s="1"/>
  <c r="I111" i="1"/>
  <c r="F111" i="1" s="1"/>
  <c r="I110" i="1"/>
  <c r="F110" i="1" s="1"/>
  <c r="I109" i="1"/>
  <c r="F109" i="1" s="1"/>
  <c r="I108" i="1"/>
  <c r="D108" i="1" s="1"/>
  <c r="I107" i="1"/>
  <c r="F107" i="1" s="1"/>
  <c r="I106" i="1"/>
  <c r="F106" i="1" s="1"/>
  <c r="I105" i="1"/>
  <c r="D105" i="1" s="1"/>
  <c r="I104" i="1"/>
  <c r="F104" i="1" s="1"/>
  <c r="I103" i="1"/>
  <c r="F103" i="1" s="1"/>
  <c r="I102" i="1"/>
  <c r="D102" i="1" s="1"/>
  <c r="I101" i="1"/>
  <c r="F101" i="1" s="1"/>
  <c r="I100" i="1"/>
  <c r="D100" i="1" s="1"/>
  <c r="I99" i="1"/>
  <c r="F99" i="1" s="1"/>
  <c r="I98" i="1"/>
  <c r="D98" i="1" s="1"/>
  <c r="I97" i="1"/>
  <c r="F97" i="1" s="1"/>
  <c r="I96" i="1"/>
  <c r="F96" i="1" s="1"/>
  <c r="I95" i="1"/>
  <c r="D95" i="1" s="1"/>
  <c r="I94" i="1"/>
  <c r="F94" i="1" s="1"/>
  <c r="I93" i="1"/>
  <c r="D93" i="1" s="1"/>
  <c r="I92" i="1"/>
  <c r="F92" i="1" s="1"/>
  <c r="I91" i="1"/>
  <c r="D91" i="1" s="1"/>
  <c r="I90" i="1"/>
  <c r="F90" i="1" s="1"/>
  <c r="I89" i="1"/>
  <c r="F89" i="1" s="1"/>
  <c r="I88" i="1"/>
  <c r="F88" i="1" s="1"/>
  <c r="I87" i="1"/>
  <c r="D87" i="1" s="1"/>
  <c r="I86" i="1"/>
  <c r="F86" i="1" s="1"/>
  <c r="I85" i="1"/>
  <c r="D85" i="1" s="1"/>
  <c r="I84" i="1"/>
  <c r="F84" i="1" s="1"/>
  <c r="I83" i="1"/>
  <c r="D83" i="1" s="1"/>
  <c r="I82" i="1"/>
  <c r="F82" i="1" s="1"/>
  <c r="I81" i="1"/>
  <c r="F81" i="1" s="1"/>
  <c r="I80" i="1"/>
  <c r="D80" i="1" s="1"/>
  <c r="I79" i="1"/>
  <c r="F79" i="1" s="1"/>
  <c r="I78" i="1"/>
  <c r="D78" i="1" s="1"/>
  <c r="I77" i="1"/>
  <c r="F77" i="1" s="1"/>
  <c r="I76" i="1"/>
  <c r="F76" i="1" s="1"/>
  <c r="I75" i="1"/>
  <c r="F75" i="1" s="1"/>
  <c r="I74" i="1"/>
  <c r="D74" i="1" s="1"/>
  <c r="I73" i="1"/>
  <c r="F73" i="1" s="1"/>
  <c r="I72" i="1"/>
  <c r="D72" i="1" s="1"/>
  <c r="I71" i="1"/>
  <c r="F71" i="1" s="1"/>
  <c r="I70" i="1"/>
  <c r="F70" i="1" s="1"/>
  <c r="I69" i="1"/>
  <c r="F69" i="1" s="1"/>
  <c r="I68" i="1"/>
  <c r="F68" i="1" s="1"/>
  <c r="I67" i="1"/>
  <c r="D67" i="1" s="1"/>
  <c r="I66" i="1"/>
  <c r="F66" i="1" s="1"/>
  <c r="I65" i="1"/>
  <c r="F65" i="1" s="1"/>
  <c r="I64" i="1"/>
  <c r="F64" i="1" s="1"/>
  <c r="I63" i="1"/>
  <c r="D63" i="1" s="1"/>
  <c r="I62" i="1"/>
  <c r="F62" i="1" s="1"/>
  <c r="I61" i="1"/>
  <c r="F61" i="1" s="1"/>
  <c r="I60" i="1"/>
  <c r="D60" i="1" s="1"/>
  <c r="I59" i="1"/>
  <c r="D59" i="1" s="1"/>
  <c r="I58" i="1"/>
  <c r="F58" i="1" s="1"/>
  <c r="I57" i="1"/>
  <c r="F57" i="1" s="1"/>
  <c r="I56" i="1"/>
  <c r="F56" i="1" s="1"/>
  <c r="I55" i="1"/>
  <c r="F55" i="1" s="1"/>
  <c r="I54" i="1"/>
  <c r="F54" i="1" s="1"/>
  <c r="I53" i="1"/>
  <c r="F53" i="1" s="1"/>
  <c r="I52" i="1"/>
  <c r="F52" i="1" s="1"/>
  <c r="I51" i="1"/>
  <c r="F51" i="1" s="1"/>
  <c r="I50" i="1"/>
  <c r="F50" i="1" s="1"/>
  <c r="I48" i="1"/>
  <c r="G122" i="1"/>
  <c r="E122" i="1"/>
  <c r="C122" i="1"/>
  <c r="I13" i="1"/>
  <c r="H13" i="1" s="1"/>
  <c r="I41" i="1"/>
  <c r="F41" i="1" s="1"/>
  <c r="I40" i="1"/>
  <c r="H40" i="1" s="1"/>
  <c r="I39" i="1"/>
  <c r="F39" i="1" s="1"/>
  <c r="I38" i="1"/>
  <c r="H38" i="1" s="1"/>
  <c r="I37" i="1"/>
  <c r="F37" i="1" s="1"/>
  <c r="I36" i="1"/>
  <c r="H36" i="1" s="1"/>
  <c r="I35" i="1"/>
  <c r="F35" i="1" s="1"/>
  <c r="I34" i="1"/>
  <c r="F34" i="1" s="1"/>
  <c r="I33" i="1"/>
  <c r="H33" i="1" s="1"/>
  <c r="I32" i="1"/>
  <c r="F32" i="1" s="1"/>
  <c r="I31" i="1"/>
  <c r="F31" i="1" s="1"/>
  <c r="I30" i="1"/>
  <c r="H30" i="1" s="1"/>
  <c r="I29" i="1"/>
  <c r="F29" i="1" s="1"/>
  <c r="I28" i="1"/>
  <c r="H28" i="1" s="1"/>
  <c r="I27" i="1"/>
  <c r="F27" i="1" s="1"/>
  <c r="I26" i="1"/>
  <c r="H26" i="1" s="1"/>
  <c r="I25" i="1"/>
  <c r="F25" i="1" s="1"/>
  <c r="I24" i="1"/>
  <c r="F24" i="1" s="1"/>
  <c r="I23" i="1"/>
  <c r="H23" i="1" s="1"/>
  <c r="I22" i="1"/>
  <c r="F22" i="1" s="1"/>
  <c r="I21" i="1"/>
  <c r="H21" i="1" s="1"/>
  <c r="I20" i="1"/>
  <c r="F20" i="1" s="1"/>
  <c r="I19" i="1"/>
  <c r="H19" i="1" s="1"/>
  <c r="I18" i="1"/>
  <c r="F18" i="1" s="1"/>
  <c r="I17" i="1"/>
  <c r="F17" i="1" s="1"/>
  <c r="I16" i="1"/>
  <c r="F16" i="1" s="1"/>
  <c r="I15" i="1"/>
  <c r="H15" i="1" s="1"/>
  <c r="I14" i="1"/>
  <c r="F14" i="1" s="1"/>
  <c r="I12" i="1"/>
  <c r="F12" i="1" s="1"/>
  <c r="G43" i="1"/>
  <c r="E43" i="1"/>
  <c r="D272" i="1" l="1"/>
  <c r="F241" i="1"/>
  <c r="F253" i="1"/>
  <c r="F255" i="1"/>
  <c r="F257" i="1"/>
  <c r="F259" i="1"/>
  <c r="F261" i="1"/>
  <c r="F281" i="1"/>
  <c r="D208" i="1"/>
  <c r="F128" i="1"/>
  <c r="F130" i="1"/>
  <c r="F132" i="1"/>
  <c r="F136" i="1"/>
  <c r="F138" i="1"/>
  <c r="F140" i="1"/>
  <c r="F144" i="1"/>
  <c r="F150" i="1"/>
  <c r="F152" i="1"/>
  <c r="F154" i="1"/>
  <c r="F156" i="1"/>
  <c r="F158" i="1"/>
  <c r="F160" i="1"/>
  <c r="F162" i="1"/>
  <c r="F164" i="1"/>
  <c r="F166" i="1"/>
  <c r="F168" i="1"/>
  <c r="F174" i="1"/>
  <c r="F176" i="1"/>
  <c r="F178" i="1"/>
  <c r="F182" i="1"/>
  <c r="F184" i="1"/>
  <c r="F186" i="1"/>
  <c r="F190" i="1"/>
  <c r="F192" i="1"/>
  <c r="F194" i="1"/>
  <c r="F198" i="1"/>
  <c r="F200" i="1"/>
  <c r="F202" i="1"/>
  <c r="F208" i="1"/>
  <c r="F210" i="1"/>
  <c r="F212" i="1"/>
  <c r="F214" i="1"/>
  <c r="F216" i="1"/>
  <c r="F220" i="1"/>
  <c r="F222" i="1"/>
  <c r="F224" i="1"/>
  <c r="F133" i="1"/>
  <c r="F137" i="1"/>
  <c r="F139" i="1"/>
  <c r="F143" i="1"/>
  <c r="F145" i="1"/>
  <c r="F149" i="1"/>
  <c r="F151" i="1"/>
  <c r="F155" i="1"/>
  <c r="F157" i="1"/>
  <c r="F159" i="1"/>
  <c r="F163" i="1"/>
  <c r="F165" i="1"/>
  <c r="F167" i="1"/>
  <c r="F169" i="1"/>
  <c r="F171" i="1"/>
  <c r="F173" i="1"/>
  <c r="F177" i="1"/>
  <c r="F209" i="1"/>
  <c r="F217" i="1"/>
  <c r="F219" i="1"/>
  <c r="F221" i="1"/>
  <c r="F223" i="1"/>
  <c r="F225" i="1"/>
  <c r="F229" i="1"/>
  <c r="F233" i="1"/>
  <c r="F60" i="1"/>
  <c r="F72" i="1"/>
  <c r="F74" i="1"/>
  <c r="F78" i="1"/>
  <c r="F80" i="1"/>
  <c r="F98" i="1"/>
  <c r="F100" i="1"/>
  <c r="F102" i="1"/>
  <c r="F108" i="1"/>
  <c r="F112" i="1"/>
  <c r="F49" i="1"/>
  <c r="F59" i="1"/>
  <c r="F63" i="1"/>
  <c r="F67" i="1"/>
  <c r="F83" i="1"/>
  <c r="F85" i="1"/>
  <c r="F87" i="1"/>
  <c r="F91" i="1"/>
  <c r="F93" i="1"/>
  <c r="F95" i="1"/>
  <c r="F105" i="1"/>
  <c r="F115" i="1"/>
  <c r="F117" i="1"/>
  <c r="F119" i="1"/>
  <c r="F26" i="1"/>
  <c r="F28" i="1"/>
  <c r="F30" i="1"/>
  <c r="F36" i="1"/>
  <c r="F38" i="1"/>
  <c r="F40" i="1"/>
  <c r="F13" i="1"/>
  <c r="F15" i="1"/>
  <c r="F19" i="1"/>
  <c r="F21" i="1"/>
  <c r="F23" i="1"/>
  <c r="F33" i="1"/>
  <c r="H272" i="1"/>
  <c r="D274" i="1"/>
  <c r="H274" i="1"/>
  <c r="D276" i="1"/>
  <c r="H276" i="1"/>
  <c r="E285" i="1"/>
  <c r="D206" i="1"/>
  <c r="D181" i="1"/>
  <c r="D183" i="1"/>
  <c r="D185" i="1"/>
  <c r="D187" i="1"/>
  <c r="D189" i="1"/>
  <c r="D191" i="1"/>
  <c r="D193" i="1"/>
  <c r="D195" i="1"/>
  <c r="D197" i="1"/>
  <c r="D199" i="1"/>
  <c r="D201" i="1"/>
  <c r="D203" i="1"/>
  <c r="D205" i="1"/>
  <c r="I122" i="1"/>
  <c r="F122" i="1" s="1"/>
  <c r="I235" i="1"/>
  <c r="H235" i="1" s="1"/>
  <c r="D128" i="1"/>
  <c r="D132" i="1"/>
  <c r="D136" i="1"/>
  <c r="D138" i="1"/>
  <c r="D140" i="1"/>
  <c r="D144" i="1"/>
  <c r="D149" i="1"/>
  <c r="D151" i="1"/>
  <c r="D152" i="1"/>
  <c r="D155" i="1"/>
  <c r="D157" i="1"/>
  <c r="D160" i="1"/>
  <c r="D163" i="1"/>
  <c r="D165" i="1"/>
  <c r="D167" i="1"/>
  <c r="D169" i="1"/>
  <c r="D173" i="1"/>
  <c r="D176" i="1"/>
  <c r="D210" i="1"/>
  <c r="D214" i="1"/>
  <c r="D219" i="1"/>
  <c r="D221" i="1"/>
  <c r="D223" i="1"/>
  <c r="D225" i="1"/>
  <c r="D233" i="1"/>
  <c r="H129" i="1"/>
  <c r="H94" i="1"/>
  <c r="H110" i="1"/>
  <c r="H119" i="1"/>
  <c r="D241" i="1"/>
  <c r="D243" i="1"/>
  <c r="D245" i="1"/>
  <c r="D247" i="1"/>
  <c r="D249" i="1"/>
  <c r="D251" i="1"/>
  <c r="D254" i="1"/>
  <c r="D256" i="1"/>
  <c r="D258" i="1"/>
  <c r="D260" i="1"/>
  <c r="D262" i="1"/>
  <c r="D265" i="1"/>
  <c r="D267" i="1"/>
  <c r="D269" i="1"/>
  <c r="D271" i="1"/>
  <c r="D279" i="1"/>
  <c r="H243" i="1"/>
  <c r="H245" i="1"/>
  <c r="H247" i="1"/>
  <c r="H249" i="1"/>
  <c r="H251" i="1"/>
  <c r="H254" i="1"/>
  <c r="H256" i="1"/>
  <c r="H258" i="1"/>
  <c r="H260" i="1"/>
  <c r="H262" i="1"/>
  <c r="H265" i="1"/>
  <c r="H267" i="1"/>
  <c r="H269" i="1"/>
  <c r="H271" i="1"/>
  <c r="H279" i="1"/>
  <c r="I283" i="1"/>
  <c r="F283" i="1" s="1"/>
  <c r="G285" i="1"/>
  <c r="D130" i="1"/>
  <c r="D133" i="1"/>
  <c r="D137" i="1"/>
  <c r="D139" i="1"/>
  <c r="D143" i="1"/>
  <c r="D145" i="1"/>
  <c r="D150" i="1"/>
  <c r="D154" i="1"/>
  <c r="D156" i="1"/>
  <c r="D158" i="1"/>
  <c r="D162" i="1"/>
  <c r="D164" i="1"/>
  <c r="D166" i="1"/>
  <c r="D168" i="1"/>
  <c r="D171" i="1"/>
  <c r="D174" i="1"/>
  <c r="D177" i="1"/>
  <c r="D209" i="1"/>
  <c r="D212" i="1"/>
  <c r="D216" i="1"/>
  <c r="D220" i="1"/>
  <c r="D222" i="1"/>
  <c r="D224" i="1"/>
  <c r="D229" i="1"/>
  <c r="H72" i="1"/>
  <c r="H98" i="1"/>
  <c r="H115" i="1"/>
  <c r="D240" i="1"/>
  <c r="D242" i="1"/>
  <c r="D244" i="1"/>
  <c r="D246" i="1"/>
  <c r="D248" i="1"/>
  <c r="D250" i="1"/>
  <c r="D253" i="1"/>
  <c r="D255" i="1"/>
  <c r="D257" i="1"/>
  <c r="D259" i="1"/>
  <c r="D261" i="1"/>
  <c r="D264" i="1"/>
  <c r="D266" i="1"/>
  <c r="D268" i="1"/>
  <c r="D270" i="1"/>
  <c r="D278" i="1"/>
  <c r="D281" i="1"/>
  <c r="H48" i="1"/>
  <c r="H50" i="1"/>
  <c r="H53" i="1"/>
  <c r="H55" i="1"/>
  <c r="H58" i="1"/>
  <c r="H60" i="1"/>
  <c r="H63" i="1"/>
  <c r="H67" i="1"/>
  <c r="H74" i="1"/>
  <c r="H78" i="1"/>
  <c r="H80" i="1"/>
  <c r="H83" i="1"/>
  <c r="H85" i="1"/>
  <c r="H87" i="1"/>
  <c r="H91" i="1"/>
  <c r="H93" i="1"/>
  <c r="H95" i="1"/>
  <c r="H100" i="1"/>
  <c r="H102" i="1"/>
  <c r="H105" i="1"/>
  <c r="H113" i="1"/>
  <c r="H116" i="1"/>
  <c r="H118" i="1"/>
  <c r="H120" i="1"/>
  <c r="H49" i="1"/>
  <c r="H51" i="1"/>
  <c r="H54" i="1"/>
  <c r="H57" i="1"/>
  <c r="H59" i="1"/>
  <c r="H61" i="1"/>
  <c r="H65" i="1"/>
  <c r="H70" i="1"/>
  <c r="H73" i="1"/>
  <c r="H77" i="1"/>
  <c r="H79" i="1"/>
  <c r="H81" i="1"/>
  <c r="H84" i="1"/>
  <c r="H86" i="1"/>
  <c r="H90" i="1"/>
  <c r="H92" i="1"/>
  <c r="H97" i="1"/>
  <c r="H99" i="1"/>
  <c r="H101" i="1"/>
  <c r="H103" i="1"/>
  <c r="H107" i="1"/>
  <c r="H112" i="1"/>
  <c r="H117" i="1"/>
  <c r="C285" i="1"/>
  <c r="D217" i="1"/>
  <c r="D159" i="1"/>
  <c r="H108" i="1"/>
  <c r="D129" i="1"/>
  <c r="D48" i="1"/>
  <c r="D50" i="1"/>
  <c r="D53" i="1"/>
  <c r="D55" i="1"/>
  <c r="D58" i="1"/>
  <c r="D61" i="1"/>
  <c r="D65" i="1"/>
  <c r="D70" i="1"/>
  <c r="D73" i="1"/>
  <c r="D77" i="1"/>
  <c r="D79" i="1"/>
  <c r="D81" i="1"/>
  <c r="D84" i="1"/>
  <c r="D86" i="1"/>
  <c r="D90" i="1"/>
  <c r="D92" i="1"/>
  <c r="D94" i="1"/>
  <c r="D97" i="1"/>
  <c r="D99" i="1"/>
  <c r="D101" i="1"/>
  <c r="D103" i="1"/>
  <c r="D107" i="1"/>
  <c r="D110" i="1"/>
  <c r="D113" i="1"/>
  <c r="D116" i="1"/>
  <c r="D118" i="1"/>
  <c r="D120" i="1"/>
  <c r="D51" i="1"/>
  <c r="D54" i="1"/>
  <c r="D57" i="1"/>
  <c r="D12" i="1"/>
  <c r="H12" i="1"/>
  <c r="D13" i="1"/>
  <c r="D15" i="1"/>
  <c r="D19" i="1"/>
  <c r="D21" i="1"/>
  <c r="D23" i="1"/>
  <c r="D26" i="1"/>
  <c r="D28" i="1"/>
  <c r="D30" i="1"/>
  <c r="D33" i="1"/>
  <c r="D36" i="1"/>
  <c r="D38" i="1"/>
  <c r="D40" i="1"/>
  <c r="H14" i="1"/>
  <c r="H18" i="1"/>
  <c r="H20" i="1"/>
  <c r="H22" i="1"/>
  <c r="H25" i="1"/>
  <c r="H27" i="1"/>
  <c r="H29" i="1"/>
  <c r="H31" i="1"/>
  <c r="H35" i="1"/>
  <c r="H37" i="1"/>
  <c r="H39" i="1"/>
  <c r="H41" i="1"/>
  <c r="D14" i="1"/>
  <c r="D18" i="1"/>
  <c r="D20" i="1"/>
  <c r="D22" i="1"/>
  <c r="D25" i="1"/>
  <c r="D27" i="1"/>
  <c r="D29" i="1"/>
  <c r="D31" i="1"/>
  <c r="D35" i="1"/>
  <c r="D37" i="1"/>
  <c r="D39" i="1"/>
  <c r="D41" i="1"/>
  <c r="I43" i="1"/>
  <c r="D43" i="1" s="1"/>
  <c r="D235" i="1" l="1"/>
  <c r="D122" i="1"/>
  <c r="H122" i="1"/>
  <c r="H283" i="1"/>
  <c r="D283" i="1"/>
  <c r="I285" i="1"/>
  <c r="F43" i="1"/>
  <c r="H43" i="1"/>
  <c r="J277" i="1" l="1"/>
  <c r="J275" i="1"/>
  <c r="J273" i="1"/>
  <c r="J274" i="1"/>
  <c r="J272" i="1"/>
  <c r="J276" i="1"/>
  <c r="J207" i="1"/>
  <c r="J204" i="1"/>
  <c r="J202" i="1"/>
  <c r="J200" i="1"/>
  <c r="J198" i="1"/>
  <c r="J196" i="1"/>
  <c r="J194" i="1"/>
  <c r="J192" i="1"/>
  <c r="J190" i="1"/>
  <c r="J188" i="1"/>
  <c r="J186" i="1"/>
  <c r="J184" i="1"/>
  <c r="J182" i="1"/>
  <c r="J180" i="1"/>
  <c r="J181" i="1"/>
  <c r="J189" i="1"/>
  <c r="J197" i="1"/>
  <c r="J205" i="1"/>
  <c r="J183" i="1"/>
  <c r="J191" i="1"/>
  <c r="J199" i="1"/>
  <c r="J206" i="1"/>
  <c r="J185" i="1"/>
  <c r="J193" i="1"/>
  <c r="J201" i="1"/>
  <c r="J179" i="1"/>
  <c r="J187" i="1"/>
  <c r="J195" i="1"/>
  <c r="J203" i="1"/>
  <c r="J43" i="1"/>
  <c r="J283" i="1"/>
  <c r="J281" i="1"/>
  <c r="J279" i="1"/>
  <c r="J270" i="1"/>
  <c r="J268" i="1"/>
  <c r="J266" i="1"/>
  <c r="J264" i="1"/>
  <c r="J262" i="1"/>
  <c r="J260" i="1"/>
  <c r="J258" i="1"/>
  <c r="J256" i="1"/>
  <c r="J254" i="1"/>
  <c r="J252" i="1"/>
  <c r="J250" i="1"/>
  <c r="J248" i="1"/>
  <c r="J246" i="1"/>
  <c r="J244" i="1"/>
  <c r="J242" i="1"/>
  <c r="J240" i="1"/>
  <c r="J233" i="1"/>
  <c r="J231" i="1"/>
  <c r="J229" i="1"/>
  <c r="J227" i="1"/>
  <c r="J225" i="1"/>
  <c r="J223" i="1"/>
  <c r="J221" i="1"/>
  <c r="J219" i="1"/>
  <c r="J217" i="1"/>
  <c r="J215" i="1"/>
  <c r="J213" i="1"/>
  <c r="J211" i="1"/>
  <c r="J209" i="1"/>
  <c r="J178" i="1"/>
  <c r="J176" i="1"/>
  <c r="J174" i="1"/>
  <c r="J172" i="1"/>
  <c r="J170" i="1"/>
  <c r="J168" i="1"/>
  <c r="J166" i="1"/>
  <c r="J164" i="1"/>
  <c r="J162" i="1"/>
  <c r="J160" i="1"/>
  <c r="J158" i="1"/>
  <c r="J156" i="1"/>
  <c r="J154" i="1"/>
  <c r="J152" i="1"/>
  <c r="J151" i="1"/>
  <c r="J149" i="1"/>
  <c r="J147" i="1"/>
  <c r="J145" i="1"/>
  <c r="J143" i="1"/>
  <c r="J141" i="1"/>
  <c r="J139" i="1"/>
  <c r="J137" i="1"/>
  <c r="J135" i="1"/>
  <c r="J133" i="1"/>
  <c r="J131" i="1"/>
  <c r="J129" i="1"/>
  <c r="J127" i="1"/>
  <c r="J119" i="1"/>
  <c r="J117" i="1"/>
  <c r="J115" i="1"/>
  <c r="J113" i="1"/>
  <c r="J111" i="1"/>
  <c r="J109" i="1"/>
  <c r="J107" i="1"/>
  <c r="J105" i="1"/>
  <c r="J103" i="1"/>
  <c r="J101" i="1"/>
  <c r="J99" i="1"/>
  <c r="J97" i="1"/>
  <c r="J95" i="1"/>
  <c r="J93" i="1"/>
  <c r="J91" i="1"/>
  <c r="J89" i="1"/>
  <c r="J87" i="1"/>
  <c r="J85" i="1"/>
  <c r="J83" i="1"/>
  <c r="J81" i="1"/>
  <c r="J79" i="1"/>
  <c r="J77" i="1"/>
  <c r="J75" i="1"/>
  <c r="J73" i="1"/>
  <c r="J71" i="1"/>
  <c r="J69" i="1"/>
  <c r="J67" i="1"/>
  <c r="J65" i="1"/>
  <c r="J63" i="1"/>
  <c r="J61" i="1"/>
  <c r="J59" i="1"/>
  <c r="J57" i="1"/>
  <c r="J55" i="1"/>
  <c r="J53" i="1"/>
  <c r="J51" i="1"/>
  <c r="J49" i="1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J280" i="1"/>
  <c r="J278" i="1"/>
  <c r="J271" i="1"/>
  <c r="J269" i="1"/>
  <c r="J267" i="1"/>
  <c r="J265" i="1"/>
  <c r="J263" i="1"/>
  <c r="J261" i="1"/>
  <c r="J259" i="1"/>
  <c r="J257" i="1"/>
  <c r="J255" i="1"/>
  <c r="J253" i="1"/>
  <c r="J251" i="1"/>
  <c r="J249" i="1"/>
  <c r="J247" i="1"/>
  <c r="J245" i="1"/>
  <c r="J243" i="1"/>
  <c r="J241" i="1"/>
  <c r="J235" i="1"/>
  <c r="J232" i="1"/>
  <c r="J230" i="1"/>
  <c r="J228" i="1"/>
  <c r="J226" i="1"/>
  <c r="J224" i="1"/>
  <c r="J222" i="1"/>
  <c r="J220" i="1"/>
  <c r="J218" i="1"/>
  <c r="J216" i="1"/>
  <c r="J214" i="1"/>
  <c r="J212" i="1"/>
  <c r="J210" i="1"/>
  <c r="J208" i="1"/>
  <c r="J177" i="1"/>
  <c r="J175" i="1"/>
  <c r="J173" i="1"/>
  <c r="J171" i="1"/>
  <c r="J169" i="1"/>
  <c r="J167" i="1"/>
  <c r="J165" i="1"/>
  <c r="J163" i="1"/>
  <c r="J161" i="1"/>
  <c r="J159" i="1"/>
  <c r="J157" i="1"/>
  <c r="J155" i="1"/>
  <c r="J153" i="1"/>
  <c r="J150" i="1"/>
  <c r="J148" i="1"/>
  <c r="J146" i="1"/>
  <c r="J144" i="1"/>
  <c r="J142" i="1"/>
  <c r="J140" i="1"/>
  <c r="J138" i="1"/>
  <c r="J136" i="1"/>
  <c r="J134" i="1"/>
  <c r="J132" i="1"/>
  <c r="J130" i="1"/>
  <c r="J128" i="1"/>
  <c r="J122" i="1"/>
  <c r="J120" i="1"/>
  <c r="J118" i="1"/>
  <c r="J116" i="1"/>
  <c r="J114" i="1"/>
  <c r="J112" i="1"/>
  <c r="J110" i="1"/>
  <c r="J108" i="1"/>
  <c r="J106" i="1"/>
  <c r="J104" i="1"/>
  <c r="J102" i="1"/>
  <c r="J100" i="1"/>
  <c r="J98" i="1"/>
  <c r="J96" i="1"/>
  <c r="J94" i="1"/>
  <c r="J92" i="1"/>
  <c r="J90" i="1"/>
  <c r="J88" i="1"/>
  <c r="J86" i="1"/>
  <c r="J84" i="1"/>
  <c r="J82" i="1"/>
  <c r="J80" i="1"/>
  <c r="J78" i="1"/>
  <c r="J76" i="1"/>
  <c r="J74" i="1"/>
  <c r="J72" i="1"/>
  <c r="J70" i="1"/>
  <c r="J68" i="1"/>
  <c r="J66" i="1"/>
  <c r="J64" i="1"/>
  <c r="J62" i="1"/>
  <c r="J60" i="1"/>
  <c r="J58" i="1"/>
  <c r="J56" i="1"/>
  <c r="J54" i="1"/>
  <c r="J52" i="1"/>
  <c r="J50" i="1"/>
  <c r="J48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5" i="1"/>
  <c r="J12" i="1"/>
  <c r="J13" i="1"/>
  <c r="J285" i="1" l="1"/>
</calcChain>
</file>

<file path=xl/sharedStrings.xml><?xml version="1.0" encoding="utf-8"?>
<sst xmlns="http://schemas.openxmlformats.org/spreadsheetml/2006/main" count="281" uniqueCount="273">
  <si>
    <t xml:space="preserve"> </t>
  </si>
  <si>
    <t>TOTAL</t>
  </si>
  <si>
    <t>% of</t>
  </si>
  <si>
    <t>AREA</t>
  </si>
  <si>
    <t>%</t>
  </si>
  <si>
    <t>Total</t>
  </si>
  <si>
    <t>JOB ACCESS</t>
  </si>
  <si>
    <t>CAPITAL</t>
  </si>
  <si>
    <t>OPERATING</t>
  </si>
  <si>
    <t>Cap</t>
  </si>
  <si>
    <t>Op</t>
  </si>
  <si>
    <t>Seattle, WA</t>
  </si>
  <si>
    <t>Philadelphia, PA-NJ-DE-MD</t>
  </si>
  <si>
    <t>Portland, OR-WA</t>
  </si>
  <si>
    <t>Rochester, NY</t>
  </si>
  <si>
    <t>Indianapolis, IN</t>
  </si>
  <si>
    <t>Knoxville, TN</t>
  </si>
  <si>
    <t>San Antonio, TX</t>
  </si>
  <si>
    <t>OVER 1,000,000</t>
  </si>
  <si>
    <t>Chicago, IL-IN</t>
  </si>
  <si>
    <t>New York--Newark, NY-NJ-CT</t>
  </si>
  <si>
    <t>SUBTOTAL</t>
  </si>
  <si>
    <t>200,000 - 1,000,000</t>
  </si>
  <si>
    <t>Under 50,000</t>
  </si>
  <si>
    <t>Wichita, KS</t>
  </si>
  <si>
    <t>50,000 - 200,000</t>
  </si>
  <si>
    <t>TABLE 42</t>
  </si>
  <si>
    <t>Cincinnati, OH-KY-IN</t>
  </si>
  <si>
    <t>Columbus, OH</t>
  </si>
  <si>
    <t>Los Angeles--Long Beach--Santa Ana, CA</t>
  </si>
  <si>
    <t>Minneapolis--St. Paul, MN</t>
  </si>
  <si>
    <t>Pittsburgh, PA</t>
  </si>
  <si>
    <t>San Diego, CA</t>
  </si>
  <si>
    <t>San Francisco--Oakland, CA</t>
  </si>
  <si>
    <t>Virginia Beach, VA</t>
  </si>
  <si>
    <t>PLANNING</t>
  </si>
  <si>
    <t>PL</t>
  </si>
  <si>
    <t>Boise City, ID</t>
  </si>
  <si>
    <t>Colorado Springs, CO</t>
  </si>
  <si>
    <t>Corpus Christi, TX</t>
  </si>
  <si>
    <t>Dayton, OH</t>
  </si>
  <si>
    <t>Des Moines, IA</t>
  </si>
  <si>
    <t>Fresno, CA</t>
  </si>
  <si>
    <t>Nashville-Davidson, TN</t>
  </si>
  <si>
    <t>Omaha, NE-IA</t>
  </si>
  <si>
    <t>Raleigh, NC</t>
  </si>
  <si>
    <t>Rockford, IL</t>
  </si>
  <si>
    <t>Shreveport, LA</t>
  </si>
  <si>
    <t>Springfield, MO</t>
  </si>
  <si>
    <t>Burlington, VT</t>
  </si>
  <si>
    <t>Portland, ME</t>
  </si>
  <si>
    <t>ALABAMA GOV APP</t>
  </si>
  <si>
    <t>ALASKA GOV APP</t>
  </si>
  <si>
    <t>CALIFORNIA GOV APP</t>
  </si>
  <si>
    <t>IOWA GOV APP</t>
  </si>
  <si>
    <t>KENTUCKY GOV APP</t>
  </si>
  <si>
    <t>MAINE GOV APP</t>
  </si>
  <si>
    <t>MASSACHUSETTS GOV APP</t>
  </si>
  <si>
    <t>MISSOURI GOV APP</t>
  </si>
  <si>
    <t>NEW MEXICO GOV APP</t>
  </si>
  <si>
    <t>NEW YORK GOV APP</t>
  </si>
  <si>
    <t>OHIO GOV APP</t>
  </si>
  <si>
    <t>OREGON GOV APP</t>
  </si>
  <si>
    <t>TEXAS GOV APP</t>
  </si>
  <si>
    <t>VIRGINIA GOV APP</t>
  </si>
  <si>
    <t>WASHINGTON GOV APP</t>
  </si>
  <si>
    <t>WISCONSIN GOV APP</t>
  </si>
  <si>
    <t>Atlanta, GA</t>
  </si>
  <si>
    <t>Boston, MA--NH--RI</t>
  </si>
  <si>
    <t>Dallas--Fort Worth--Arlington, TX</t>
  </si>
  <si>
    <t>Houston, TX</t>
  </si>
  <si>
    <t>New Orleans, LA</t>
  </si>
  <si>
    <t>Providence, RI-MA</t>
  </si>
  <si>
    <t>Riverside--San Bernardino, CA</t>
  </si>
  <si>
    <t>Sacramento, CA</t>
  </si>
  <si>
    <t>Tampa--St. Petersburg, FL</t>
  </si>
  <si>
    <t>Akron, OH</t>
  </si>
  <si>
    <t>Anchorage, AK</t>
  </si>
  <si>
    <t>Asheville, NC</t>
  </si>
  <si>
    <t>Barnstable Town, MA</t>
  </si>
  <si>
    <t>Buffalo, NY</t>
  </si>
  <si>
    <t>Canton, OH</t>
  </si>
  <si>
    <t>Charleston--North Charleston, SC</t>
  </si>
  <si>
    <t>Denton--Lewisville, TX</t>
  </si>
  <si>
    <t>Durham, NC</t>
  </si>
  <si>
    <t>Eugene, OR</t>
  </si>
  <si>
    <t>Evansville, IN-KY</t>
  </si>
  <si>
    <t>Flint, MI</t>
  </si>
  <si>
    <t>Fort Wayne, IN</t>
  </si>
  <si>
    <t>Greensboro, NC</t>
  </si>
  <si>
    <t>Indio--Cathedral City--Palm Springs, CA</t>
  </si>
  <si>
    <t>Little Rock, AR</t>
  </si>
  <si>
    <t>Lubbock, TX</t>
  </si>
  <si>
    <t>Memphis, TN-MS-AR</t>
  </si>
  <si>
    <t>Modesto, CA</t>
  </si>
  <si>
    <t>Oklahoma City, OK</t>
  </si>
  <si>
    <t>Oxnard, CA</t>
  </si>
  <si>
    <t>Reno, NV</t>
  </si>
  <si>
    <t>Richmond, VA</t>
  </si>
  <si>
    <t>Round Lake Beach--McHenry--Grayslake, IL</t>
  </si>
  <si>
    <t>Scranton, PA</t>
  </si>
  <si>
    <t>Springfield, MA-CT</t>
  </si>
  <si>
    <t>Tallahassee, FL</t>
  </si>
  <si>
    <t>Temecula--Murrieta, CA</t>
  </si>
  <si>
    <t>Toledo, OH-MI</t>
  </si>
  <si>
    <t>Tucson, AZ</t>
  </si>
  <si>
    <t>Tulsa, OK</t>
  </si>
  <si>
    <t>Winston-Salem, NC</t>
  </si>
  <si>
    <t>Worcester, MA-CT</t>
  </si>
  <si>
    <t>Bend, OR</t>
  </si>
  <si>
    <t>Brownsville, TX</t>
  </si>
  <si>
    <t>Corvallis, OR</t>
  </si>
  <si>
    <t>Duluth, MN-WI</t>
  </si>
  <si>
    <t>Fargo, ND-MN</t>
  </si>
  <si>
    <t>Fayetteville--Springdale, AR</t>
  </si>
  <si>
    <t>Florence, AL</t>
  </si>
  <si>
    <t>Florence, SC</t>
  </si>
  <si>
    <t>Janesville, WI</t>
  </si>
  <si>
    <t>Norman, OK</t>
  </si>
  <si>
    <t>North Port--Punta Gorda, FL</t>
  </si>
  <si>
    <t>Vero Beach--Sebastian, FL</t>
  </si>
  <si>
    <t>ARKANSAS GOV APP</t>
  </si>
  <si>
    <t>FLORIDA GOV APP</t>
  </si>
  <si>
    <t>GEORGIA GOV APP</t>
  </si>
  <si>
    <t>HAWAII GOV APP</t>
  </si>
  <si>
    <t>KANSAS GOV APP</t>
  </si>
  <si>
    <t>MINNESOTA GOV APP</t>
  </si>
  <si>
    <t>MISSISSIPPI GOV APP</t>
  </si>
  <si>
    <t>NORTH CAROLINA GOV APP</t>
  </si>
  <si>
    <t>NORTH DAKOTA GOV APP</t>
  </si>
  <si>
    <t>OKLAHOMA GOV APP</t>
  </si>
  <si>
    <t>PENNSYLVANIA GOV APP</t>
  </si>
  <si>
    <t>SOUTH CAROLINA GOV APP</t>
  </si>
  <si>
    <t>UTAH GOV APP</t>
  </si>
  <si>
    <t>WEST VIRGINIA GOV APP</t>
  </si>
  <si>
    <t>WYOMING GOV APP</t>
  </si>
  <si>
    <t>San Jose, CA</t>
  </si>
  <si>
    <t>Austin, TX</t>
  </si>
  <si>
    <t>Honolulu, HI</t>
  </si>
  <si>
    <t>Lincoln, NE</t>
  </si>
  <si>
    <t>Mission Viejo, CA</t>
  </si>
  <si>
    <t>Port St. Lucie, FL</t>
  </si>
  <si>
    <t>Lancaster--Palmdale, CA</t>
  </si>
  <si>
    <t>Antioch, CA</t>
  </si>
  <si>
    <t>Bakersfield, CA</t>
  </si>
  <si>
    <t>Concord, CA</t>
  </si>
  <si>
    <t>Fort Collins, CO</t>
  </si>
  <si>
    <t>Lexington-Fayette, KY</t>
  </si>
  <si>
    <t>Palm Bay--Melbourne, FL</t>
  </si>
  <si>
    <t>Santa Rosa, CA</t>
  </si>
  <si>
    <t>Fort Smith, AR-OK</t>
  </si>
  <si>
    <t>Medford, OR</t>
  </si>
  <si>
    <t>Rochester, MN</t>
  </si>
  <si>
    <t>Tyler, TX</t>
  </si>
  <si>
    <t>Weirton, WV--Steubenville, OH-PA</t>
  </si>
  <si>
    <t>Dover, DE</t>
  </si>
  <si>
    <t>Gilroy--Morgan Hill, CA</t>
  </si>
  <si>
    <t>Grand Forks, ND-MN</t>
  </si>
  <si>
    <t>Jonesboro, AR</t>
  </si>
  <si>
    <t>Roanoke, VA</t>
  </si>
  <si>
    <t>Sioux City, IA-NE-SD</t>
  </si>
  <si>
    <t>DELAWARE GOV APP</t>
  </si>
  <si>
    <t>San Juan, PR</t>
  </si>
  <si>
    <t>Casper, WY</t>
  </si>
  <si>
    <t>Concord, NC</t>
  </si>
  <si>
    <t>Dothan, AL</t>
  </si>
  <si>
    <t>Lawrence, KS</t>
  </si>
  <si>
    <t>Lawton, OK</t>
  </si>
  <si>
    <t>Leominster--Fitchburg, MA</t>
  </si>
  <si>
    <t>Livermore, CA</t>
  </si>
  <si>
    <t>Midland, TX</t>
  </si>
  <si>
    <t>Pine Bluff, AR</t>
  </si>
  <si>
    <t>Rapid City, SD</t>
  </si>
  <si>
    <t>Redding, CA</t>
  </si>
  <si>
    <t>Rock Hill, SC</t>
  </si>
  <si>
    <t>Sumter, SC</t>
  </si>
  <si>
    <t>Tuscaloosa, AL</t>
  </si>
  <si>
    <t>SOUTH DAKOTA GOV APP</t>
  </si>
  <si>
    <t>Detroit, MI</t>
  </si>
  <si>
    <t>Kansas City, MO-KS</t>
  </si>
  <si>
    <t>Miami, FL</t>
  </si>
  <si>
    <t>Phoenix--Mesa, AZ</t>
  </si>
  <si>
    <t>St. Louis, MO-IL</t>
  </si>
  <si>
    <t>Albany, NY</t>
  </si>
  <si>
    <t>Albuquerque, NM</t>
  </si>
  <si>
    <t>Allentown-Bethlehem, PA-NJ</t>
  </si>
  <si>
    <t>Atlantic City, NJ</t>
  </si>
  <si>
    <t>Augusta-Richmond County, GA-SC</t>
  </si>
  <si>
    <t>Bridgeport--Stamford, CT--NY</t>
  </si>
  <si>
    <t>Columbia, SC</t>
  </si>
  <si>
    <t>Davenport, IA-IL</t>
  </si>
  <si>
    <t>El Paso, TX-NM</t>
  </si>
  <si>
    <t>Greenville, SC</t>
  </si>
  <si>
    <t>Harrisburg, PA</t>
  </si>
  <si>
    <t>Hartford, CT</t>
  </si>
  <si>
    <t>Huntsville, AL</t>
  </si>
  <si>
    <t>Lancaster, PA</t>
  </si>
  <si>
    <t>Lansing, MI</t>
  </si>
  <si>
    <t>Louisville, KY-IN</t>
  </si>
  <si>
    <t>Mobile, AL</t>
  </si>
  <si>
    <t>Pensacola, FL-AL</t>
  </si>
  <si>
    <t>Peoria, IL</t>
  </si>
  <si>
    <t>Poughkeepsie-Newburgh, NY</t>
  </si>
  <si>
    <t>Savannah, GA</t>
  </si>
  <si>
    <t>Syracuse, NY</t>
  </si>
  <si>
    <t>Ames, IA</t>
  </si>
  <si>
    <t>Auburn, AL</t>
  </si>
  <si>
    <t>Battle Creek, MI</t>
  </si>
  <si>
    <t>Bay City, MI</t>
  </si>
  <si>
    <t>Benton Harbor--St. Joseph, MI</t>
  </si>
  <si>
    <t>Bloomington, IN</t>
  </si>
  <si>
    <t>Bonita Springs--Naples, FL</t>
  </si>
  <si>
    <t>Boulder, CO</t>
  </si>
  <si>
    <t>Cape Coral, FL</t>
  </si>
  <si>
    <t>Cedar Rapids, IA</t>
  </si>
  <si>
    <t>Clarksville, TN-KY</t>
  </si>
  <si>
    <t>Cleveland, TN</t>
  </si>
  <si>
    <t>Columbia, MO</t>
  </si>
  <si>
    <t>Dover--Rochester, NH-ME</t>
  </si>
  <si>
    <t>El Centro, CA</t>
  </si>
  <si>
    <t>Fairbanks, AK</t>
  </si>
  <si>
    <t>Fairfield, CA</t>
  </si>
  <si>
    <t>Fayetteville, NC</t>
  </si>
  <si>
    <t>Fond du Lac, WI</t>
  </si>
  <si>
    <t>Gadsden, AL</t>
  </si>
  <si>
    <t>Grand Junction, CO</t>
  </si>
  <si>
    <t>Hemet, CA</t>
  </si>
  <si>
    <t>Iowa City, IA</t>
  </si>
  <si>
    <t>Jackson, MI</t>
  </si>
  <si>
    <t>Jackson, TN</t>
  </si>
  <si>
    <t>Johnson City, TN</t>
  </si>
  <si>
    <t>Kailua (Honolulu County)--Kaneohe, HI</t>
  </si>
  <si>
    <t>Kenosha, WI</t>
  </si>
  <si>
    <t>Lafayette, IN</t>
  </si>
  <si>
    <t>Lakeland, FL</t>
  </si>
  <si>
    <t>Lompoc, CA</t>
  </si>
  <si>
    <t>Madera, CA</t>
  </si>
  <si>
    <t>Muncie, IN</t>
  </si>
  <si>
    <t>Nampa, ID</t>
  </si>
  <si>
    <t>New Haven, CT</t>
  </si>
  <si>
    <t>Odessa, TX</t>
  </si>
  <si>
    <t>Owensboro, KY</t>
  </si>
  <si>
    <t>Panama City, FL</t>
  </si>
  <si>
    <t>Port Huron, MI</t>
  </si>
  <si>
    <t>Porterville, CA</t>
  </si>
  <si>
    <t>Saginaw, MI</t>
  </si>
  <si>
    <t>Salinas, CA</t>
  </si>
  <si>
    <t>San Luis Obispo, CA</t>
  </si>
  <si>
    <t>Santa Fe, NM</t>
  </si>
  <si>
    <t>Simi Valley, CA</t>
  </si>
  <si>
    <t>Sioux Falls, SD</t>
  </si>
  <si>
    <t>South Lyon--Howell--Brighton, MI</t>
  </si>
  <si>
    <t>St. Augustine, FL</t>
  </si>
  <si>
    <t>St. Joseph, MO-KS</t>
  </si>
  <si>
    <t>Trenton</t>
  </si>
  <si>
    <t>Utica, NY</t>
  </si>
  <si>
    <t>Vallejo, CA</t>
  </si>
  <si>
    <t>Victoria, TX</t>
  </si>
  <si>
    <t>Visalia, CA</t>
  </si>
  <si>
    <t>Waterbury, CT</t>
  </si>
  <si>
    <t>Waterloo, IA</t>
  </si>
  <si>
    <t>Yuba City, CA</t>
  </si>
  <si>
    <t>COLORADO GOV APP</t>
  </si>
  <si>
    <t>CONNECTICUT GOV APP</t>
  </si>
  <si>
    <t>IDAHO GOV APP</t>
  </si>
  <si>
    <t>ILLINOIS GOV APP</t>
  </si>
  <si>
    <t>INDIANA GOV APP</t>
  </si>
  <si>
    <t>MICHIGAN GOV APP</t>
  </si>
  <si>
    <t>NEW HAMPSHIRE GOV APP</t>
  </si>
  <si>
    <t>NEW JERSEY GOV APP</t>
  </si>
  <si>
    <t>TENNESSEE GOV APP</t>
  </si>
  <si>
    <t>FY 2012 JOB ACCESS / REVERSE COMMUTE OBLIGATIONS BY POPULATION GROUP AND UZA</t>
  </si>
  <si>
    <t>A negative obligation indicates that a budget amendment shifted the commitment of previously obligated funds elsewhere.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</si>
</sst>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164" formatCode="#,##0.0_);\(#,##0.0\)"/>
    <numFmt numFmtId="165" formatCode="&quot;$&quot;#,##0"/>
    <numFmt numFmtId="166" formatCode="0.0"/>
  </numFmts>
  <fonts count="13" x14ac:knownFonts="1">
    <font>
      <sz val="12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/>
      <right style="medium">
        <color indexed="8"/>
      </right>
      <top/>
      <bottom style="dash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  <border>
      <left/>
      <right/>
      <top/>
      <bottom style="dotted">
        <color theme="1"/>
      </bottom>
      <diagonal/>
    </border>
    <border>
      <left/>
      <right style="medium">
        <color indexed="8"/>
      </right>
      <top/>
      <bottom style="dotted">
        <color theme="1"/>
      </bottom>
      <diagonal/>
    </border>
    <border>
      <left style="medium">
        <color indexed="8"/>
      </left>
      <right style="medium">
        <color indexed="8"/>
      </right>
      <top/>
      <bottom style="dotted">
        <color theme="1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theme="0" tint="-0.24994659260841701"/>
      </bottom>
      <diagonal/>
    </border>
    <border>
      <left/>
      <right/>
      <top style="hair">
        <color indexed="8"/>
      </top>
      <bottom style="hair">
        <color theme="0" tint="-0.24994659260841701"/>
      </bottom>
      <diagonal/>
    </border>
    <border>
      <left/>
      <right style="medium">
        <color indexed="8"/>
      </right>
      <top style="hair">
        <color indexed="8"/>
      </top>
      <bottom style="hair">
        <color theme="0" tint="-0.24994659260841701"/>
      </bottom>
      <diagonal/>
    </border>
    <border>
      <left style="medium">
        <color indexed="8"/>
      </left>
      <right style="medium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8"/>
      </left>
      <right style="medium">
        <color indexed="8"/>
      </right>
      <top style="hair">
        <color theme="0" tint="-0.24994659260841701"/>
      </top>
      <bottom style="hair">
        <color indexed="8"/>
      </bottom>
      <diagonal/>
    </border>
    <border>
      <left/>
      <right/>
      <top style="hair">
        <color theme="0" tint="-0.24994659260841701"/>
      </top>
      <bottom style="hair">
        <color indexed="8"/>
      </bottom>
      <diagonal/>
    </border>
    <border>
      <left/>
      <right style="medium">
        <color indexed="8"/>
      </right>
      <top style="hair">
        <color theme="0" tint="-0.24994659260841701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/>
    <xf numFmtId="5" fontId="0" fillId="0" borderId="0" xfId="0" applyNumberFormat="1" applyProtection="1"/>
    <xf numFmtId="37" fontId="0" fillId="0" borderId="0" xfId="0" applyNumberFormat="1" applyProtection="1"/>
    <xf numFmtId="0" fontId="2" fillId="0" borderId="3" xfId="0" applyFont="1" applyBorder="1"/>
    <xf numFmtId="0" fontId="4" fillId="0" borderId="0" xfId="0" applyFont="1"/>
    <xf numFmtId="37" fontId="5" fillId="0" borderId="0" xfId="0" applyNumberFormat="1" applyFont="1" applyProtection="1"/>
    <xf numFmtId="0" fontId="5" fillId="0" borderId="0" xfId="0" applyFont="1"/>
    <xf numFmtId="37" fontId="0" fillId="0" borderId="0" xfId="0" applyNumberFormat="1" applyBorder="1" applyProtection="1"/>
    <xf numFmtId="0" fontId="0" fillId="0" borderId="0" xfId="0" applyFill="1" applyAlignment="1">
      <alignment horizontal="center"/>
    </xf>
    <xf numFmtId="0" fontId="0" fillId="0" borderId="5" xfId="0" applyFill="1" applyBorder="1"/>
    <xf numFmtId="0" fontId="7" fillId="0" borderId="0" xfId="0" applyFont="1" applyFill="1" applyAlignment="1">
      <alignment horizontal="center"/>
    </xf>
    <xf numFmtId="164" fontId="9" fillId="0" borderId="0" xfId="0" applyNumberFormat="1" applyFont="1" applyProtection="1"/>
    <xf numFmtId="0" fontId="6" fillId="0" borderId="0" xfId="0" applyFont="1"/>
    <xf numFmtId="3" fontId="0" fillId="0" borderId="0" xfId="0" applyNumberFormat="1" applyProtection="1"/>
    <xf numFmtId="3" fontId="0" fillId="0" borderId="0" xfId="0" applyNumberFormat="1"/>
    <xf numFmtId="3" fontId="0" fillId="0" borderId="2" xfId="0" applyNumberFormat="1" applyBorder="1"/>
    <xf numFmtId="3" fontId="0" fillId="0" borderId="0" xfId="0" applyNumberFormat="1" applyAlignment="1">
      <alignment horizontal="center"/>
    </xf>
    <xf numFmtId="3" fontId="0" fillId="0" borderId="5" xfId="0" applyNumberFormat="1" applyBorder="1"/>
    <xf numFmtId="165" fontId="0" fillId="0" borderId="0" xfId="0" applyNumberFormat="1" applyProtection="1"/>
    <xf numFmtId="0" fontId="8" fillId="0" borderId="3" xfId="0" applyFont="1" applyBorder="1"/>
    <xf numFmtId="37" fontId="8" fillId="0" borderId="0" xfId="0" applyNumberFormat="1" applyFont="1" applyBorder="1" applyProtection="1"/>
    <xf numFmtId="37" fontId="8" fillId="0" borderId="0" xfId="0" applyNumberFormat="1" applyFont="1" applyProtection="1"/>
    <xf numFmtId="3" fontId="8" fillId="0" borderId="0" xfId="0" applyNumberFormat="1" applyFont="1" applyProtection="1"/>
    <xf numFmtId="0" fontId="8" fillId="0" borderId="0" xfId="0" applyFont="1"/>
    <xf numFmtId="0" fontId="0" fillId="0" borderId="0" xfId="0" applyBorder="1"/>
    <xf numFmtId="0" fontId="0" fillId="0" borderId="3" xfId="0" applyFont="1" applyFill="1" applyBorder="1"/>
    <xf numFmtId="0" fontId="0" fillId="0" borderId="6" xfId="0" applyFill="1" applyBorder="1"/>
    <xf numFmtId="5" fontId="0" fillId="0" borderId="7" xfId="0" applyNumberFormat="1" applyFill="1" applyBorder="1" applyProtection="1"/>
    <xf numFmtId="164" fontId="7" fillId="0" borderId="7" xfId="0" applyNumberFormat="1" applyFont="1" applyFill="1" applyBorder="1" applyProtection="1"/>
    <xf numFmtId="165" fontId="0" fillId="0" borderId="7" xfId="0" applyNumberFormat="1" applyFill="1" applyBorder="1" applyProtection="1"/>
    <xf numFmtId="0" fontId="6" fillId="0" borderId="8" xfId="0" applyFont="1" applyFill="1" applyBorder="1"/>
    <xf numFmtId="5" fontId="6" fillId="0" borderId="9" xfId="0" applyNumberFormat="1" applyFont="1" applyFill="1" applyBorder="1" applyProtection="1"/>
    <xf numFmtId="166" fontId="0" fillId="0" borderId="0" xfId="0" applyNumberFormat="1"/>
    <xf numFmtId="166" fontId="0" fillId="0" borderId="10" xfId="0" applyNumberFormat="1" applyBorder="1"/>
    <xf numFmtId="166" fontId="0" fillId="0" borderId="11" xfId="0" applyNumberForma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0" fillId="0" borderId="12" xfId="0" applyNumberFormat="1" applyBorder="1"/>
    <xf numFmtId="166" fontId="0" fillId="0" borderId="11" xfId="0" applyNumberFormat="1" applyBorder="1"/>
    <xf numFmtId="166" fontId="4" fillId="0" borderId="11" xfId="0" applyNumberFormat="1" applyFont="1" applyBorder="1" applyProtection="1"/>
    <xf numFmtId="166" fontId="6" fillId="0" borderId="11" xfId="0" applyNumberFormat="1" applyFont="1" applyBorder="1" applyProtection="1"/>
    <xf numFmtId="166" fontId="4" fillId="0" borderId="11" xfId="0" applyNumberFormat="1" applyFont="1" applyBorder="1"/>
    <xf numFmtId="166" fontId="4" fillId="0" borderId="13" xfId="0" applyNumberFormat="1" applyFont="1" applyFill="1" applyBorder="1" applyProtection="1"/>
    <xf numFmtId="166" fontId="4" fillId="0" borderId="0" xfId="0" applyNumberFormat="1" applyFont="1" applyProtection="1"/>
    <xf numFmtId="166" fontId="0" fillId="0" borderId="0" xfId="0" applyNumberFormat="1" applyProtection="1"/>
    <xf numFmtId="5" fontId="8" fillId="0" borderId="0" xfId="0" applyNumberFormat="1" applyFont="1" applyProtection="1"/>
    <xf numFmtId="166" fontId="6" fillId="0" borderId="14" xfId="0" applyNumberFormat="1" applyFont="1" applyFill="1" applyBorder="1" applyProtection="1"/>
    <xf numFmtId="0" fontId="0" fillId="0" borderId="11" xfId="0" applyBorder="1"/>
    <xf numFmtId="37" fontId="0" fillId="0" borderId="15" xfId="0" applyNumberFormat="1" applyBorder="1" applyProtection="1"/>
    <xf numFmtId="164" fontId="9" fillId="0" borderId="0" xfId="0" applyNumberFormat="1" applyFont="1" applyBorder="1" applyProtection="1"/>
    <xf numFmtId="3" fontId="0" fillId="0" borderId="0" xfId="0" applyNumberFormat="1" applyBorder="1" applyProtection="1"/>
    <xf numFmtId="0" fontId="8" fillId="0" borderId="0" xfId="0" applyFont="1" applyFill="1" applyAlignment="1">
      <alignment horizontal="center"/>
    </xf>
    <xf numFmtId="0" fontId="2" fillId="0" borderId="16" xfId="0" applyFont="1" applyBorder="1"/>
    <xf numFmtId="37" fontId="0" fillId="0" borderId="17" xfId="0" applyNumberFormat="1" applyBorder="1" applyProtection="1"/>
    <xf numFmtId="3" fontId="0" fillId="0" borderId="17" xfId="0" applyNumberFormat="1" applyBorder="1" applyProtection="1"/>
    <xf numFmtId="3" fontId="8" fillId="0" borderId="0" xfId="0" applyNumberFormat="1" applyFont="1" applyBorder="1" applyProtection="1"/>
    <xf numFmtId="3" fontId="8" fillId="0" borderId="17" xfId="0" applyNumberFormat="1" applyFont="1" applyBorder="1" applyProtection="1"/>
    <xf numFmtId="166" fontId="4" fillId="0" borderId="18" xfId="0" applyNumberFormat="1" applyFont="1" applyBorder="1"/>
    <xf numFmtId="164" fontId="9" fillId="0" borderId="19" xfId="0" applyNumberFormat="1" applyFont="1" applyBorder="1" applyProtection="1"/>
    <xf numFmtId="37" fontId="0" fillId="0" borderId="19" xfId="0" applyNumberFormat="1" applyBorder="1" applyProtection="1"/>
    <xf numFmtId="3" fontId="0" fillId="0" borderId="19" xfId="0" applyNumberFormat="1" applyBorder="1" applyProtection="1"/>
    <xf numFmtId="166" fontId="4" fillId="0" borderId="20" xfId="0" applyNumberFormat="1" applyFont="1" applyBorder="1" applyProtection="1"/>
    <xf numFmtId="3" fontId="8" fillId="0" borderId="22" xfId="0" applyNumberFormat="1" applyFont="1" applyBorder="1" applyProtection="1"/>
    <xf numFmtId="37" fontId="0" fillId="0" borderId="22" xfId="0" applyNumberFormat="1" applyBorder="1" applyProtection="1"/>
    <xf numFmtId="3" fontId="0" fillId="0" borderId="22" xfId="0" applyNumberFormat="1" applyBorder="1" applyProtection="1"/>
    <xf numFmtId="166" fontId="4" fillId="0" borderId="23" xfId="0" applyNumberFormat="1" applyFont="1" applyBorder="1" applyProtection="1"/>
    <xf numFmtId="0" fontId="8" fillId="0" borderId="24" xfId="0" applyFont="1" applyBorder="1"/>
    <xf numFmtId="0" fontId="2" fillId="0" borderId="25" xfId="0" applyFont="1" applyBorder="1"/>
    <xf numFmtId="37" fontId="0" fillId="0" borderId="26" xfId="0" applyNumberFormat="1" applyBorder="1" applyProtection="1"/>
    <xf numFmtId="3" fontId="8" fillId="0" borderId="26" xfId="0" applyNumberFormat="1" applyFont="1" applyBorder="1" applyProtection="1"/>
    <xf numFmtId="3" fontId="0" fillId="0" borderId="26" xfId="0" applyNumberFormat="1" applyBorder="1" applyProtection="1"/>
    <xf numFmtId="166" fontId="4" fillId="0" borderId="27" xfId="0" applyNumberFormat="1" applyFont="1" applyBorder="1" applyProtection="1"/>
    <xf numFmtId="0" fontId="2" fillId="0" borderId="28" xfId="0" applyFont="1" applyBorder="1"/>
    <xf numFmtId="37" fontId="0" fillId="0" borderId="29" xfId="0" applyNumberFormat="1" applyBorder="1" applyProtection="1"/>
    <xf numFmtId="3" fontId="8" fillId="0" borderId="29" xfId="0" applyNumberFormat="1" applyFont="1" applyBorder="1" applyProtection="1"/>
    <xf numFmtId="3" fontId="0" fillId="0" borderId="29" xfId="0" applyNumberFormat="1" applyBorder="1" applyProtection="1"/>
    <xf numFmtId="166" fontId="4" fillId="0" borderId="30" xfId="0" applyNumberFormat="1" applyFont="1" applyBorder="1" applyProtection="1"/>
    <xf numFmtId="0" fontId="2" fillId="0" borderId="31" xfId="0" applyFont="1" applyBorder="1"/>
    <xf numFmtId="37" fontId="0" fillId="0" borderId="32" xfId="0" applyNumberFormat="1" applyBorder="1" applyProtection="1"/>
    <xf numFmtId="3" fontId="8" fillId="0" borderId="32" xfId="0" applyNumberFormat="1" applyFont="1" applyBorder="1" applyProtection="1"/>
    <xf numFmtId="3" fontId="0" fillId="0" borderId="32" xfId="0" applyNumberFormat="1" applyBorder="1" applyProtection="1"/>
    <xf numFmtId="166" fontId="4" fillId="0" borderId="33" xfId="0" applyNumberFormat="1" applyFont="1" applyBorder="1" applyProtection="1"/>
    <xf numFmtId="0" fontId="2" fillId="0" borderId="34" xfId="0" applyFont="1" applyBorder="1"/>
    <xf numFmtId="37" fontId="0" fillId="0" borderId="35" xfId="0" applyNumberFormat="1" applyBorder="1" applyProtection="1"/>
    <xf numFmtId="3" fontId="8" fillId="0" borderId="35" xfId="0" applyNumberFormat="1" applyFont="1" applyBorder="1" applyProtection="1"/>
    <xf numFmtId="3" fontId="0" fillId="0" borderId="35" xfId="0" applyNumberFormat="1" applyBorder="1" applyProtection="1"/>
    <xf numFmtId="166" fontId="4" fillId="0" borderId="36" xfId="0" applyNumberFormat="1" applyFont="1" applyBorder="1" applyProtection="1"/>
    <xf numFmtId="0" fontId="2" fillId="0" borderId="37" xfId="0" applyFont="1" applyBorder="1"/>
    <xf numFmtId="37" fontId="0" fillId="0" borderId="38" xfId="0" applyNumberFormat="1" applyBorder="1" applyProtection="1"/>
    <xf numFmtId="164" fontId="9" fillId="0" borderId="38" xfId="0" applyNumberFormat="1" applyFont="1" applyBorder="1" applyProtection="1"/>
    <xf numFmtId="37" fontId="8" fillId="0" borderId="38" xfId="0" applyNumberFormat="1" applyFont="1" applyBorder="1" applyProtection="1"/>
    <xf numFmtId="3" fontId="0" fillId="0" borderId="38" xfId="0" applyNumberFormat="1" applyBorder="1" applyProtection="1"/>
    <xf numFmtId="166" fontId="4" fillId="0" borderId="39" xfId="0" applyNumberFormat="1" applyFont="1" applyBorder="1" applyProtection="1"/>
    <xf numFmtId="37" fontId="8" fillId="0" borderId="35" xfId="0" applyNumberFormat="1" applyFont="1" applyBorder="1" applyProtection="1"/>
    <xf numFmtId="0" fontId="3" fillId="0" borderId="37" xfId="0" applyFont="1" applyBorder="1"/>
    <xf numFmtId="0" fontId="3" fillId="0" borderId="21" xfId="0" applyFont="1" applyBorder="1"/>
    <xf numFmtId="0" fontId="2" fillId="0" borderId="21" xfId="0" applyFont="1" applyBorder="1"/>
    <xf numFmtId="3" fontId="8" fillId="0" borderId="19" xfId="0" applyNumberFormat="1" applyFont="1" applyBorder="1" applyProtection="1"/>
    <xf numFmtId="166" fontId="4" fillId="0" borderId="20" xfId="0" applyNumberFormat="1" applyFont="1" applyBorder="1"/>
    <xf numFmtId="0" fontId="8" fillId="0" borderId="21" xfId="0" applyFont="1" applyBorder="1"/>
    <xf numFmtId="0" fontId="8" fillId="0" borderId="40" xfId="0" applyFont="1" applyBorder="1"/>
    <xf numFmtId="37" fontId="0" fillId="0" borderId="41" xfId="0" applyNumberFormat="1" applyBorder="1" applyProtection="1"/>
    <xf numFmtId="3" fontId="8" fillId="0" borderId="41" xfId="0" applyNumberFormat="1" applyFont="1" applyBorder="1" applyProtection="1"/>
    <xf numFmtId="3" fontId="0" fillId="0" borderId="41" xfId="0" applyNumberFormat="1" applyBorder="1" applyProtection="1"/>
    <xf numFmtId="166" fontId="4" fillId="0" borderId="42" xfId="0" applyNumberFormat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0" applyNumberFormat="1" applyFont="1" applyProtection="1"/>
    <xf numFmtId="164" fontId="3" fillId="0" borderId="0" xfId="0" applyNumberFormat="1" applyFont="1" applyBorder="1" applyProtection="1"/>
    <xf numFmtId="164" fontId="10" fillId="0" borderId="0" xfId="0" applyNumberFormat="1" applyFont="1" applyProtection="1"/>
    <xf numFmtId="164" fontId="10" fillId="0" borderId="0" xfId="0" applyNumberFormat="1" applyFont="1" applyBorder="1" applyProtection="1"/>
    <xf numFmtId="164" fontId="10" fillId="0" borderId="35" xfId="0" applyNumberFormat="1" applyFont="1" applyBorder="1" applyProtection="1"/>
    <xf numFmtId="164" fontId="10" fillId="0" borderId="26" xfId="0" applyNumberFormat="1" applyFont="1" applyBorder="1" applyProtection="1"/>
    <xf numFmtId="164" fontId="10" fillId="0" borderId="29" xfId="0" applyNumberFormat="1" applyFont="1" applyBorder="1" applyProtection="1"/>
    <xf numFmtId="164" fontId="10" fillId="0" borderId="32" xfId="0" applyNumberFormat="1" applyFont="1" applyBorder="1" applyProtection="1"/>
    <xf numFmtId="164" fontId="10" fillId="0" borderId="38" xfId="0" applyNumberFormat="1" applyFont="1" applyBorder="1" applyProtection="1"/>
    <xf numFmtId="37" fontId="11" fillId="0" borderId="0" xfId="0" applyNumberFormat="1" applyFont="1" applyProtection="1"/>
    <xf numFmtId="164" fontId="10" fillId="0" borderId="19" xfId="0" applyNumberFormat="1" applyFont="1" applyBorder="1" applyProtection="1"/>
    <xf numFmtId="164" fontId="10" fillId="0" borderId="22" xfId="0" applyNumberFormat="1" applyFont="1" applyBorder="1" applyProtection="1"/>
    <xf numFmtId="164" fontId="10" fillId="0" borderId="41" xfId="0" applyNumberFormat="1" applyFont="1" applyBorder="1" applyProtection="1"/>
    <xf numFmtId="164" fontId="10" fillId="0" borderId="17" xfId="0" applyNumberFormat="1" applyFont="1" applyBorder="1" applyProtection="1"/>
    <xf numFmtId="0" fontId="8" fillId="0" borderId="34" xfId="0" applyFont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304"/>
  <sheetViews>
    <sheetView tabSelected="1" defaultGridColor="0" colorId="22" zoomScale="77" zoomScaleNormal="77" workbookViewId="0">
      <pane xSplit="2" ySplit="9" topLeftCell="C10" activePane="bottomRight" state="frozenSplit"/>
      <selection pane="topRight" activeCell="C1" sqref="C1"/>
      <selection pane="bottomLeft" activeCell="A9" sqref="A9"/>
      <selection pane="bottomRight" activeCell="L283" sqref="L283"/>
    </sheetView>
  </sheetViews>
  <sheetFormatPr defaultColWidth="11.44140625" defaultRowHeight="15" x14ac:dyDescent="0.2"/>
  <cols>
    <col min="1" max="1" width="3.77734375" customWidth="1"/>
    <col min="2" max="2" width="34.77734375" customWidth="1"/>
    <col min="3" max="3" width="13" customWidth="1"/>
    <col min="4" max="4" width="8.21875" customWidth="1"/>
    <col min="5" max="5" width="13" customWidth="1"/>
    <col min="6" max="6" width="8.33203125" customWidth="1"/>
    <col min="7" max="7" width="13" customWidth="1"/>
    <col min="8" max="8" width="8.21875" customWidth="1"/>
    <col min="9" max="9" width="13" style="20" customWidth="1"/>
    <col min="10" max="10" width="14.77734375" style="38" customWidth="1"/>
    <col min="11" max="11" width="3.77734375" customWidth="1"/>
  </cols>
  <sheetData>
    <row r="1" spans="2:12" x14ac:dyDescent="0.2">
      <c r="B1" s="128" t="s">
        <v>26</v>
      </c>
      <c r="C1" s="128"/>
      <c r="D1" s="128"/>
      <c r="E1" s="128"/>
      <c r="F1" s="128"/>
      <c r="G1" s="128"/>
      <c r="H1" s="128"/>
      <c r="I1" s="128"/>
      <c r="J1" s="128"/>
    </row>
    <row r="2" spans="2:12" ht="18" customHeight="1" x14ac:dyDescent="0.25">
      <c r="B2" s="126" t="s">
        <v>271</v>
      </c>
      <c r="C2" s="127"/>
      <c r="D2" s="127"/>
      <c r="E2" s="127"/>
      <c r="F2" s="127"/>
      <c r="G2" s="127"/>
      <c r="H2" s="127"/>
      <c r="I2" s="127"/>
      <c r="J2" s="127"/>
    </row>
    <row r="3" spans="2:12" ht="9.9499999999999993" customHeight="1" thickBot="1" x14ac:dyDescent="0.3">
      <c r="C3" s="1"/>
      <c r="D3" s="1"/>
      <c r="E3" s="1"/>
      <c r="F3" s="1"/>
      <c r="G3" s="1"/>
      <c r="H3" s="1"/>
    </row>
    <row r="4" spans="2:12" ht="6" customHeight="1" x14ac:dyDescent="0.25">
      <c r="B4" s="2"/>
      <c r="C4" s="3"/>
      <c r="D4" s="3"/>
      <c r="E4" s="3"/>
      <c r="F4" s="3"/>
      <c r="G4" s="3"/>
      <c r="H4" s="3"/>
      <c r="I4" s="21"/>
      <c r="J4" s="39"/>
    </row>
    <row r="5" spans="2:12" ht="15.75" x14ac:dyDescent="0.25">
      <c r="B5" s="4"/>
      <c r="C5" s="127" t="s">
        <v>6</v>
      </c>
      <c r="D5" s="127"/>
      <c r="E5" s="127"/>
      <c r="F5" s="127"/>
      <c r="G5" s="127"/>
      <c r="H5" s="127"/>
      <c r="J5" s="40"/>
    </row>
    <row r="6" spans="2:12" ht="15.75" x14ac:dyDescent="0.25">
      <c r="B6" s="4"/>
      <c r="C6" s="14"/>
      <c r="D6" s="110" t="s">
        <v>9</v>
      </c>
      <c r="E6" s="16"/>
      <c r="F6" s="110" t="s">
        <v>36</v>
      </c>
      <c r="G6" s="14"/>
      <c r="H6" s="110" t="s">
        <v>10</v>
      </c>
      <c r="J6" s="41" t="s">
        <v>2</v>
      </c>
    </row>
    <row r="7" spans="2:12" ht="15.75" x14ac:dyDescent="0.25">
      <c r="B7" s="4" t="s">
        <v>3</v>
      </c>
      <c r="C7" s="14" t="s">
        <v>7</v>
      </c>
      <c r="D7" s="110" t="s">
        <v>4</v>
      </c>
      <c r="E7" s="56" t="s">
        <v>35</v>
      </c>
      <c r="F7" s="110" t="s">
        <v>4</v>
      </c>
      <c r="G7" s="14" t="s">
        <v>8</v>
      </c>
      <c r="H7" s="110" t="s">
        <v>4</v>
      </c>
      <c r="I7" s="22" t="s">
        <v>1</v>
      </c>
      <c r="J7" s="41" t="s">
        <v>5</v>
      </c>
      <c r="K7" t="s">
        <v>0</v>
      </c>
    </row>
    <row r="8" spans="2:12" ht="6" customHeight="1" thickBot="1" x14ac:dyDescent="0.25">
      <c r="B8" s="5"/>
      <c r="C8" s="15"/>
      <c r="D8" s="15"/>
      <c r="E8" s="15"/>
      <c r="F8" s="15"/>
      <c r="G8" s="15"/>
      <c r="H8" s="15"/>
      <c r="I8" s="23"/>
      <c r="J8" s="42"/>
    </row>
    <row r="9" spans="2:12" x14ac:dyDescent="0.2">
      <c r="B9" s="4"/>
      <c r="J9" s="43"/>
      <c r="K9" t="s">
        <v>0</v>
      </c>
    </row>
    <row r="10" spans="2:12" ht="15.75" x14ac:dyDescent="0.25">
      <c r="B10" s="6" t="s">
        <v>18</v>
      </c>
      <c r="J10" s="43"/>
    </row>
    <row r="11" spans="2:12" ht="6" customHeight="1" x14ac:dyDescent="0.2">
      <c r="B11" s="4"/>
      <c r="J11" s="43"/>
    </row>
    <row r="12" spans="2:12" ht="15.75" x14ac:dyDescent="0.25">
      <c r="B12" s="9" t="s">
        <v>67</v>
      </c>
      <c r="C12" s="7">
        <v>225700</v>
      </c>
      <c r="D12" s="113">
        <f>(C12/I12)*100</f>
        <v>9.9023063116343977</v>
      </c>
      <c r="E12" s="28">
        <v>0</v>
      </c>
      <c r="F12" s="113">
        <f>(E12/I12)*100</f>
        <v>0</v>
      </c>
      <c r="G12" s="7">
        <v>2053567</v>
      </c>
      <c r="H12" s="113">
        <f>(G12/I12)*100</f>
        <v>90.097693688365595</v>
      </c>
      <c r="I12" s="24">
        <f>SUM(C12,E12,G12)</f>
        <v>2279267</v>
      </c>
      <c r="J12" s="44">
        <f t="shared" ref="J12:J41" si="0">(I12/$I$285)*100</f>
        <v>1.2690216604416449</v>
      </c>
      <c r="K12" s="8"/>
      <c r="L12" s="8"/>
    </row>
    <row r="13" spans="2:12" ht="15.75" x14ac:dyDescent="0.25">
      <c r="B13" s="9" t="s">
        <v>68</v>
      </c>
      <c r="C13" s="8">
        <v>785106</v>
      </c>
      <c r="D13" s="113">
        <f>(C13/I13)*100</f>
        <v>56.173692796428263</v>
      </c>
      <c r="E13" s="28">
        <v>0</v>
      </c>
      <c r="F13" s="113">
        <f t="shared" ref="F13:F41" si="1">(E13/I13)*100</f>
        <v>0</v>
      </c>
      <c r="G13" s="8">
        <v>612534</v>
      </c>
      <c r="H13" s="113">
        <f t="shared" ref="H13:H41" si="2">(G13/I13)*100</f>
        <v>43.826307203571737</v>
      </c>
      <c r="I13" s="19">
        <f>SUM(C13,E13,G13)</f>
        <v>1397640</v>
      </c>
      <c r="J13" s="44">
        <f t="shared" si="0"/>
        <v>0.77816044960930875</v>
      </c>
      <c r="K13" s="8"/>
      <c r="L13" s="8"/>
    </row>
    <row r="14" spans="2:12" ht="15.75" x14ac:dyDescent="0.25">
      <c r="B14" s="9" t="s">
        <v>19</v>
      </c>
      <c r="C14" s="8">
        <v>3894873</v>
      </c>
      <c r="D14" s="113">
        <f t="shared" ref="D14:D41" si="3">(C14/I14)*100</f>
        <v>56.846190210489553</v>
      </c>
      <c r="E14" s="28">
        <v>0</v>
      </c>
      <c r="F14" s="113">
        <f t="shared" si="1"/>
        <v>0</v>
      </c>
      <c r="G14" s="8">
        <v>2956726</v>
      </c>
      <c r="H14" s="113">
        <f t="shared" si="2"/>
        <v>43.153809789510447</v>
      </c>
      <c r="I14" s="19">
        <f t="shared" ref="I14:I41" si="4">SUM(C14,E14,G14)</f>
        <v>6851599</v>
      </c>
      <c r="J14" s="44">
        <f t="shared" si="0"/>
        <v>3.8147472585091227</v>
      </c>
      <c r="K14" s="8"/>
      <c r="L14" s="8"/>
    </row>
    <row r="15" spans="2:12" ht="15.75" x14ac:dyDescent="0.25">
      <c r="B15" s="9" t="s">
        <v>27</v>
      </c>
      <c r="C15" s="13">
        <v>148335</v>
      </c>
      <c r="D15" s="114">
        <f t="shared" si="3"/>
        <v>19.306031874117409</v>
      </c>
      <c r="E15" s="60">
        <v>0</v>
      </c>
      <c r="F15" s="114">
        <f t="shared" si="1"/>
        <v>0</v>
      </c>
      <c r="G15" s="13">
        <v>620000</v>
      </c>
      <c r="H15" s="114">
        <f t="shared" si="2"/>
        <v>80.693968125882591</v>
      </c>
      <c r="I15" s="55">
        <f t="shared" si="4"/>
        <v>768335</v>
      </c>
      <c r="J15" s="44">
        <f t="shared" si="0"/>
        <v>0.42778391363338786</v>
      </c>
      <c r="K15" s="8"/>
      <c r="L15" s="8"/>
    </row>
    <row r="16" spans="2:12" ht="15.75" x14ac:dyDescent="0.25">
      <c r="B16" s="87" t="s">
        <v>28</v>
      </c>
      <c r="C16" s="88">
        <v>0</v>
      </c>
      <c r="D16" s="115">
        <v>0</v>
      </c>
      <c r="E16" s="89">
        <v>0</v>
      </c>
      <c r="F16" s="115">
        <f t="shared" si="1"/>
        <v>0</v>
      </c>
      <c r="G16" s="88">
        <v>625203</v>
      </c>
      <c r="H16" s="115">
        <v>0</v>
      </c>
      <c r="I16" s="90">
        <f t="shared" si="4"/>
        <v>625203</v>
      </c>
      <c r="J16" s="91">
        <f t="shared" si="0"/>
        <v>0.34809267592304788</v>
      </c>
      <c r="K16" s="8"/>
      <c r="L16" s="8"/>
    </row>
    <row r="17" spans="2:12" ht="15.75" x14ac:dyDescent="0.25">
      <c r="B17" s="9" t="s">
        <v>69</v>
      </c>
      <c r="C17" s="13">
        <v>3112451</v>
      </c>
      <c r="D17" s="114">
        <v>0</v>
      </c>
      <c r="E17" s="60">
        <v>0</v>
      </c>
      <c r="F17" s="114">
        <f t="shared" si="1"/>
        <v>0</v>
      </c>
      <c r="G17" s="13">
        <v>1977748</v>
      </c>
      <c r="H17" s="114">
        <v>0</v>
      </c>
      <c r="I17" s="19">
        <f t="shared" si="4"/>
        <v>5090199</v>
      </c>
      <c r="J17" s="44">
        <f t="shared" si="0"/>
        <v>2.8340570836845353</v>
      </c>
      <c r="K17" s="8"/>
      <c r="L17" s="8"/>
    </row>
    <row r="18" spans="2:12" ht="15.75" x14ac:dyDescent="0.25">
      <c r="B18" s="9" t="s">
        <v>178</v>
      </c>
      <c r="C18" s="13">
        <v>0</v>
      </c>
      <c r="D18" s="114">
        <f t="shared" si="3"/>
        <v>0</v>
      </c>
      <c r="E18" s="60">
        <v>0</v>
      </c>
      <c r="F18" s="114">
        <f t="shared" si="1"/>
        <v>0</v>
      </c>
      <c r="G18" s="13">
        <v>193500</v>
      </c>
      <c r="H18" s="114">
        <f t="shared" si="2"/>
        <v>100</v>
      </c>
      <c r="I18" s="19">
        <f t="shared" si="4"/>
        <v>193500</v>
      </c>
      <c r="J18" s="44">
        <f t="shared" si="0"/>
        <v>0.10773450030007817</v>
      </c>
      <c r="K18" s="8"/>
      <c r="L18" s="8"/>
    </row>
    <row r="19" spans="2:12" ht="15.75" x14ac:dyDescent="0.25">
      <c r="B19" s="9" t="s">
        <v>70</v>
      </c>
      <c r="C19" s="13">
        <v>136518</v>
      </c>
      <c r="D19" s="114">
        <f t="shared" si="3"/>
        <v>51.612830051719449</v>
      </c>
      <c r="E19" s="60">
        <v>0</v>
      </c>
      <c r="F19" s="114">
        <f t="shared" si="1"/>
        <v>0</v>
      </c>
      <c r="G19" s="13">
        <v>127986</v>
      </c>
      <c r="H19" s="114">
        <f t="shared" si="2"/>
        <v>48.387169948280558</v>
      </c>
      <c r="I19" s="19">
        <f t="shared" si="4"/>
        <v>264504</v>
      </c>
      <c r="J19" s="44">
        <f t="shared" si="0"/>
        <v>0.14726721585205102</v>
      </c>
      <c r="K19" s="8"/>
      <c r="L19" s="8"/>
    </row>
    <row r="20" spans="2:12" ht="15.75" x14ac:dyDescent="0.25">
      <c r="B20" s="9" t="s">
        <v>15</v>
      </c>
      <c r="C20" s="13">
        <v>839648</v>
      </c>
      <c r="D20" s="114">
        <f t="shared" si="3"/>
        <v>60.362600619551152</v>
      </c>
      <c r="E20" s="60">
        <v>0</v>
      </c>
      <c r="F20" s="114">
        <f t="shared" si="1"/>
        <v>0</v>
      </c>
      <c r="G20" s="13">
        <v>551359</v>
      </c>
      <c r="H20" s="114">
        <f t="shared" si="2"/>
        <v>39.637399380448841</v>
      </c>
      <c r="I20" s="19">
        <f t="shared" si="4"/>
        <v>1391007</v>
      </c>
      <c r="J20" s="44">
        <f t="shared" si="0"/>
        <v>0.77446741115716189</v>
      </c>
      <c r="K20" s="8"/>
      <c r="L20" s="8"/>
    </row>
    <row r="21" spans="2:12" ht="15.75" x14ac:dyDescent="0.25">
      <c r="B21" s="9" t="s">
        <v>179</v>
      </c>
      <c r="C21" s="13">
        <v>93323</v>
      </c>
      <c r="D21" s="114">
        <f t="shared" si="3"/>
        <v>7.0001402683400853</v>
      </c>
      <c r="E21" s="60">
        <v>0</v>
      </c>
      <c r="F21" s="114">
        <f t="shared" si="1"/>
        <v>0</v>
      </c>
      <c r="G21" s="13">
        <v>1239836</v>
      </c>
      <c r="H21" s="114">
        <f t="shared" si="2"/>
        <v>92.99985973165991</v>
      </c>
      <c r="I21" s="19">
        <f t="shared" si="4"/>
        <v>1333159</v>
      </c>
      <c r="J21" s="44">
        <f t="shared" si="0"/>
        <v>0.7422595280907075</v>
      </c>
      <c r="K21" s="8"/>
      <c r="L21" s="8"/>
    </row>
    <row r="22" spans="2:12" ht="15.75" x14ac:dyDescent="0.25">
      <c r="B22" s="72" t="s">
        <v>29</v>
      </c>
      <c r="C22" s="73">
        <v>5995786</v>
      </c>
      <c r="D22" s="116">
        <f t="shared" si="3"/>
        <v>35.450646958966772</v>
      </c>
      <c r="E22" s="74">
        <v>625635</v>
      </c>
      <c r="F22" s="116">
        <f t="shared" si="1"/>
        <v>3.6991256042449114</v>
      </c>
      <c r="G22" s="73">
        <v>10291630</v>
      </c>
      <c r="H22" s="116">
        <f t="shared" si="2"/>
        <v>60.850227436788309</v>
      </c>
      <c r="I22" s="75">
        <f t="shared" si="4"/>
        <v>16913051</v>
      </c>
      <c r="J22" s="76">
        <f t="shared" si="0"/>
        <v>9.4166361655541984</v>
      </c>
      <c r="K22" s="8"/>
      <c r="L22" s="8"/>
    </row>
    <row r="23" spans="2:12" ht="15.75" x14ac:dyDescent="0.25">
      <c r="B23" s="77" t="s">
        <v>180</v>
      </c>
      <c r="C23" s="78">
        <v>460407</v>
      </c>
      <c r="D23" s="117">
        <f t="shared" si="3"/>
        <v>8.385735796147392</v>
      </c>
      <c r="E23" s="79">
        <v>0</v>
      </c>
      <c r="F23" s="117">
        <f t="shared" si="1"/>
        <v>0</v>
      </c>
      <c r="G23" s="78">
        <v>5029952</v>
      </c>
      <c r="H23" s="117">
        <f t="shared" si="2"/>
        <v>91.614264203852599</v>
      </c>
      <c r="I23" s="80">
        <f t="shared" si="4"/>
        <v>5490359</v>
      </c>
      <c r="J23" s="81">
        <f t="shared" si="0"/>
        <v>3.0568531438399837</v>
      </c>
      <c r="K23" s="8"/>
      <c r="L23" s="8"/>
    </row>
    <row r="24" spans="2:12" ht="15.75" x14ac:dyDescent="0.25">
      <c r="B24" s="77" t="s">
        <v>30</v>
      </c>
      <c r="C24" s="78">
        <v>112000</v>
      </c>
      <c r="D24" s="117">
        <v>0</v>
      </c>
      <c r="E24" s="79">
        <v>0</v>
      </c>
      <c r="F24" s="117">
        <f t="shared" si="1"/>
        <v>0</v>
      </c>
      <c r="G24" s="78">
        <v>0</v>
      </c>
      <c r="H24" s="117">
        <v>0</v>
      </c>
      <c r="I24" s="80">
        <f t="shared" si="4"/>
        <v>112000</v>
      </c>
      <c r="J24" s="81">
        <f t="shared" si="0"/>
        <v>6.2357953662060754E-2</v>
      </c>
      <c r="K24" s="8"/>
      <c r="L24" s="8"/>
    </row>
    <row r="25" spans="2:12" ht="15.75" x14ac:dyDescent="0.25">
      <c r="B25" s="77" t="s">
        <v>71</v>
      </c>
      <c r="C25" s="78">
        <v>95985</v>
      </c>
      <c r="D25" s="117">
        <f t="shared" si="3"/>
        <v>15.910812589408705</v>
      </c>
      <c r="E25" s="79">
        <v>0</v>
      </c>
      <c r="F25" s="117">
        <f t="shared" si="1"/>
        <v>0</v>
      </c>
      <c r="G25" s="78">
        <v>507284</v>
      </c>
      <c r="H25" s="117">
        <f t="shared" si="2"/>
        <v>84.089187410591293</v>
      </c>
      <c r="I25" s="80">
        <f t="shared" si="4"/>
        <v>603269</v>
      </c>
      <c r="J25" s="81">
        <f t="shared" si="0"/>
        <v>0.33588053881926538</v>
      </c>
      <c r="K25" s="8"/>
      <c r="L25" s="8"/>
    </row>
    <row r="26" spans="2:12" ht="15.75" x14ac:dyDescent="0.25">
      <c r="B26" s="82" t="s">
        <v>20</v>
      </c>
      <c r="C26" s="83">
        <v>10071423</v>
      </c>
      <c r="D26" s="118">
        <f t="shared" si="3"/>
        <v>46.12041947440958</v>
      </c>
      <c r="E26" s="84">
        <v>0</v>
      </c>
      <c r="F26" s="118">
        <f t="shared" si="1"/>
        <v>0</v>
      </c>
      <c r="G26" s="83">
        <v>11765809</v>
      </c>
      <c r="H26" s="118">
        <f t="shared" si="2"/>
        <v>53.87958052559042</v>
      </c>
      <c r="I26" s="85">
        <f t="shared" si="4"/>
        <v>21837232</v>
      </c>
      <c r="J26" s="86">
        <f t="shared" si="0"/>
        <v>12.158259831818482</v>
      </c>
      <c r="K26" s="8"/>
      <c r="L26" s="8"/>
    </row>
    <row r="27" spans="2:12" ht="15.75" x14ac:dyDescent="0.25">
      <c r="B27" s="9" t="s">
        <v>12</v>
      </c>
      <c r="C27" s="13">
        <v>57376</v>
      </c>
      <c r="D27" s="114">
        <f t="shared" si="3"/>
        <v>1.8406574986678521</v>
      </c>
      <c r="E27" s="60">
        <v>0</v>
      </c>
      <c r="F27" s="114">
        <f t="shared" si="1"/>
        <v>0</v>
      </c>
      <c r="G27" s="13">
        <v>3059771</v>
      </c>
      <c r="H27" s="114">
        <f t="shared" si="2"/>
        <v>98.159342501332148</v>
      </c>
      <c r="I27" s="19">
        <f t="shared" si="4"/>
        <v>3117147</v>
      </c>
      <c r="J27" s="44">
        <f t="shared" si="0"/>
        <v>1.7355259659270685</v>
      </c>
      <c r="K27" s="8"/>
      <c r="L27" s="8"/>
    </row>
    <row r="28" spans="2:12" ht="15.75" x14ac:dyDescent="0.25">
      <c r="B28" s="9" t="s">
        <v>181</v>
      </c>
      <c r="C28" s="13">
        <v>126758</v>
      </c>
      <c r="D28" s="114">
        <f t="shared" si="3"/>
        <v>6.8918983575753368</v>
      </c>
      <c r="E28" s="60">
        <v>0</v>
      </c>
      <c r="F28" s="114">
        <f t="shared" si="1"/>
        <v>0</v>
      </c>
      <c r="G28" s="13">
        <v>1712474</v>
      </c>
      <c r="H28" s="114">
        <f t="shared" si="2"/>
        <v>93.108101642424671</v>
      </c>
      <c r="I28" s="19">
        <f t="shared" si="4"/>
        <v>1839232</v>
      </c>
      <c r="J28" s="44">
        <f t="shared" si="0"/>
        <v>1.0240244984801723</v>
      </c>
      <c r="K28" s="8"/>
      <c r="L28" s="8"/>
    </row>
    <row r="29" spans="2:12" ht="15.75" x14ac:dyDescent="0.25">
      <c r="B29" s="9" t="s">
        <v>31</v>
      </c>
      <c r="C29" s="13">
        <v>201548</v>
      </c>
      <c r="D29" s="114">
        <f t="shared" si="3"/>
        <v>7.7934150306326204</v>
      </c>
      <c r="E29" s="60">
        <v>0</v>
      </c>
      <c r="F29" s="114">
        <f t="shared" si="1"/>
        <v>0</v>
      </c>
      <c r="G29" s="13">
        <v>2384584</v>
      </c>
      <c r="H29" s="114">
        <f t="shared" si="2"/>
        <v>92.206584969367384</v>
      </c>
      <c r="I29" s="55">
        <f t="shared" si="4"/>
        <v>2586132</v>
      </c>
      <c r="J29" s="44">
        <f t="shared" si="0"/>
        <v>1.43987410196404</v>
      </c>
      <c r="K29" s="8"/>
      <c r="L29" s="8"/>
    </row>
    <row r="30" spans="2:12" ht="15.75" x14ac:dyDescent="0.25">
      <c r="B30" s="9" t="s">
        <v>13</v>
      </c>
      <c r="C30" s="13">
        <v>0</v>
      </c>
      <c r="D30" s="114">
        <f t="shared" si="3"/>
        <v>0</v>
      </c>
      <c r="E30" s="60">
        <v>0</v>
      </c>
      <c r="F30" s="114">
        <f t="shared" si="1"/>
        <v>0</v>
      </c>
      <c r="G30" s="13">
        <v>152492</v>
      </c>
      <c r="H30" s="114">
        <f t="shared" si="2"/>
        <v>100</v>
      </c>
      <c r="I30" s="55">
        <f t="shared" si="4"/>
        <v>152492</v>
      </c>
      <c r="J30" s="44">
        <f t="shared" si="0"/>
        <v>8.4902580980669343E-2</v>
      </c>
      <c r="K30" s="8"/>
      <c r="L30" s="8"/>
    </row>
    <row r="31" spans="2:12" ht="15.75" x14ac:dyDescent="0.25">
      <c r="B31" s="9" t="s">
        <v>72</v>
      </c>
      <c r="C31" s="13">
        <v>0</v>
      </c>
      <c r="D31" s="114">
        <f t="shared" si="3"/>
        <v>0</v>
      </c>
      <c r="E31" s="60">
        <v>0</v>
      </c>
      <c r="F31" s="114">
        <f t="shared" si="1"/>
        <v>0</v>
      </c>
      <c r="G31" s="13">
        <v>151711</v>
      </c>
      <c r="H31" s="114">
        <f t="shared" si="2"/>
        <v>100</v>
      </c>
      <c r="I31" s="19">
        <f t="shared" si="4"/>
        <v>151711</v>
      </c>
      <c r="J31" s="44">
        <f t="shared" si="0"/>
        <v>8.4467745607365155E-2</v>
      </c>
      <c r="K31" s="8"/>
      <c r="L31" s="8"/>
    </row>
    <row r="32" spans="2:12" ht="15.75" x14ac:dyDescent="0.25">
      <c r="B32" s="72" t="s">
        <v>73</v>
      </c>
      <c r="C32" s="73">
        <v>1277474</v>
      </c>
      <c r="D32" s="116">
        <v>0</v>
      </c>
      <c r="E32" s="74">
        <v>63410</v>
      </c>
      <c r="F32" s="116">
        <f t="shared" si="1"/>
        <v>4.7289698437747036</v>
      </c>
      <c r="G32" s="73">
        <v>0</v>
      </c>
      <c r="H32" s="116">
        <v>0</v>
      </c>
      <c r="I32" s="75">
        <f t="shared" si="4"/>
        <v>1340884</v>
      </c>
      <c r="J32" s="76">
        <f t="shared" si="0"/>
        <v>0.74656055659105947</v>
      </c>
      <c r="K32" s="8"/>
      <c r="L32" s="8"/>
    </row>
    <row r="33" spans="2:12" ht="15.75" x14ac:dyDescent="0.25">
      <c r="B33" s="77" t="s">
        <v>17</v>
      </c>
      <c r="C33" s="78">
        <v>0</v>
      </c>
      <c r="D33" s="117">
        <f t="shared" si="3"/>
        <v>0</v>
      </c>
      <c r="E33" s="79">
        <v>0</v>
      </c>
      <c r="F33" s="117">
        <f t="shared" si="1"/>
        <v>0</v>
      </c>
      <c r="G33" s="78">
        <v>1112010</v>
      </c>
      <c r="H33" s="117">
        <f t="shared" si="2"/>
        <v>100</v>
      </c>
      <c r="I33" s="80">
        <f t="shared" si="4"/>
        <v>1112010</v>
      </c>
      <c r="J33" s="81">
        <f t="shared" si="0"/>
        <v>0.61913096474775153</v>
      </c>
      <c r="K33" s="8"/>
      <c r="L33" s="8"/>
    </row>
    <row r="34" spans="2:12" ht="15.75" x14ac:dyDescent="0.25">
      <c r="B34" s="77" t="s">
        <v>32</v>
      </c>
      <c r="C34" s="78">
        <v>0</v>
      </c>
      <c r="D34" s="117">
        <v>0</v>
      </c>
      <c r="E34" s="79">
        <v>0</v>
      </c>
      <c r="F34" s="117">
        <f t="shared" si="1"/>
        <v>0</v>
      </c>
      <c r="G34" s="78">
        <v>2305509</v>
      </c>
      <c r="H34" s="117">
        <v>0</v>
      </c>
      <c r="I34" s="80">
        <f t="shared" si="4"/>
        <v>2305509</v>
      </c>
      <c r="J34" s="81">
        <f t="shared" si="0"/>
        <v>1.283632351691643</v>
      </c>
      <c r="K34" s="8"/>
      <c r="L34" s="8"/>
    </row>
    <row r="35" spans="2:12" ht="15.75" x14ac:dyDescent="0.25">
      <c r="B35" s="77" t="s">
        <v>33</v>
      </c>
      <c r="C35" s="78">
        <v>723759</v>
      </c>
      <c r="D35" s="117">
        <f t="shared" si="3"/>
        <v>104.14442907978479</v>
      </c>
      <c r="E35" s="79">
        <v>0</v>
      </c>
      <c r="F35" s="117">
        <f t="shared" si="1"/>
        <v>0</v>
      </c>
      <c r="G35" s="78">
        <v>-28802</v>
      </c>
      <c r="H35" s="117">
        <f t="shared" si="2"/>
        <v>-4.1444290797847918</v>
      </c>
      <c r="I35" s="80">
        <f t="shared" si="4"/>
        <v>694957</v>
      </c>
      <c r="J35" s="81">
        <f t="shared" si="0"/>
        <v>0.3869294321707567</v>
      </c>
      <c r="K35" s="8"/>
      <c r="L35" s="8"/>
    </row>
    <row r="36" spans="2:12" ht="15.75" x14ac:dyDescent="0.25">
      <c r="B36" s="82" t="s">
        <v>136</v>
      </c>
      <c r="C36" s="83">
        <v>41257</v>
      </c>
      <c r="D36" s="118">
        <f t="shared" si="3"/>
        <v>100</v>
      </c>
      <c r="E36" s="84">
        <v>0</v>
      </c>
      <c r="F36" s="118">
        <f t="shared" si="1"/>
        <v>0</v>
      </c>
      <c r="G36" s="83">
        <v>0</v>
      </c>
      <c r="H36" s="118">
        <f t="shared" si="2"/>
        <v>0</v>
      </c>
      <c r="I36" s="85">
        <f t="shared" si="4"/>
        <v>41257</v>
      </c>
      <c r="J36" s="86">
        <f t="shared" si="0"/>
        <v>2.2970554412818214E-2</v>
      </c>
      <c r="K36" s="8"/>
      <c r="L36" s="8"/>
    </row>
    <row r="37" spans="2:12" ht="15.75" x14ac:dyDescent="0.25">
      <c r="B37" s="9" t="s">
        <v>162</v>
      </c>
      <c r="C37" s="13">
        <v>4098649</v>
      </c>
      <c r="D37" s="114">
        <f t="shared" si="3"/>
        <v>97.155487455818204</v>
      </c>
      <c r="E37" s="60">
        <v>0</v>
      </c>
      <c r="F37" s="114">
        <f t="shared" si="1"/>
        <v>0</v>
      </c>
      <c r="G37" s="13">
        <v>120000</v>
      </c>
      <c r="H37" s="114">
        <f t="shared" si="2"/>
        <v>2.8445125441817982</v>
      </c>
      <c r="I37" s="19">
        <f t="shared" si="4"/>
        <v>4218649</v>
      </c>
      <c r="J37" s="44">
        <f t="shared" si="0"/>
        <v>2.3488064183794544</v>
      </c>
      <c r="K37" s="8"/>
      <c r="L37" s="8"/>
    </row>
    <row r="38" spans="2:12" ht="15.75" x14ac:dyDescent="0.25">
      <c r="B38" s="9" t="s">
        <v>11</v>
      </c>
      <c r="C38" s="13">
        <v>575522</v>
      </c>
      <c r="D38" s="114">
        <f t="shared" si="3"/>
        <v>56.11990771529036</v>
      </c>
      <c r="E38" s="60">
        <v>0</v>
      </c>
      <c r="F38" s="114">
        <f t="shared" si="1"/>
        <v>0</v>
      </c>
      <c r="G38" s="13">
        <v>450000</v>
      </c>
      <c r="H38" s="114">
        <f t="shared" si="2"/>
        <v>43.88009228470964</v>
      </c>
      <c r="I38" s="19">
        <f t="shared" si="4"/>
        <v>1025522</v>
      </c>
      <c r="J38" s="44">
        <f t="shared" si="0"/>
        <v>0.57097726210199873</v>
      </c>
      <c r="K38" s="8"/>
      <c r="L38" s="8"/>
    </row>
    <row r="39" spans="2:12" ht="15.75" x14ac:dyDescent="0.25">
      <c r="B39" s="9" t="s">
        <v>182</v>
      </c>
      <c r="C39" s="13">
        <v>882571</v>
      </c>
      <c r="D39" s="114">
        <f t="shared" si="3"/>
        <v>40.379107585994859</v>
      </c>
      <c r="E39" s="60">
        <v>0</v>
      </c>
      <c r="F39" s="114">
        <f t="shared" si="1"/>
        <v>0</v>
      </c>
      <c r="G39" s="13">
        <v>1303141</v>
      </c>
      <c r="H39" s="114">
        <f t="shared" si="2"/>
        <v>59.620892414005134</v>
      </c>
      <c r="I39" s="19">
        <f t="shared" si="4"/>
        <v>2185712</v>
      </c>
      <c r="J39" s="44">
        <f t="shared" si="0"/>
        <v>1.2169332822733046</v>
      </c>
      <c r="K39" s="8"/>
      <c r="L39" s="8"/>
    </row>
    <row r="40" spans="2:12" ht="15.75" x14ac:dyDescent="0.25">
      <c r="B40" s="9" t="s">
        <v>75</v>
      </c>
      <c r="C40" s="13">
        <v>44774</v>
      </c>
      <c r="D40" s="114">
        <f t="shared" si="3"/>
        <v>3.577658293440853</v>
      </c>
      <c r="E40" s="60">
        <v>0</v>
      </c>
      <c r="F40" s="114">
        <f t="shared" si="1"/>
        <v>0</v>
      </c>
      <c r="G40" s="13">
        <v>1206715</v>
      </c>
      <c r="H40" s="114">
        <f t="shared" si="2"/>
        <v>96.422341706559138</v>
      </c>
      <c r="I40" s="19">
        <f t="shared" si="4"/>
        <v>1251489</v>
      </c>
      <c r="J40" s="44">
        <f t="shared" si="0"/>
        <v>0.69678833098731019</v>
      </c>
      <c r="K40" s="8"/>
      <c r="L40" s="8"/>
    </row>
    <row r="41" spans="2:12" ht="15.75" x14ac:dyDescent="0.25">
      <c r="B41" s="9" t="s">
        <v>34</v>
      </c>
      <c r="C41" s="13">
        <v>197661</v>
      </c>
      <c r="D41" s="114">
        <f t="shared" si="3"/>
        <v>13.231357475786258</v>
      </c>
      <c r="E41" s="60">
        <v>0</v>
      </c>
      <c r="F41" s="114">
        <f t="shared" si="1"/>
        <v>0</v>
      </c>
      <c r="G41" s="13">
        <v>1296222</v>
      </c>
      <c r="H41" s="114">
        <f t="shared" si="2"/>
        <v>86.768642524213746</v>
      </c>
      <c r="I41" s="19">
        <f t="shared" si="4"/>
        <v>1493883</v>
      </c>
      <c r="J41" s="44">
        <f t="shared" si="0"/>
        <v>0.83174541866553842</v>
      </c>
      <c r="K41" s="8"/>
      <c r="L41" s="8"/>
    </row>
    <row r="42" spans="2:12" ht="15.75" x14ac:dyDescent="0.25">
      <c r="B42" s="9"/>
      <c r="C42" s="13"/>
      <c r="D42" s="113"/>
      <c r="E42" s="17"/>
      <c r="F42" s="113"/>
      <c r="G42" s="8"/>
      <c r="H42" s="113"/>
      <c r="I42" s="19"/>
      <c r="J42" s="44"/>
      <c r="K42" s="8"/>
      <c r="L42" s="8"/>
    </row>
    <row r="43" spans="2:12" s="29" customFormat="1" ht="15.75" x14ac:dyDescent="0.25">
      <c r="B43" s="25" t="s">
        <v>21</v>
      </c>
      <c r="C43" s="26">
        <f>SUM(C12:C42)</f>
        <v>34198904</v>
      </c>
      <c r="D43" s="111">
        <f>(C43/I43)*100</f>
        <v>38.570086630965264</v>
      </c>
      <c r="E43" s="26">
        <f>SUM(E12:E42)</f>
        <v>689045</v>
      </c>
      <c r="F43" s="111">
        <f>(E43/I43)*100</f>
        <v>0.77711628836507329</v>
      </c>
      <c r="G43" s="26">
        <f>SUM(G12:G42)</f>
        <v>53778961</v>
      </c>
      <c r="H43" s="111">
        <f>(G43/I43)*100</f>
        <v>60.652797080669664</v>
      </c>
      <c r="I43" s="26">
        <f>SUM(I12:I42)</f>
        <v>88666910</v>
      </c>
      <c r="J43" s="45">
        <f>(I43/$I$285)*100</f>
        <v>49.366848795875988</v>
      </c>
      <c r="K43" s="27"/>
      <c r="L43" s="27"/>
    </row>
    <row r="44" spans="2:12" s="29" customFormat="1" ht="15.75" x14ac:dyDescent="0.25">
      <c r="B44" s="25"/>
      <c r="C44" s="26"/>
      <c r="D44" s="113"/>
      <c r="E44" s="26"/>
      <c r="F44" s="113"/>
      <c r="G44" s="26"/>
      <c r="H44" s="113"/>
      <c r="I44" s="26"/>
      <c r="J44" s="45"/>
      <c r="K44" s="27"/>
      <c r="L44" s="27"/>
    </row>
    <row r="45" spans="2:12" ht="15.75" x14ac:dyDescent="0.25">
      <c r="B45" s="9"/>
      <c r="C45" s="13"/>
      <c r="D45" s="113"/>
      <c r="E45" s="17"/>
      <c r="F45" s="113"/>
      <c r="G45" s="8"/>
      <c r="H45" s="113"/>
      <c r="I45" s="19"/>
      <c r="J45" s="44"/>
      <c r="K45" s="8"/>
      <c r="L45" s="8"/>
    </row>
    <row r="46" spans="2:12" ht="15.75" x14ac:dyDescent="0.25">
      <c r="B46" s="99" t="s">
        <v>22</v>
      </c>
      <c r="C46" s="93"/>
      <c r="D46" s="119"/>
      <c r="E46" s="94"/>
      <c r="F46" s="119"/>
      <c r="G46" s="93"/>
      <c r="H46" s="119"/>
      <c r="I46" s="96"/>
      <c r="J46" s="97"/>
      <c r="K46" s="8"/>
      <c r="L46" s="8"/>
    </row>
    <row r="47" spans="2:12" ht="6" customHeight="1" x14ac:dyDescent="0.25">
      <c r="B47" s="9"/>
      <c r="C47" s="13"/>
      <c r="D47" s="113"/>
      <c r="E47" s="17"/>
      <c r="F47" s="113"/>
      <c r="G47" s="8"/>
      <c r="H47" s="113"/>
      <c r="I47" s="19"/>
      <c r="J47" s="44"/>
      <c r="K47" s="8"/>
      <c r="L47" s="8"/>
    </row>
    <row r="48" spans="2:12" ht="15.75" x14ac:dyDescent="0.25">
      <c r="B48" s="9" t="s">
        <v>76</v>
      </c>
      <c r="C48" s="13">
        <v>8214</v>
      </c>
      <c r="D48" s="113">
        <f t="shared" ref="D48:D110" si="5">(C48/I48)*100</f>
        <v>100</v>
      </c>
      <c r="E48" s="27">
        <v>0</v>
      </c>
      <c r="F48" s="113">
        <f t="shared" ref="F48:F111" si="6">(E48/I48)*100</f>
        <v>0</v>
      </c>
      <c r="G48" s="8">
        <v>0</v>
      </c>
      <c r="H48" s="113">
        <f>(G48/I48)*100</f>
        <v>0</v>
      </c>
      <c r="I48" s="19">
        <f>SUM(C48,E48,G48)</f>
        <v>8214</v>
      </c>
      <c r="J48" s="44">
        <f t="shared" ref="J48:J79" si="7">(I48/$I$285)*100</f>
        <v>4.5732877801800626E-3</v>
      </c>
      <c r="K48" s="8"/>
      <c r="L48" s="8"/>
    </row>
    <row r="49" spans="2:12" ht="15.75" x14ac:dyDescent="0.25">
      <c r="B49" s="9" t="s">
        <v>183</v>
      </c>
      <c r="C49" s="13">
        <v>516819.20000000001</v>
      </c>
      <c r="D49" s="113">
        <f t="shared" si="5"/>
        <v>90.116137041883789</v>
      </c>
      <c r="E49" s="27">
        <v>0</v>
      </c>
      <c r="F49" s="113">
        <f t="shared" si="6"/>
        <v>0</v>
      </c>
      <c r="G49" s="8">
        <v>56684.3</v>
      </c>
      <c r="H49" s="113">
        <f t="shared" ref="H49:H112" si="8">(G49/I49)*100</f>
        <v>9.883862958116211</v>
      </c>
      <c r="I49" s="19">
        <f>SUM(C49,E49,G49)</f>
        <v>573503.5</v>
      </c>
      <c r="J49" s="44">
        <f t="shared" si="7"/>
        <v>0.31930807748240764</v>
      </c>
      <c r="K49" s="8"/>
      <c r="L49" s="8"/>
    </row>
    <row r="50" spans="2:12" ht="15.75" x14ac:dyDescent="0.25">
      <c r="B50" s="9" t="s">
        <v>184</v>
      </c>
      <c r="C50" s="13">
        <v>143899</v>
      </c>
      <c r="D50" s="114">
        <f t="shared" si="5"/>
        <v>14.830147766599266</v>
      </c>
      <c r="E50" s="26">
        <v>0</v>
      </c>
      <c r="F50" s="114">
        <f t="shared" si="6"/>
        <v>0</v>
      </c>
      <c r="G50" s="13">
        <v>826415</v>
      </c>
      <c r="H50" s="114">
        <f t="shared" si="8"/>
        <v>85.169852233400732</v>
      </c>
      <c r="I50" s="55">
        <f t="shared" ref="I50:I112" si="9">SUM(C50,E50,G50)</f>
        <v>970314</v>
      </c>
      <c r="J50" s="44">
        <f t="shared" si="7"/>
        <v>0.54023924508615007</v>
      </c>
      <c r="K50" s="8"/>
      <c r="L50" s="8"/>
    </row>
    <row r="51" spans="2:12" ht="15.75" x14ac:dyDescent="0.25">
      <c r="B51" s="9" t="s">
        <v>185</v>
      </c>
      <c r="C51" s="13">
        <v>0</v>
      </c>
      <c r="D51" s="114">
        <f t="shared" si="5"/>
        <v>0</v>
      </c>
      <c r="E51" s="26">
        <v>0</v>
      </c>
      <c r="F51" s="114">
        <f t="shared" si="6"/>
        <v>0</v>
      </c>
      <c r="G51" s="13">
        <v>46207</v>
      </c>
      <c r="H51" s="114">
        <f t="shared" si="8"/>
        <v>100</v>
      </c>
      <c r="I51" s="55">
        <f t="shared" si="9"/>
        <v>46207</v>
      </c>
      <c r="J51" s="44">
        <f t="shared" si="7"/>
        <v>2.5726553257703941E-2</v>
      </c>
      <c r="K51" s="8"/>
      <c r="L51" s="8"/>
    </row>
    <row r="52" spans="2:12" ht="15.75" x14ac:dyDescent="0.25">
      <c r="B52" s="9" t="s">
        <v>77</v>
      </c>
      <c r="C52" s="13">
        <v>0</v>
      </c>
      <c r="D52" s="114">
        <v>0</v>
      </c>
      <c r="E52" s="26">
        <v>0</v>
      </c>
      <c r="F52" s="114">
        <f t="shared" si="6"/>
        <v>0</v>
      </c>
      <c r="G52" s="13">
        <v>107434</v>
      </c>
      <c r="H52" s="114">
        <v>0</v>
      </c>
      <c r="I52" s="55">
        <f t="shared" si="9"/>
        <v>107434</v>
      </c>
      <c r="J52" s="44">
        <f t="shared" si="7"/>
        <v>5.981575351544495E-2</v>
      </c>
      <c r="K52" s="8"/>
      <c r="L52" s="8"/>
    </row>
    <row r="53" spans="2:12" ht="15.75" x14ac:dyDescent="0.25">
      <c r="B53" s="92" t="s">
        <v>143</v>
      </c>
      <c r="C53" s="93">
        <v>5421</v>
      </c>
      <c r="D53" s="119">
        <f t="shared" si="5"/>
        <v>100</v>
      </c>
      <c r="E53" s="95">
        <v>0</v>
      </c>
      <c r="F53" s="119">
        <f t="shared" si="6"/>
        <v>0</v>
      </c>
      <c r="G53" s="93">
        <v>0</v>
      </c>
      <c r="H53" s="119">
        <f t="shared" si="8"/>
        <v>0</v>
      </c>
      <c r="I53" s="96">
        <f t="shared" si="9"/>
        <v>5421</v>
      </c>
      <c r="J53" s="97">
        <f t="shared" si="7"/>
        <v>3.0182363107324225E-3</v>
      </c>
      <c r="K53" s="8"/>
      <c r="L53" s="8"/>
    </row>
    <row r="54" spans="2:12" ht="15.75" x14ac:dyDescent="0.25">
      <c r="B54" s="9" t="s">
        <v>78</v>
      </c>
      <c r="C54" s="13">
        <v>22706</v>
      </c>
      <c r="D54" s="114">
        <f t="shared" si="5"/>
        <v>9.9996476826325154</v>
      </c>
      <c r="E54" s="26">
        <v>0</v>
      </c>
      <c r="F54" s="114">
        <f t="shared" si="6"/>
        <v>0</v>
      </c>
      <c r="G54" s="13">
        <v>204362</v>
      </c>
      <c r="H54" s="114">
        <f t="shared" si="8"/>
        <v>90.000352317367486</v>
      </c>
      <c r="I54" s="55">
        <f t="shared" si="9"/>
        <v>227068</v>
      </c>
      <c r="J54" s="44">
        <f t="shared" si="7"/>
        <v>0.12642406984050722</v>
      </c>
      <c r="K54" s="8"/>
      <c r="L54" s="8"/>
    </row>
    <row r="55" spans="2:12" ht="15.75" x14ac:dyDescent="0.25">
      <c r="B55" s="9" t="s">
        <v>186</v>
      </c>
      <c r="C55" s="13">
        <v>0</v>
      </c>
      <c r="D55" s="114">
        <f t="shared" si="5"/>
        <v>0</v>
      </c>
      <c r="E55" s="26">
        <v>0</v>
      </c>
      <c r="F55" s="114">
        <f t="shared" si="6"/>
        <v>0</v>
      </c>
      <c r="G55" s="13">
        <v>223847</v>
      </c>
      <c r="H55" s="114">
        <f t="shared" si="8"/>
        <v>100</v>
      </c>
      <c r="I55" s="55">
        <f t="shared" si="9"/>
        <v>223847</v>
      </c>
      <c r="J55" s="44">
        <f t="shared" si="7"/>
        <v>0.12463072190527957</v>
      </c>
      <c r="K55" s="8"/>
      <c r="L55" s="8"/>
    </row>
    <row r="56" spans="2:12" ht="15.75" x14ac:dyDescent="0.25">
      <c r="B56" s="9" t="s">
        <v>187</v>
      </c>
      <c r="C56" s="13">
        <v>39923</v>
      </c>
      <c r="D56" s="114">
        <v>0</v>
      </c>
      <c r="E56" s="26">
        <v>0</v>
      </c>
      <c r="F56" s="114">
        <f t="shared" si="6"/>
        <v>0</v>
      </c>
      <c r="G56" s="13">
        <v>0</v>
      </c>
      <c r="H56" s="114">
        <v>0</v>
      </c>
      <c r="I56" s="55">
        <f t="shared" si="9"/>
        <v>39923</v>
      </c>
      <c r="J56" s="44">
        <f t="shared" si="7"/>
        <v>2.2227826643307601E-2</v>
      </c>
      <c r="K56" s="8"/>
      <c r="L56" s="8"/>
    </row>
    <row r="57" spans="2:12" ht="15.75" x14ac:dyDescent="0.25">
      <c r="B57" s="87" t="s">
        <v>137</v>
      </c>
      <c r="C57" s="88">
        <v>754648</v>
      </c>
      <c r="D57" s="115">
        <f t="shared" si="5"/>
        <v>58.712667000693983</v>
      </c>
      <c r="E57" s="98">
        <v>0</v>
      </c>
      <c r="F57" s="115">
        <f t="shared" si="6"/>
        <v>0</v>
      </c>
      <c r="G57" s="88">
        <v>530676</v>
      </c>
      <c r="H57" s="115">
        <f t="shared" si="8"/>
        <v>41.28733299930601</v>
      </c>
      <c r="I57" s="90">
        <f t="shared" si="9"/>
        <v>1285324</v>
      </c>
      <c r="J57" s="91">
        <f t="shared" si="7"/>
        <v>0.71562655743513004</v>
      </c>
      <c r="K57" s="8"/>
      <c r="L57" s="8"/>
    </row>
    <row r="58" spans="2:12" ht="15.75" x14ac:dyDescent="0.25">
      <c r="B58" s="9" t="s">
        <v>144</v>
      </c>
      <c r="C58" s="13">
        <v>0</v>
      </c>
      <c r="D58" s="114">
        <f t="shared" si="5"/>
        <v>0</v>
      </c>
      <c r="E58" s="26">
        <v>0</v>
      </c>
      <c r="F58" s="114">
        <f t="shared" si="6"/>
        <v>0</v>
      </c>
      <c r="G58" s="13">
        <v>407867</v>
      </c>
      <c r="H58" s="114">
        <f t="shared" si="8"/>
        <v>100</v>
      </c>
      <c r="I58" s="55">
        <f t="shared" si="9"/>
        <v>407867</v>
      </c>
      <c r="J58" s="44">
        <f t="shared" si="7"/>
        <v>0.22708706684181901</v>
      </c>
      <c r="K58" s="8"/>
      <c r="L58" s="8"/>
    </row>
    <row r="59" spans="2:12" ht="15.75" x14ac:dyDescent="0.25">
      <c r="B59" s="9" t="s">
        <v>37</v>
      </c>
      <c r="C59" s="13">
        <v>143000</v>
      </c>
      <c r="D59" s="114">
        <f t="shared" si="5"/>
        <v>100</v>
      </c>
      <c r="E59" s="26">
        <v>0</v>
      </c>
      <c r="F59" s="114">
        <f t="shared" si="6"/>
        <v>0</v>
      </c>
      <c r="G59" s="13">
        <v>0</v>
      </c>
      <c r="H59" s="114">
        <f t="shared" si="8"/>
        <v>0</v>
      </c>
      <c r="I59" s="55">
        <f t="shared" si="9"/>
        <v>143000</v>
      </c>
      <c r="J59" s="44">
        <f t="shared" si="7"/>
        <v>7.9617744407809707E-2</v>
      </c>
      <c r="K59" s="8"/>
      <c r="L59" s="8"/>
    </row>
    <row r="60" spans="2:12" ht="15.75" x14ac:dyDescent="0.25">
      <c r="B60" s="9" t="s">
        <v>188</v>
      </c>
      <c r="C60" s="13">
        <v>0</v>
      </c>
      <c r="D60" s="114">
        <f t="shared" si="5"/>
        <v>0</v>
      </c>
      <c r="E60" s="26">
        <v>0</v>
      </c>
      <c r="F60" s="114">
        <f t="shared" si="6"/>
        <v>0</v>
      </c>
      <c r="G60" s="13">
        <v>333846</v>
      </c>
      <c r="H60" s="114">
        <f t="shared" si="8"/>
        <v>100</v>
      </c>
      <c r="I60" s="55">
        <f t="shared" si="9"/>
        <v>333846</v>
      </c>
      <c r="J60" s="44">
        <f t="shared" si="7"/>
        <v>0.1858745839130744</v>
      </c>
      <c r="K60" s="8"/>
      <c r="L60" s="8"/>
    </row>
    <row r="61" spans="2:12" ht="15.75" x14ac:dyDescent="0.25">
      <c r="B61" s="9" t="s">
        <v>80</v>
      </c>
      <c r="C61" s="13">
        <v>124565</v>
      </c>
      <c r="D61" s="114">
        <f t="shared" si="5"/>
        <v>20.057161259157876</v>
      </c>
      <c r="E61" s="26">
        <v>0</v>
      </c>
      <c r="F61" s="114">
        <f t="shared" si="6"/>
        <v>0</v>
      </c>
      <c r="G61" s="13">
        <v>496485</v>
      </c>
      <c r="H61" s="114">
        <f t="shared" si="8"/>
        <v>79.94283874084212</v>
      </c>
      <c r="I61" s="55">
        <f t="shared" si="9"/>
        <v>621050</v>
      </c>
      <c r="J61" s="44">
        <f t="shared" si="7"/>
        <v>0.34578042073056092</v>
      </c>
      <c r="K61" s="8"/>
      <c r="L61" s="8"/>
    </row>
    <row r="62" spans="2:12" ht="15.75" x14ac:dyDescent="0.25">
      <c r="B62" s="9" t="s">
        <v>81</v>
      </c>
      <c r="C62" s="13">
        <v>44111</v>
      </c>
      <c r="D62" s="114">
        <v>0</v>
      </c>
      <c r="E62" s="26">
        <v>0</v>
      </c>
      <c r="F62" s="114">
        <f t="shared" si="6"/>
        <v>0</v>
      </c>
      <c r="G62" s="13">
        <v>246185</v>
      </c>
      <c r="H62" s="114">
        <v>0</v>
      </c>
      <c r="I62" s="55">
        <f t="shared" si="9"/>
        <v>290296</v>
      </c>
      <c r="J62" s="44">
        <f t="shared" si="7"/>
        <v>0.16162736175251416</v>
      </c>
      <c r="K62" s="8"/>
      <c r="L62" s="8"/>
    </row>
    <row r="63" spans="2:12" ht="15.75" x14ac:dyDescent="0.25">
      <c r="B63" s="92" t="s">
        <v>82</v>
      </c>
      <c r="C63" s="93">
        <v>25500</v>
      </c>
      <c r="D63" s="119">
        <f t="shared" si="5"/>
        <v>9.070149604114647</v>
      </c>
      <c r="E63" s="95">
        <v>0</v>
      </c>
      <c r="F63" s="119">
        <f t="shared" si="6"/>
        <v>0</v>
      </c>
      <c r="G63" s="93">
        <v>255642</v>
      </c>
      <c r="H63" s="119">
        <f t="shared" si="8"/>
        <v>90.929850395885353</v>
      </c>
      <c r="I63" s="96">
        <f t="shared" si="9"/>
        <v>281142</v>
      </c>
      <c r="J63" s="97">
        <f t="shared" si="7"/>
        <v>0.15653071257552753</v>
      </c>
      <c r="K63" s="8"/>
      <c r="L63" s="8"/>
    </row>
    <row r="64" spans="2:12" ht="15.75" x14ac:dyDescent="0.25">
      <c r="B64" s="9" t="s">
        <v>38</v>
      </c>
      <c r="C64" s="13">
        <v>2571</v>
      </c>
      <c r="D64" s="114">
        <v>0</v>
      </c>
      <c r="E64" s="26">
        <v>0</v>
      </c>
      <c r="F64" s="114">
        <f t="shared" si="6"/>
        <v>0</v>
      </c>
      <c r="G64" s="13">
        <v>0</v>
      </c>
      <c r="H64" s="114">
        <v>0</v>
      </c>
      <c r="I64" s="55">
        <f t="shared" si="9"/>
        <v>2571</v>
      </c>
      <c r="J64" s="44">
        <f t="shared" si="7"/>
        <v>1.4314490970103407E-3</v>
      </c>
      <c r="K64" s="8"/>
      <c r="L64" s="8"/>
    </row>
    <row r="65" spans="2:12" ht="15.75" x14ac:dyDescent="0.25">
      <c r="B65" s="9" t="s">
        <v>189</v>
      </c>
      <c r="C65" s="13">
        <v>146363</v>
      </c>
      <c r="D65" s="114">
        <f t="shared" si="5"/>
        <v>59.586049105779757</v>
      </c>
      <c r="E65" s="26">
        <v>0</v>
      </c>
      <c r="F65" s="114">
        <f t="shared" si="6"/>
        <v>0</v>
      </c>
      <c r="G65" s="13">
        <v>99270</v>
      </c>
      <c r="H65" s="114">
        <f t="shared" si="8"/>
        <v>40.413950894220243</v>
      </c>
      <c r="I65" s="55">
        <f t="shared" si="9"/>
        <v>245633</v>
      </c>
      <c r="J65" s="44">
        <f t="shared" si="7"/>
        <v>0.1367604574274372</v>
      </c>
      <c r="K65" s="8"/>
      <c r="L65" s="8"/>
    </row>
    <row r="66" spans="2:12" ht="15.75" x14ac:dyDescent="0.25">
      <c r="B66" s="9" t="s">
        <v>39</v>
      </c>
      <c r="C66" s="13">
        <v>0</v>
      </c>
      <c r="D66" s="114">
        <v>0</v>
      </c>
      <c r="E66" s="26">
        <v>0</v>
      </c>
      <c r="F66" s="114">
        <f t="shared" si="6"/>
        <v>0</v>
      </c>
      <c r="G66" s="13">
        <v>256960</v>
      </c>
      <c r="H66" s="114">
        <v>0</v>
      </c>
      <c r="I66" s="55">
        <f t="shared" si="9"/>
        <v>256960</v>
      </c>
      <c r="J66" s="44">
        <f t="shared" si="7"/>
        <v>0.14306696225895651</v>
      </c>
      <c r="K66" s="8"/>
      <c r="L66" s="8"/>
    </row>
    <row r="67" spans="2:12" ht="15.75" x14ac:dyDescent="0.25">
      <c r="B67" s="87" t="s">
        <v>190</v>
      </c>
      <c r="C67" s="88">
        <v>0</v>
      </c>
      <c r="D67" s="115">
        <f t="shared" si="5"/>
        <v>0</v>
      </c>
      <c r="E67" s="98">
        <v>0</v>
      </c>
      <c r="F67" s="115">
        <f t="shared" si="6"/>
        <v>0</v>
      </c>
      <c r="G67" s="88">
        <v>353201</v>
      </c>
      <c r="H67" s="115">
        <f t="shared" si="8"/>
        <v>100</v>
      </c>
      <c r="I67" s="90">
        <f t="shared" si="9"/>
        <v>353201</v>
      </c>
      <c r="J67" s="91">
        <f t="shared" si="7"/>
        <v>0.19665081778029928</v>
      </c>
      <c r="K67" s="8"/>
      <c r="L67" s="8"/>
    </row>
    <row r="68" spans="2:12" ht="15.75" x14ac:dyDescent="0.25">
      <c r="B68" s="9" t="s">
        <v>40</v>
      </c>
      <c r="C68" s="13">
        <v>112894</v>
      </c>
      <c r="D68" s="114">
        <v>0</v>
      </c>
      <c r="E68" s="26">
        <v>0</v>
      </c>
      <c r="F68" s="114">
        <f t="shared" si="6"/>
        <v>0</v>
      </c>
      <c r="G68" s="13">
        <v>359268</v>
      </c>
      <c r="H68" s="114">
        <v>0</v>
      </c>
      <c r="I68" s="55">
        <f t="shared" si="9"/>
        <v>472162</v>
      </c>
      <c r="J68" s="44">
        <f t="shared" si="7"/>
        <v>0.26288442961594577</v>
      </c>
      <c r="K68" s="8"/>
      <c r="L68" s="8"/>
    </row>
    <row r="69" spans="2:12" ht="15.75" x14ac:dyDescent="0.25">
      <c r="B69" s="9" t="s">
        <v>41</v>
      </c>
      <c r="C69" s="13">
        <v>0</v>
      </c>
      <c r="D69" s="114">
        <v>0</v>
      </c>
      <c r="E69" s="26">
        <v>0</v>
      </c>
      <c r="F69" s="114">
        <f t="shared" si="6"/>
        <v>0</v>
      </c>
      <c r="G69" s="13">
        <v>164605</v>
      </c>
      <c r="H69" s="114">
        <v>0</v>
      </c>
      <c r="I69" s="55">
        <f t="shared" si="9"/>
        <v>164605</v>
      </c>
      <c r="J69" s="44">
        <f t="shared" si="7"/>
        <v>9.1646705022709912E-2</v>
      </c>
      <c r="K69" s="8"/>
      <c r="L69" s="8"/>
    </row>
    <row r="70" spans="2:12" ht="15.75" x14ac:dyDescent="0.25">
      <c r="B70" s="9" t="s">
        <v>84</v>
      </c>
      <c r="C70" s="13">
        <v>-14761</v>
      </c>
      <c r="D70" s="114">
        <f t="shared" si="5"/>
        <v>13.536737463776092</v>
      </c>
      <c r="E70" s="26">
        <v>0</v>
      </c>
      <c r="F70" s="114">
        <f t="shared" si="6"/>
        <v>0</v>
      </c>
      <c r="G70" s="13">
        <v>-94283</v>
      </c>
      <c r="H70" s="114">
        <f t="shared" si="8"/>
        <v>86.463262536223908</v>
      </c>
      <c r="I70" s="55">
        <f t="shared" si="9"/>
        <v>-109044</v>
      </c>
      <c r="J70" s="44">
        <f t="shared" si="7"/>
        <v>-6.0712149099337073E-2</v>
      </c>
      <c r="K70" s="8"/>
      <c r="L70" s="8"/>
    </row>
    <row r="71" spans="2:12" ht="15.75" x14ac:dyDescent="0.25">
      <c r="B71" s="9" t="s">
        <v>191</v>
      </c>
      <c r="C71" s="13">
        <v>82113</v>
      </c>
      <c r="D71" s="114">
        <v>0</v>
      </c>
      <c r="E71" s="26">
        <v>0</v>
      </c>
      <c r="F71" s="114">
        <f t="shared" si="6"/>
        <v>0</v>
      </c>
      <c r="G71" s="13">
        <v>739024</v>
      </c>
      <c r="H71" s="114">
        <v>0</v>
      </c>
      <c r="I71" s="55">
        <f t="shared" si="9"/>
        <v>821137</v>
      </c>
      <c r="J71" s="44">
        <f t="shared" si="7"/>
        <v>0.45718234818038911</v>
      </c>
      <c r="K71" s="8"/>
      <c r="L71" s="8"/>
    </row>
    <row r="72" spans="2:12" ht="15.75" x14ac:dyDescent="0.25">
      <c r="B72" s="9" t="s">
        <v>85</v>
      </c>
      <c r="C72" s="13">
        <v>340642</v>
      </c>
      <c r="D72" s="114">
        <f t="shared" si="5"/>
        <v>100</v>
      </c>
      <c r="E72" s="26">
        <v>0</v>
      </c>
      <c r="F72" s="114">
        <f t="shared" si="6"/>
        <v>0</v>
      </c>
      <c r="G72" s="13">
        <v>0</v>
      </c>
      <c r="H72" s="114">
        <f t="shared" si="8"/>
        <v>0</v>
      </c>
      <c r="I72" s="55">
        <f t="shared" si="9"/>
        <v>340642</v>
      </c>
      <c r="J72" s="44">
        <f t="shared" si="7"/>
        <v>0.18965837545849729</v>
      </c>
      <c r="K72" s="8"/>
      <c r="L72" s="8"/>
    </row>
    <row r="73" spans="2:12" ht="15.75" x14ac:dyDescent="0.25">
      <c r="B73" s="92" t="s">
        <v>86</v>
      </c>
      <c r="C73" s="93">
        <v>12730</v>
      </c>
      <c r="D73" s="119">
        <f t="shared" si="5"/>
        <v>7.6684899159056403</v>
      </c>
      <c r="E73" s="95">
        <v>0</v>
      </c>
      <c r="F73" s="119">
        <f t="shared" si="6"/>
        <v>0</v>
      </c>
      <c r="G73" s="93">
        <v>153274</v>
      </c>
      <c r="H73" s="119">
        <f t="shared" si="8"/>
        <v>92.331510084094361</v>
      </c>
      <c r="I73" s="96">
        <f t="shared" si="9"/>
        <v>166004</v>
      </c>
      <c r="J73" s="97">
        <f t="shared" si="7"/>
        <v>9.2425622676042249E-2</v>
      </c>
      <c r="K73" s="8"/>
      <c r="L73" s="8"/>
    </row>
    <row r="74" spans="2:12" ht="15.75" x14ac:dyDescent="0.25">
      <c r="B74" s="9" t="s">
        <v>146</v>
      </c>
      <c r="C74" s="13">
        <v>0</v>
      </c>
      <c r="D74" s="114">
        <f t="shared" si="5"/>
        <v>0</v>
      </c>
      <c r="E74" s="26">
        <v>0</v>
      </c>
      <c r="F74" s="114">
        <f t="shared" si="6"/>
        <v>0</v>
      </c>
      <c r="G74" s="13">
        <v>97078</v>
      </c>
      <c r="H74" s="114">
        <f t="shared" si="8"/>
        <v>100</v>
      </c>
      <c r="I74" s="55">
        <f t="shared" si="9"/>
        <v>97078</v>
      </c>
      <c r="J74" s="44">
        <f t="shared" si="7"/>
        <v>5.4049869871477974E-2</v>
      </c>
      <c r="K74" s="8"/>
      <c r="L74" s="8"/>
    </row>
    <row r="75" spans="2:12" ht="15.75" x14ac:dyDescent="0.25">
      <c r="B75" s="9" t="s">
        <v>88</v>
      </c>
      <c r="C75" s="13">
        <v>37323</v>
      </c>
      <c r="D75" s="114">
        <v>0</v>
      </c>
      <c r="E75" s="26">
        <v>0</v>
      </c>
      <c r="F75" s="114">
        <f t="shared" si="6"/>
        <v>0</v>
      </c>
      <c r="G75" s="13">
        <v>335901</v>
      </c>
      <c r="H75" s="114">
        <v>0</v>
      </c>
      <c r="I75" s="55">
        <f t="shared" si="9"/>
        <v>373224</v>
      </c>
      <c r="J75" s="44">
        <f t="shared" si="7"/>
        <v>0.20779897229972286</v>
      </c>
      <c r="K75" s="8"/>
      <c r="L75" s="8"/>
    </row>
    <row r="76" spans="2:12" ht="15.75" x14ac:dyDescent="0.25">
      <c r="B76" s="9" t="s">
        <v>42</v>
      </c>
      <c r="C76" s="13">
        <v>239000</v>
      </c>
      <c r="D76" s="114">
        <v>0</v>
      </c>
      <c r="E76" s="26">
        <v>0</v>
      </c>
      <c r="F76" s="114">
        <f t="shared" si="6"/>
        <v>0</v>
      </c>
      <c r="G76" s="13">
        <v>880000</v>
      </c>
      <c r="H76" s="114">
        <v>0</v>
      </c>
      <c r="I76" s="55">
        <f t="shared" si="9"/>
        <v>1119000</v>
      </c>
      <c r="J76" s="44">
        <f t="shared" si="7"/>
        <v>0.62302276917719623</v>
      </c>
      <c r="K76" s="8"/>
      <c r="L76" s="8"/>
    </row>
    <row r="77" spans="2:12" ht="15.75" x14ac:dyDescent="0.25">
      <c r="B77" s="87" t="s">
        <v>89</v>
      </c>
      <c r="C77" s="88">
        <v>-8840</v>
      </c>
      <c r="D77" s="115">
        <f t="shared" si="5"/>
        <v>100</v>
      </c>
      <c r="E77" s="98">
        <v>0</v>
      </c>
      <c r="F77" s="115">
        <f t="shared" si="6"/>
        <v>0</v>
      </c>
      <c r="G77" s="88">
        <v>0</v>
      </c>
      <c r="H77" s="115">
        <f t="shared" si="8"/>
        <v>0</v>
      </c>
      <c r="I77" s="90">
        <f t="shared" si="9"/>
        <v>-8840</v>
      </c>
      <c r="J77" s="91">
        <f t="shared" si="7"/>
        <v>-4.921824199755509E-3</v>
      </c>
      <c r="K77" s="8"/>
      <c r="L77" s="8"/>
    </row>
    <row r="78" spans="2:12" ht="15.75" x14ac:dyDescent="0.25">
      <c r="B78" s="9" t="s">
        <v>192</v>
      </c>
      <c r="C78" s="13">
        <v>131215</v>
      </c>
      <c r="D78" s="114">
        <f t="shared" si="5"/>
        <v>57.794035385990952</v>
      </c>
      <c r="E78" s="26">
        <v>0</v>
      </c>
      <c r="F78" s="114">
        <f t="shared" si="6"/>
        <v>0</v>
      </c>
      <c r="G78" s="13">
        <v>95824</v>
      </c>
      <c r="H78" s="114">
        <f t="shared" si="8"/>
        <v>42.205964614009048</v>
      </c>
      <c r="I78" s="55">
        <f t="shared" si="9"/>
        <v>227039</v>
      </c>
      <c r="J78" s="44">
        <f t="shared" si="7"/>
        <v>0.12640792358464831</v>
      </c>
      <c r="K78" s="8"/>
      <c r="L78" s="8"/>
    </row>
    <row r="79" spans="2:12" ht="15.75" x14ac:dyDescent="0.25">
      <c r="B79" s="9" t="s">
        <v>193</v>
      </c>
      <c r="C79" s="13">
        <v>0</v>
      </c>
      <c r="D79" s="114">
        <f t="shared" si="5"/>
        <v>0</v>
      </c>
      <c r="E79" s="26">
        <v>0</v>
      </c>
      <c r="F79" s="114">
        <f t="shared" si="6"/>
        <v>0</v>
      </c>
      <c r="G79" s="13">
        <v>151443</v>
      </c>
      <c r="H79" s="114">
        <f t="shared" si="8"/>
        <v>100</v>
      </c>
      <c r="I79" s="55">
        <f t="shared" si="9"/>
        <v>151443</v>
      </c>
      <c r="J79" s="44">
        <f t="shared" si="7"/>
        <v>8.4318531932530943E-2</v>
      </c>
      <c r="K79" s="8"/>
      <c r="L79" s="8"/>
    </row>
    <row r="80" spans="2:12" ht="15.75" x14ac:dyDescent="0.25">
      <c r="B80" s="9" t="s">
        <v>194</v>
      </c>
      <c r="C80" s="13">
        <v>0</v>
      </c>
      <c r="D80" s="114">
        <f t="shared" si="5"/>
        <v>0</v>
      </c>
      <c r="E80" s="26">
        <v>0</v>
      </c>
      <c r="F80" s="114">
        <f t="shared" si="6"/>
        <v>0</v>
      </c>
      <c r="G80" s="13">
        <v>403234</v>
      </c>
      <c r="H80" s="114">
        <f t="shared" si="8"/>
        <v>100</v>
      </c>
      <c r="I80" s="55">
        <f t="shared" si="9"/>
        <v>403234</v>
      </c>
      <c r="J80" s="44">
        <f t="shared" ref="J80:J111" si="10">(I80/$I$285)*100</f>
        <v>0.22450756327649468</v>
      </c>
      <c r="K80" s="8"/>
      <c r="L80" s="8"/>
    </row>
    <row r="81" spans="2:12" ht="15.75" x14ac:dyDescent="0.25">
      <c r="B81" s="9" t="s">
        <v>138</v>
      </c>
      <c r="C81" s="13">
        <v>559808</v>
      </c>
      <c r="D81" s="114">
        <f t="shared" si="5"/>
        <v>73.825345812337545</v>
      </c>
      <c r="E81" s="26">
        <v>0</v>
      </c>
      <c r="F81" s="114">
        <f t="shared" si="6"/>
        <v>0</v>
      </c>
      <c r="G81" s="13">
        <v>198479</v>
      </c>
      <c r="H81" s="114">
        <f t="shared" si="8"/>
        <v>26.174654187662455</v>
      </c>
      <c r="I81" s="55">
        <f t="shared" si="9"/>
        <v>758287</v>
      </c>
      <c r="J81" s="44">
        <f t="shared" si="10"/>
        <v>0.42218951436199159</v>
      </c>
      <c r="K81" s="8"/>
      <c r="L81" s="8"/>
    </row>
    <row r="82" spans="2:12" ht="15.75" x14ac:dyDescent="0.25">
      <c r="B82" s="9" t="s">
        <v>195</v>
      </c>
      <c r="C82" s="13">
        <v>23333</v>
      </c>
      <c r="D82" s="114">
        <v>0</v>
      </c>
      <c r="E82" s="26">
        <v>0</v>
      </c>
      <c r="F82" s="114">
        <f t="shared" si="6"/>
        <v>0</v>
      </c>
      <c r="G82" s="13">
        <v>0</v>
      </c>
      <c r="H82" s="114">
        <v>0</v>
      </c>
      <c r="I82" s="55">
        <f t="shared" si="9"/>
        <v>23333</v>
      </c>
      <c r="J82" s="44">
        <f t="shared" si="10"/>
        <v>1.299105475711485E-2</v>
      </c>
      <c r="K82" s="8"/>
      <c r="L82" s="8"/>
    </row>
    <row r="83" spans="2:12" ht="15.75" x14ac:dyDescent="0.25">
      <c r="B83" s="92" t="s">
        <v>90</v>
      </c>
      <c r="C83" s="93">
        <v>0</v>
      </c>
      <c r="D83" s="119">
        <f t="shared" si="5"/>
        <v>0</v>
      </c>
      <c r="E83" s="95">
        <v>18210</v>
      </c>
      <c r="F83" s="119">
        <f t="shared" si="6"/>
        <v>100</v>
      </c>
      <c r="G83" s="93">
        <v>0</v>
      </c>
      <c r="H83" s="119">
        <f t="shared" si="8"/>
        <v>0</v>
      </c>
      <c r="I83" s="96">
        <f t="shared" si="9"/>
        <v>18210</v>
      </c>
      <c r="J83" s="97">
        <f t="shared" si="10"/>
        <v>1.0138735144518985E-2</v>
      </c>
      <c r="K83" s="8"/>
      <c r="L83" s="8"/>
    </row>
    <row r="84" spans="2:12" ht="15.75" x14ac:dyDescent="0.25">
      <c r="B84" s="9" t="s">
        <v>196</v>
      </c>
      <c r="C84" s="13">
        <v>0</v>
      </c>
      <c r="D84" s="114">
        <f t="shared" si="5"/>
        <v>0</v>
      </c>
      <c r="E84" s="26">
        <v>0</v>
      </c>
      <c r="F84" s="114">
        <f t="shared" si="6"/>
        <v>0</v>
      </c>
      <c r="G84" s="13">
        <v>301178</v>
      </c>
      <c r="H84" s="114">
        <f t="shared" si="8"/>
        <v>100</v>
      </c>
      <c r="I84" s="55">
        <f t="shared" si="9"/>
        <v>301178</v>
      </c>
      <c r="J84" s="44">
        <f t="shared" si="10"/>
        <v>0.16768610507171547</v>
      </c>
      <c r="K84" s="8"/>
      <c r="L84" s="8"/>
    </row>
    <row r="85" spans="2:12" ht="15.75" x14ac:dyDescent="0.25">
      <c r="B85" s="9" t="s">
        <v>142</v>
      </c>
      <c r="C85" s="13">
        <v>0</v>
      </c>
      <c r="D85" s="114">
        <f t="shared" si="5"/>
        <v>0</v>
      </c>
      <c r="E85" s="26">
        <v>0</v>
      </c>
      <c r="F85" s="114">
        <f t="shared" si="6"/>
        <v>0</v>
      </c>
      <c r="G85" s="13">
        <v>540173</v>
      </c>
      <c r="H85" s="114">
        <f t="shared" si="8"/>
        <v>100</v>
      </c>
      <c r="I85" s="55">
        <f t="shared" si="9"/>
        <v>540173</v>
      </c>
      <c r="J85" s="44">
        <f t="shared" si="10"/>
        <v>0.30075074020978876</v>
      </c>
      <c r="K85" s="8"/>
      <c r="L85" s="8"/>
    </row>
    <row r="86" spans="2:12" ht="15.75" x14ac:dyDescent="0.25">
      <c r="B86" s="9" t="s">
        <v>197</v>
      </c>
      <c r="C86" s="13">
        <v>0</v>
      </c>
      <c r="D86" s="114">
        <f t="shared" si="5"/>
        <v>0</v>
      </c>
      <c r="E86" s="26">
        <v>0</v>
      </c>
      <c r="F86" s="114">
        <f t="shared" si="6"/>
        <v>0</v>
      </c>
      <c r="G86" s="13">
        <v>193176</v>
      </c>
      <c r="H86" s="114">
        <f t="shared" si="8"/>
        <v>100</v>
      </c>
      <c r="I86" s="55">
        <f t="shared" si="9"/>
        <v>193176</v>
      </c>
      <c r="J86" s="44">
        <f t="shared" si="10"/>
        <v>0.10755410764841292</v>
      </c>
      <c r="K86" s="8"/>
      <c r="L86" s="8"/>
    </row>
    <row r="87" spans="2:12" ht="15.75" x14ac:dyDescent="0.25">
      <c r="B87" s="87" t="s">
        <v>147</v>
      </c>
      <c r="C87" s="88">
        <v>0</v>
      </c>
      <c r="D87" s="115">
        <f t="shared" si="5"/>
        <v>0</v>
      </c>
      <c r="E87" s="98">
        <v>0</v>
      </c>
      <c r="F87" s="115">
        <f t="shared" si="6"/>
        <v>0</v>
      </c>
      <c r="G87" s="88">
        <v>160053</v>
      </c>
      <c r="H87" s="115">
        <f t="shared" si="8"/>
        <v>100</v>
      </c>
      <c r="I87" s="90">
        <f t="shared" si="9"/>
        <v>160053</v>
      </c>
      <c r="J87" s="91">
        <f t="shared" si="10"/>
        <v>8.9112299620301871E-2</v>
      </c>
      <c r="K87" s="8"/>
      <c r="L87" s="8"/>
    </row>
    <row r="88" spans="2:12" ht="15.75" x14ac:dyDescent="0.25">
      <c r="B88" s="9" t="s">
        <v>139</v>
      </c>
      <c r="C88" s="13">
        <v>12020</v>
      </c>
      <c r="D88" s="114">
        <v>0</v>
      </c>
      <c r="E88" s="26">
        <v>0</v>
      </c>
      <c r="F88" s="114">
        <f t="shared" si="6"/>
        <v>0</v>
      </c>
      <c r="G88" s="13">
        <v>438609</v>
      </c>
      <c r="H88" s="114">
        <v>0</v>
      </c>
      <c r="I88" s="55">
        <f t="shared" si="9"/>
        <v>450629</v>
      </c>
      <c r="J88" s="44">
        <f t="shared" si="10"/>
        <v>0.25089555625697119</v>
      </c>
      <c r="K88" s="8"/>
      <c r="L88" s="8"/>
    </row>
    <row r="89" spans="2:12" ht="15.75" x14ac:dyDescent="0.25">
      <c r="B89" s="9" t="s">
        <v>91</v>
      </c>
      <c r="C89" s="13">
        <v>0</v>
      </c>
      <c r="D89" s="114">
        <v>0</v>
      </c>
      <c r="E89" s="26">
        <v>0</v>
      </c>
      <c r="F89" s="114">
        <f t="shared" si="6"/>
        <v>0</v>
      </c>
      <c r="G89" s="13">
        <v>279038</v>
      </c>
      <c r="H89" s="114">
        <v>0</v>
      </c>
      <c r="I89" s="55">
        <f t="shared" si="9"/>
        <v>279038</v>
      </c>
      <c r="J89" s="44">
        <f t="shared" si="10"/>
        <v>0.15535927387459025</v>
      </c>
      <c r="K89" s="8"/>
      <c r="L89" s="8"/>
    </row>
    <row r="90" spans="2:12" ht="15.75" x14ac:dyDescent="0.25">
      <c r="B90" s="9" t="s">
        <v>198</v>
      </c>
      <c r="C90" s="13">
        <v>8647</v>
      </c>
      <c r="D90" s="114">
        <f t="shared" si="5"/>
        <v>1.6744674217616859</v>
      </c>
      <c r="E90" s="26">
        <v>0</v>
      </c>
      <c r="F90" s="114">
        <f t="shared" si="6"/>
        <v>0</v>
      </c>
      <c r="G90" s="13">
        <v>507756</v>
      </c>
      <c r="H90" s="114">
        <f t="shared" si="8"/>
        <v>98.325532578238324</v>
      </c>
      <c r="I90" s="55">
        <f t="shared" si="9"/>
        <v>516403</v>
      </c>
      <c r="J90" s="44">
        <f t="shared" si="10"/>
        <v>0.28751637807990316</v>
      </c>
      <c r="K90" s="8"/>
      <c r="L90" s="8"/>
    </row>
    <row r="91" spans="2:12" ht="15.75" x14ac:dyDescent="0.25">
      <c r="B91" s="9" t="s">
        <v>92</v>
      </c>
      <c r="C91" s="13">
        <v>0</v>
      </c>
      <c r="D91" s="114">
        <f t="shared" si="5"/>
        <v>0</v>
      </c>
      <c r="E91" s="26">
        <v>0</v>
      </c>
      <c r="F91" s="114">
        <f t="shared" si="6"/>
        <v>0</v>
      </c>
      <c r="G91" s="13">
        <v>142254</v>
      </c>
      <c r="H91" s="114">
        <f t="shared" si="8"/>
        <v>100</v>
      </c>
      <c r="I91" s="55">
        <f t="shared" si="9"/>
        <v>142254</v>
      </c>
      <c r="J91" s="44">
        <f t="shared" si="10"/>
        <v>7.920239589502491E-2</v>
      </c>
      <c r="K91" s="8"/>
      <c r="L91" s="8"/>
    </row>
    <row r="92" spans="2:12" ht="15.75" x14ac:dyDescent="0.25">
      <c r="B92" s="9" t="s">
        <v>93</v>
      </c>
      <c r="C92" s="13">
        <v>0</v>
      </c>
      <c r="D92" s="114">
        <f t="shared" si="5"/>
        <v>0</v>
      </c>
      <c r="E92" s="26">
        <v>0</v>
      </c>
      <c r="F92" s="114">
        <f t="shared" si="6"/>
        <v>0</v>
      </c>
      <c r="G92" s="13">
        <v>1019377</v>
      </c>
      <c r="H92" s="114">
        <f t="shared" si="8"/>
        <v>100</v>
      </c>
      <c r="I92" s="55">
        <f t="shared" si="9"/>
        <v>1019377</v>
      </c>
      <c r="J92" s="44">
        <f t="shared" si="10"/>
        <v>0.5675559261622366</v>
      </c>
      <c r="K92" s="8"/>
      <c r="L92" s="8"/>
    </row>
    <row r="93" spans="2:12" ht="15.75" x14ac:dyDescent="0.25">
      <c r="B93" s="92" t="s">
        <v>199</v>
      </c>
      <c r="C93" s="93">
        <v>29525</v>
      </c>
      <c r="D93" s="119">
        <f t="shared" si="5"/>
        <v>10.000101609838543</v>
      </c>
      <c r="E93" s="95">
        <v>0</v>
      </c>
      <c r="F93" s="119">
        <f t="shared" si="6"/>
        <v>0</v>
      </c>
      <c r="G93" s="93">
        <v>265722</v>
      </c>
      <c r="H93" s="119">
        <f t="shared" si="8"/>
        <v>89.999898390161462</v>
      </c>
      <c r="I93" s="96">
        <f t="shared" si="9"/>
        <v>295247</v>
      </c>
      <c r="J93" s="97">
        <f t="shared" si="10"/>
        <v>0.16438391736484328</v>
      </c>
      <c r="K93" s="8"/>
      <c r="L93" s="8"/>
    </row>
    <row r="94" spans="2:12" ht="15.75" x14ac:dyDescent="0.25">
      <c r="B94" s="9" t="s">
        <v>94</v>
      </c>
      <c r="C94" s="13">
        <v>275902</v>
      </c>
      <c r="D94" s="114">
        <f t="shared" si="5"/>
        <v>52.177086879231439</v>
      </c>
      <c r="E94" s="26">
        <v>52878</v>
      </c>
      <c r="F94" s="114">
        <f t="shared" si="6"/>
        <v>10</v>
      </c>
      <c r="G94" s="13">
        <v>200000</v>
      </c>
      <c r="H94" s="114">
        <f t="shared" si="8"/>
        <v>37.822913120768561</v>
      </c>
      <c r="I94" s="55">
        <f t="shared" si="9"/>
        <v>528780</v>
      </c>
      <c r="J94" s="44">
        <f t="shared" si="10"/>
        <v>0.29440748872700429</v>
      </c>
      <c r="K94" s="8"/>
      <c r="L94" s="8"/>
    </row>
    <row r="95" spans="2:12" ht="15.75" x14ac:dyDescent="0.25">
      <c r="B95" s="9" t="s">
        <v>43</v>
      </c>
      <c r="C95" s="13">
        <v>60663</v>
      </c>
      <c r="D95" s="114">
        <f t="shared" si="5"/>
        <v>7.0754172318594977</v>
      </c>
      <c r="E95" s="26">
        <v>0</v>
      </c>
      <c r="F95" s="114">
        <f t="shared" si="6"/>
        <v>0</v>
      </c>
      <c r="G95" s="13">
        <v>796714</v>
      </c>
      <c r="H95" s="114">
        <f t="shared" si="8"/>
        <v>92.92458276814051</v>
      </c>
      <c r="I95" s="55">
        <f t="shared" si="9"/>
        <v>857377</v>
      </c>
      <c r="J95" s="44">
        <f t="shared" si="10"/>
        <v>0.47735960032961305</v>
      </c>
      <c r="K95" s="8"/>
      <c r="L95" s="8"/>
    </row>
    <row r="96" spans="2:12" ht="15.75" x14ac:dyDescent="0.25">
      <c r="B96" s="9" t="s">
        <v>95</v>
      </c>
      <c r="C96" s="13">
        <v>108856</v>
      </c>
      <c r="D96" s="114">
        <v>0</v>
      </c>
      <c r="E96" s="26">
        <v>0</v>
      </c>
      <c r="F96" s="114">
        <f t="shared" si="6"/>
        <v>0</v>
      </c>
      <c r="G96" s="13">
        <v>979713</v>
      </c>
      <c r="H96" s="114">
        <v>0</v>
      </c>
      <c r="I96" s="55">
        <f t="shared" si="9"/>
        <v>1088569</v>
      </c>
      <c r="J96" s="44">
        <f t="shared" si="10"/>
        <v>0.60607977910674826</v>
      </c>
      <c r="K96" s="8"/>
      <c r="L96" s="8"/>
    </row>
    <row r="97" spans="2:12" ht="15.75" x14ac:dyDescent="0.25">
      <c r="B97" s="87" t="s">
        <v>44</v>
      </c>
      <c r="C97" s="88">
        <v>-22260</v>
      </c>
      <c r="D97" s="115">
        <f t="shared" si="5"/>
        <v>-125.47914317925593</v>
      </c>
      <c r="E97" s="98">
        <v>0</v>
      </c>
      <c r="F97" s="115">
        <f t="shared" si="6"/>
        <v>0</v>
      </c>
      <c r="G97" s="88">
        <v>40000</v>
      </c>
      <c r="H97" s="115">
        <f t="shared" si="8"/>
        <v>225.47914317925591</v>
      </c>
      <c r="I97" s="90">
        <f t="shared" si="9"/>
        <v>17740</v>
      </c>
      <c r="J97" s="91">
        <f t="shared" si="10"/>
        <v>9.8770544461156944E-3</v>
      </c>
      <c r="K97" s="8"/>
      <c r="L97" s="8"/>
    </row>
    <row r="98" spans="2:12" ht="15.75" x14ac:dyDescent="0.25">
      <c r="B98" s="9" t="s">
        <v>200</v>
      </c>
      <c r="C98" s="13">
        <v>281372</v>
      </c>
      <c r="D98" s="114">
        <f t="shared" si="5"/>
        <v>44.263499429740037</v>
      </c>
      <c r="E98" s="26">
        <v>0</v>
      </c>
      <c r="F98" s="114">
        <f t="shared" si="6"/>
        <v>0</v>
      </c>
      <c r="G98" s="13">
        <v>354303</v>
      </c>
      <c r="H98" s="114">
        <f t="shared" si="8"/>
        <v>55.736500570259963</v>
      </c>
      <c r="I98" s="55">
        <f t="shared" si="9"/>
        <v>635675</v>
      </c>
      <c r="J98" s="44">
        <f t="shared" si="10"/>
        <v>0.3539231445904506</v>
      </c>
      <c r="K98" s="8"/>
      <c r="L98" s="8"/>
    </row>
    <row r="99" spans="2:12" ht="15.75" x14ac:dyDescent="0.25">
      <c r="B99" s="9" t="s">
        <v>201</v>
      </c>
      <c r="C99" s="13">
        <v>56520</v>
      </c>
      <c r="D99" s="114">
        <f t="shared" si="5"/>
        <v>23.433418741759745</v>
      </c>
      <c r="E99" s="26">
        <v>0</v>
      </c>
      <c r="F99" s="114">
        <f t="shared" si="6"/>
        <v>0</v>
      </c>
      <c r="G99" s="13">
        <v>184674</v>
      </c>
      <c r="H99" s="114">
        <f t="shared" si="8"/>
        <v>76.566581258240248</v>
      </c>
      <c r="I99" s="55">
        <f t="shared" si="9"/>
        <v>241194</v>
      </c>
      <c r="J99" s="44">
        <f t="shared" si="10"/>
        <v>0.13428896674613466</v>
      </c>
      <c r="K99" s="8"/>
      <c r="L99" s="8"/>
    </row>
    <row r="100" spans="2:12" ht="15.75" x14ac:dyDescent="0.25">
      <c r="B100" s="9" t="s">
        <v>202</v>
      </c>
      <c r="C100" s="13">
        <v>0</v>
      </c>
      <c r="D100" s="114">
        <f t="shared" si="5"/>
        <v>0</v>
      </c>
      <c r="E100" s="26">
        <v>0</v>
      </c>
      <c r="F100" s="114">
        <f t="shared" si="6"/>
        <v>0</v>
      </c>
      <c r="G100" s="13">
        <v>258528</v>
      </c>
      <c r="H100" s="114">
        <f t="shared" si="8"/>
        <v>100</v>
      </c>
      <c r="I100" s="55">
        <f t="shared" si="9"/>
        <v>258528</v>
      </c>
      <c r="J100" s="44">
        <f t="shared" si="10"/>
        <v>0.14393997361022537</v>
      </c>
      <c r="K100" s="8"/>
      <c r="L100" s="8"/>
    </row>
    <row r="101" spans="2:12" ht="15.75" x14ac:dyDescent="0.25">
      <c r="B101" s="9" t="s">
        <v>45</v>
      </c>
      <c r="C101" s="13">
        <v>16430</v>
      </c>
      <c r="D101" s="114">
        <f t="shared" si="5"/>
        <v>9.0909090909090917</v>
      </c>
      <c r="E101" s="26">
        <v>0</v>
      </c>
      <c r="F101" s="114">
        <f t="shared" si="6"/>
        <v>0</v>
      </c>
      <c r="G101" s="13">
        <v>164300</v>
      </c>
      <c r="H101" s="114">
        <f t="shared" si="8"/>
        <v>90.909090909090907</v>
      </c>
      <c r="I101" s="55">
        <f t="shared" si="9"/>
        <v>180730</v>
      </c>
      <c r="J101" s="44">
        <f t="shared" si="10"/>
        <v>0.10062458004771642</v>
      </c>
      <c r="K101" s="8"/>
      <c r="L101" s="8"/>
    </row>
    <row r="102" spans="2:12" ht="15.75" x14ac:dyDescent="0.25">
      <c r="B102" s="9" t="s">
        <v>97</v>
      </c>
      <c r="C102" s="13">
        <v>17325</v>
      </c>
      <c r="D102" s="114">
        <f t="shared" si="5"/>
        <v>9.9997691250995651</v>
      </c>
      <c r="E102" s="26">
        <v>0</v>
      </c>
      <c r="F102" s="114">
        <f t="shared" si="6"/>
        <v>0</v>
      </c>
      <c r="G102" s="13">
        <v>155929</v>
      </c>
      <c r="H102" s="114">
        <f t="shared" si="8"/>
        <v>90.000230874900438</v>
      </c>
      <c r="I102" s="55">
        <f t="shared" si="9"/>
        <v>173254</v>
      </c>
      <c r="J102" s="44">
        <f t="shared" si="10"/>
        <v>9.646218664077387E-2</v>
      </c>
      <c r="K102" s="8"/>
      <c r="L102" s="8"/>
    </row>
    <row r="103" spans="2:12" ht="15.75" x14ac:dyDescent="0.25">
      <c r="B103" s="92" t="s">
        <v>14</v>
      </c>
      <c r="C103" s="93">
        <v>0</v>
      </c>
      <c r="D103" s="119">
        <f t="shared" si="5"/>
        <v>0</v>
      </c>
      <c r="E103" s="95">
        <v>0</v>
      </c>
      <c r="F103" s="119">
        <f t="shared" si="6"/>
        <v>0</v>
      </c>
      <c r="G103" s="93">
        <v>777455</v>
      </c>
      <c r="H103" s="119">
        <f t="shared" si="8"/>
        <v>100</v>
      </c>
      <c r="I103" s="96">
        <f t="shared" si="9"/>
        <v>777455</v>
      </c>
      <c r="J103" s="97">
        <f t="shared" si="10"/>
        <v>0.43286163271729855</v>
      </c>
      <c r="K103" s="8"/>
      <c r="L103" s="8"/>
    </row>
    <row r="104" spans="2:12" ht="15.75" x14ac:dyDescent="0.25">
      <c r="B104" s="9" t="s">
        <v>46</v>
      </c>
      <c r="C104" s="13">
        <v>0</v>
      </c>
      <c r="D104" s="114">
        <v>0</v>
      </c>
      <c r="E104" s="26">
        <v>0</v>
      </c>
      <c r="F104" s="114">
        <f t="shared" si="6"/>
        <v>0</v>
      </c>
      <c r="G104" s="13">
        <v>229732</v>
      </c>
      <c r="H104" s="114">
        <v>0</v>
      </c>
      <c r="I104" s="55">
        <f t="shared" si="9"/>
        <v>229732</v>
      </c>
      <c r="J104" s="44">
        <f t="shared" si="10"/>
        <v>0.12790729830975484</v>
      </c>
      <c r="K104" s="8"/>
      <c r="L104" s="8"/>
    </row>
    <row r="105" spans="2:12" ht="15.75" x14ac:dyDescent="0.25">
      <c r="B105" s="9" t="s">
        <v>99</v>
      </c>
      <c r="C105" s="13">
        <v>59083</v>
      </c>
      <c r="D105" s="114">
        <f t="shared" si="5"/>
        <v>100</v>
      </c>
      <c r="E105" s="26">
        <v>0</v>
      </c>
      <c r="F105" s="114">
        <f t="shared" si="6"/>
        <v>0</v>
      </c>
      <c r="G105" s="13">
        <v>0</v>
      </c>
      <c r="H105" s="114">
        <f t="shared" si="8"/>
        <v>0</v>
      </c>
      <c r="I105" s="55">
        <f t="shared" si="9"/>
        <v>59083</v>
      </c>
      <c r="J105" s="44">
        <f t="shared" si="10"/>
        <v>3.2895490859067275E-2</v>
      </c>
      <c r="K105" s="8"/>
      <c r="L105" s="8"/>
    </row>
    <row r="106" spans="2:12" ht="15.75" x14ac:dyDescent="0.25">
      <c r="B106" s="9" t="s">
        <v>74</v>
      </c>
      <c r="C106" s="13">
        <v>0</v>
      </c>
      <c r="D106" s="114">
        <v>0</v>
      </c>
      <c r="E106" s="26">
        <v>91566</v>
      </c>
      <c r="F106" s="114">
        <f t="shared" si="6"/>
        <v>9.7124534217820067</v>
      </c>
      <c r="G106" s="13">
        <v>851203</v>
      </c>
      <c r="H106" s="114">
        <v>0</v>
      </c>
      <c r="I106" s="55">
        <f t="shared" si="9"/>
        <v>942769</v>
      </c>
      <c r="J106" s="44">
        <f t="shared" si="10"/>
        <v>0.52490308585738699</v>
      </c>
      <c r="K106" s="8"/>
      <c r="L106" s="8"/>
    </row>
    <row r="107" spans="2:12" ht="15.75" x14ac:dyDescent="0.25">
      <c r="B107" s="87" t="s">
        <v>203</v>
      </c>
      <c r="C107" s="88">
        <v>34459</v>
      </c>
      <c r="D107" s="115">
        <f t="shared" si="5"/>
        <v>9.9998549021314869</v>
      </c>
      <c r="E107" s="98">
        <v>0</v>
      </c>
      <c r="F107" s="115">
        <f t="shared" si="6"/>
        <v>0</v>
      </c>
      <c r="G107" s="88">
        <v>310136</v>
      </c>
      <c r="H107" s="115">
        <f t="shared" si="8"/>
        <v>90.000145097868511</v>
      </c>
      <c r="I107" s="90">
        <f t="shared" si="9"/>
        <v>344595</v>
      </c>
      <c r="J107" s="91">
        <f t="shared" si="10"/>
        <v>0.19185927716230197</v>
      </c>
      <c r="K107" s="8"/>
      <c r="L107" s="8"/>
    </row>
    <row r="108" spans="2:12" ht="15.75" x14ac:dyDescent="0.25">
      <c r="B108" s="9" t="s">
        <v>100</v>
      </c>
      <c r="C108" s="13">
        <v>24700</v>
      </c>
      <c r="D108" s="114">
        <f t="shared" si="5"/>
        <v>9.9957103429297547</v>
      </c>
      <c r="E108" s="26">
        <v>0</v>
      </c>
      <c r="F108" s="114">
        <f t="shared" si="6"/>
        <v>0</v>
      </c>
      <c r="G108" s="13">
        <v>222406</v>
      </c>
      <c r="H108" s="114">
        <f t="shared" si="8"/>
        <v>90.004289657070245</v>
      </c>
      <c r="I108" s="55">
        <f t="shared" si="9"/>
        <v>247106</v>
      </c>
      <c r="J108" s="44">
        <f t="shared" si="10"/>
        <v>0.13758057587158198</v>
      </c>
      <c r="K108" s="8"/>
      <c r="L108" s="8"/>
    </row>
    <row r="109" spans="2:12" ht="15.75" x14ac:dyDescent="0.25">
      <c r="B109" s="9" t="s">
        <v>47</v>
      </c>
      <c r="C109" s="13">
        <v>0</v>
      </c>
      <c r="D109" s="114">
        <v>0</v>
      </c>
      <c r="E109" s="26">
        <v>0</v>
      </c>
      <c r="F109" s="114">
        <f t="shared" si="6"/>
        <v>0</v>
      </c>
      <c r="G109" s="13">
        <v>258184</v>
      </c>
      <c r="H109" s="114">
        <v>0</v>
      </c>
      <c r="I109" s="55">
        <f t="shared" si="9"/>
        <v>258184</v>
      </c>
      <c r="J109" s="44">
        <f t="shared" si="10"/>
        <v>0.14374844560969188</v>
      </c>
      <c r="K109" s="8"/>
      <c r="L109" s="8"/>
    </row>
    <row r="110" spans="2:12" ht="15.75" x14ac:dyDescent="0.25">
      <c r="B110" s="9" t="s">
        <v>101</v>
      </c>
      <c r="C110" s="13">
        <v>26560</v>
      </c>
      <c r="D110" s="114">
        <f t="shared" si="5"/>
        <v>41.381029540072291</v>
      </c>
      <c r="E110" s="26">
        <v>0</v>
      </c>
      <c r="F110" s="114">
        <f t="shared" si="6"/>
        <v>0</v>
      </c>
      <c r="G110" s="13">
        <v>37624</v>
      </c>
      <c r="H110" s="114">
        <f t="shared" si="8"/>
        <v>58.618970459927709</v>
      </c>
      <c r="I110" s="55">
        <f t="shared" si="9"/>
        <v>64184</v>
      </c>
      <c r="J110" s="44">
        <f t="shared" si="10"/>
        <v>3.5735561587908096E-2</v>
      </c>
      <c r="K110" s="8"/>
      <c r="L110" s="8"/>
    </row>
    <row r="111" spans="2:12" ht="15.75" x14ac:dyDescent="0.25">
      <c r="B111" s="9" t="s">
        <v>48</v>
      </c>
      <c r="C111" s="13">
        <v>0</v>
      </c>
      <c r="D111" s="114">
        <v>0</v>
      </c>
      <c r="E111" s="26">
        <v>0</v>
      </c>
      <c r="F111" s="114">
        <f t="shared" si="6"/>
        <v>0</v>
      </c>
      <c r="G111" s="13">
        <v>153253</v>
      </c>
      <c r="H111" s="114">
        <v>0</v>
      </c>
      <c r="I111" s="55">
        <f t="shared" si="9"/>
        <v>153253</v>
      </c>
      <c r="J111" s="44">
        <f t="shared" si="10"/>
        <v>8.5326281005105323E-2</v>
      </c>
      <c r="K111" s="8"/>
      <c r="L111" s="8"/>
    </row>
    <row r="112" spans="2:12" ht="15.75" x14ac:dyDescent="0.25">
      <c r="B112" s="9" t="s">
        <v>204</v>
      </c>
      <c r="C112" s="13">
        <v>0</v>
      </c>
      <c r="D112" s="114">
        <f t="shared" ref="D112:D120" si="11">(C112/I112)*100</f>
        <v>0</v>
      </c>
      <c r="E112" s="26">
        <v>0</v>
      </c>
      <c r="F112" s="114">
        <f t="shared" ref="F112:F120" si="12">(E112/I112)*100</f>
        <v>0</v>
      </c>
      <c r="G112" s="13">
        <v>523344</v>
      </c>
      <c r="H112" s="114">
        <f t="shared" si="8"/>
        <v>100</v>
      </c>
      <c r="I112" s="55">
        <f t="shared" si="9"/>
        <v>523344</v>
      </c>
      <c r="J112" s="44">
        <f t="shared" ref="J112:J143" si="13">(I112/$I$285)*100</f>
        <v>0.29138090090462071</v>
      </c>
      <c r="K112" s="8"/>
      <c r="L112" s="8"/>
    </row>
    <row r="113" spans="2:12" ht="15.75" x14ac:dyDescent="0.25">
      <c r="B113" s="92" t="s">
        <v>102</v>
      </c>
      <c r="C113" s="93">
        <v>6000</v>
      </c>
      <c r="D113" s="119">
        <f t="shared" si="11"/>
        <v>3.531281266552881</v>
      </c>
      <c r="E113" s="95">
        <v>0</v>
      </c>
      <c r="F113" s="119">
        <f t="shared" si="12"/>
        <v>0</v>
      </c>
      <c r="G113" s="93">
        <v>163910</v>
      </c>
      <c r="H113" s="119">
        <f t="shared" ref="H113:H120" si="14">(G113/I113)*100</f>
        <v>96.468718733447119</v>
      </c>
      <c r="I113" s="96">
        <f t="shared" ref="I113:I120" si="15">SUM(C113,E113,G113)</f>
        <v>169910</v>
      </c>
      <c r="J113" s="97">
        <f t="shared" si="13"/>
        <v>9.4600356310006614E-2</v>
      </c>
      <c r="K113" s="8"/>
      <c r="L113" s="8"/>
    </row>
    <row r="114" spans="2:12" ht="15.75" x14ac:dyDescent="0.25">
      <c r="B114" s="9" t="s">
        <v>103</v>
      </c>
      <c r="C114" s="13">
        <v>0</v>
      </c>
      <c r="D114" s="114">
        <v>0</v>
      </c>
      <c r="E114" s="26">
        <v>5388</v>
      </c>
      <c r="F114" s="114">
        <f t="shared" si="12"/>
        <v>100</v>
      </c>
      <c r="G114" s="13">
        <v>0</v>
      </c>
      <c r="H114" s="114">
        <v>0</v>
      </c>
      <c r="I114" s="55">
        <f t="shared" si="15"/>
        <v>5388</v>
      </c>
      <c r="J114" s="44">
        <f t="shared" si="13"/>
        <v>2.9998629850998509E-3</v>
      </c>
      <c r="K114" s="8"/>
      <c r="L114" s="8"/>
    </row>
    <row r="115" spans="2:12" ht="15.75" x14ac:dyDescent="0.25">
      <c r="B115" s="9" t="s">
        <v>104</v>
      </c>
      <c r="C115" s="13">
        <v>364849</v>
      </c>
      <c r="D115" s="114">
        <f t="shared" si="11"/>
        <v>56.261401504111866</v>
      </c>
      <c r="E115" s="26">
        <v>0</v>
      </c>
      <c r="F115" s="114">
        <f t="shared" si="12"/>
        <v>0</v>
      </c>
      <c r="G115" s="13">
        <v>283640</v>
      </c>
      <c r="H115" s="114">
        <f t="shared" si="14"/>
        <v>43.738598495888134</v>
      </c>
      <c r="I115" s="55">
        <f t="shared" si="15"/>
        <v>648489</v>
      </c>
      <c r="J115" s="44">
        <f t="shared" si="13"/>
        <v>0.36105756261032246</v>
      </c>
      <c r="K115" s="8"/>
      <c r="L115" s="8"/>
    </row>
    <row r="116" spans="2:12" ht="15.75" x14ac:dyDescent="0.25">
      <c r="B116" s="9" t="s">
        <v>105</v>
      </c>
      <c r="C116" s="13">
        <v>565678</v>
      </c>
      <c r="D116" s="114">
        <f t="shared" si="11"/>
        <v>100</v>
      </c>
      <c r="E116" s="26">
        <v>0</v>
      </c>
      <c r="F116" s="114">
        <f t="shared" si="12"/>
        <v>0</v>
      </c>
      <c r="G116" s="13">
        <v>0</v>
      </c>
      <c r="H116" s="114">
        <f t="shared" si="14"/>
        <v>0</v>
      </c>
      <c r="I116" s="55">
        <f t="shared" si="15"/>
        <v>565678</v>
      </c>
      <c r="J116" s="44">
        <f t="shared" si="13"/>
        <v>0.31495109385399284</v>
      </c>
      <c r="K116" s="8"/>
      <c r="L116" s="8"/>
    </row>
    <row r="117" spans="2:12" ht="15.75" x14ac:dyDescent="0.25">
      <c r="B117" s="87" t="s">
        <v>106</v>
      </c>
      <c r="C117" s="88">
        <v>175644</v>
      </c>
      <c r="D117" s="115">
        <f t="shared" si="11"/>
        <v>24.039614367598993</v>
      </c>
      <c r="E117" s="98">
        <v>0</v>
      </c>
      <c r="F117" s="115">
        <f t="shared" si="12"/>
        <v>0</v>
      </c>
      <c r="G117" s="88">
        <v>555000</v>
      </c>
      <c r="H117" s="115">
        <f t="shared" si="14"/>
        <v>75.960385632401</v>
      </c>
      <c r="I117" s="90">
        <f t="shared" si="15"/>
        <v>730644</v>
      </c>
      <c r="J117" s="91">
        <f t="shared" si="13"/>
        <v>0.40679879192377416</v>
      </c>
      <c r="K117" s="8"/>
      <c r="L117" s="8"/>
    </row>
    <row r="118" spans="2:12" ht="15.75" x14ac:dyDescent="0.25">
      <c r="B118" s="9" t="s">
        <v>24</v>
      </c>
      <c r="C118" s="13">
        <v>0</v>
      </c>
      <c r="D118" s="114">
        <f t="shared" si="11"/>
        <v>0</v>
      </c>
      <c r="E118" s="26">
        <v>0</v>
      </c>
      <c r="F118" s="114">
        <f t="shared" si="12"/>
        <v>0</v>
      </c>
      <c r="G118" s="13">
        <v>465884</v>
      </c>
      <c r="H118" s="114">
        <f t="shared" si="14"/>
        <v>100</v>
      </c>
      <c r="I118" s="55">
        <f t="shared" si="15"/>
        <v>465884</v>
      </c>
      <c r="J118" s="44">
        <f t="shared" si="13"/>
        <v>0.2593890436062099</v>
      </c>
      <c r="K118" s="8"/>
      <c r="L118" s="8"/>
    </row>
    <row r="119" spans="2:12" ht="15.75" x14ac:dyDescent="0.25">
      <c r="B119" s="9" t="s">
        <v>107</v>
      </c>
      <c r="C119" s="13">
        <v>0</v>
      </c>
      <c r="D119" s="114">
        <f t="shared" si="11"/>
        <v>0</v>
      </c>
      <c r="E119" s="26">
        <v>0</v>
      </c>
      <c r="F119" s="114">
        <f t="shared" si="12"/>
        <v>0</v>
      </c>
      <c r="G119" s="13">
        <v>161000</v>
      </c>
      <c r="H119" s="114">
        <f t="shared" si="14"/>
        <v>100</v>
      </c>
      <c r="I119" s="55">
        <f t="shared" si="15"/>
        <v>161000</v>
      </c>
      <c r="J119" s="44">
        <f t="shared" si="13"/>
        <v>8.9639558389212323E-2</v>
      </c>
      <c r="K119" s="8"/>
      <c r="L119" s="8"/>
    </row>
    <row r="120" spans="2:12" ht="15.75" x14ac:dyDescent="0.25">
      <c r="B120" s="9" t="s">
        <v>108</v>
      </c>
      <c r="C120" s="13">
        <v>0</v>
      </c>
      <c r="D120" s="114">
        <f t="shared" si="11"/>
        <v>0</v>
      </c>
      <c r="E120" s="26">
        <v>0</v>
      </c>
      <c r="F120" s="114">
        <f t="shared" si="12"/>
        <v>0</v>
      </c>
      <c r="G120" s="13">
        <v>56540</v>
      </c>
      <c r="H120" s="114">
        <f t="shared" si="14"/>
        <v>100</v>
      </c>
      <c r="I120" s="55">
        <f t="shared" si="15"/>
        <v>56540</v>
      </c>
      <c r="J120" s="44">
        <f t="shared" si="13"/>
        <v>3.1479631250472449E-2</v>
      </c>
      <c r="K120" s="8"/>
      <c r="L120" s="8"/>
    </row>
    <row r="121" spans="2:12" x14ac:dyDescent="0.2">
      <c r="B121" s="9"/>
      <c r="C121" s="8"/>
      <c r="D121" s="120"/>
      <c r="E121" s="8"/>
      <c r="F121" s="120"/>
      <c r="G121" s="8"/>
      <c r="H121" s="120"/>
      <c r="I121" s="19"/>
      <c r="J121" s="44"/>
      <c r="K121" s="8"/>
      <c r="L121" s="8"/>
    </row>
    <row r="122" spans="2:12" s="29" customFormat="1" ht="15.75" x14ac:dyDescent="0.25">
      <c r="B122" s="25" t="s">
        <v>21</v>
      </c>
      <c r="C122" s="26">
        <f>SUM(C48:C121)</f>
        <v>5595170.2000000002</v>
      </c>
      <c r="D122" s="111">
        <f>(C122/I122)*100</f>
        <v>21.751667387585837</v>
      </c>
      <c r="E122" s="26">
        <f>SUM(E48:E121)</f>
        <v>168042</v>
      </c>
      <c r="F122" s="111">
        <f>(E122/I122)*100</f>
        <v>0.65327658685784018</v>
      </c>
      <c r="G122" s="26">
        <f>SUM(G48:G121)</f>
        <v>19959736.300000001</v>
      </c>
      <c r="H122" s="111">
        <f>(G122/I122)*100</f>
        <v>77.595056025556332</v>
      </c>
      <c r="I122" s="26">
        <f>SUM(I48:I121)</f>
        <v>25722948.5</v>
      </c>
      <c r="J122" s="45">
        <f>(I122/$I$285)*100</f>
        <v>14.321700273344421</v>
      </c>
      <c r="K122" s="27"/>
      <c r="L122" s="27"/>
    </row>
    <row r="123" spans="2:12" s="29" customFormat="1" ht="15.75" x14ac:dyDescent="0.25">
      <c r="B123" s="25"/>
      <c r="C123" s="26"/>
      <c r="D123" s="113"/>
      <c r="E123" s="26"/>
      <c r="F123" s="113"/>
      <c r="G123" s="26"/>
      <c r="H123" s="113"/>
      <c r="I123" s="26"/>
      <c r="J123" s="45"/>
      <c r="K123" s="27"/>
      <c r="L123" s="27"/>
    </row>
    <row r="124" spans="2:12" ht="15.75" x14ac:dyDescent="0.25">
      <c r="B124" s="9"/>
      <c r="C124" s="13"/>
      <c r="D124" s="114"/>
      <c r="E124" s="54"/>
      <c r="F124" s="114"/>
      <c r="G124" s="13"/>
      <c r="H124" s="114"/>
      <c r="I124" s="55"/>
      <c r="J124" s="44"/>
      <c r="K124" s="8"/>
      <c r="L124" s="8"/>
    </row>
    <row r="125" spans="2:12" ht="15.75" x14ac:dyDescent="0.25">
      <c r="B125" s="99" t="s">
        <v>25</v>
      </c>
      <c r="C125" s="93"/>
      <c r="D125" s="119"/>
      <c r="E125" s="94"/>
      <c r="F125" s="119"/>
      <c r="G125" s="93"/>
      <c r="H125" s="119"/>
      <c r="I125" s="96"/>
      <c r="J125" s="97"/>
      <c r="K125" s="8"/>
      <c r="L125" s="8"/>
    </row>
    <row r="126" spans="2:12" ht="6" customHeight="1" x14ac:dyDescent="0.25">
      <c r="B126" s="9"/>
      <c r="C126" s="8"/>
      <c r="D126" s="113"/>
      <c r="E126" s="17"/>
      <c r="F126" s="113"/>
      <c r="G126" s="8"/>
      <c r="H126" s="113"/>
      <c r="I126" s="19"/>
      <c r="J126" s="44"/>
      <c r="K126" s="8"/>
      <c r="L126" s="8"/>
    </row>
    <row r="127" spans="2:12" ht="15.75" x14ac:dyDescent="0.25">
      <c r="B127" s="9" t="s">
        <v>205</v>
      </c>
      <c r="C127" s="13">
        <v>0</v>
      </c>
      <c r="D127" s="113">
        <v>0</v>
      </c>
      <c r="E127" s="27">
        <v>0</v>
      </c>
      <c r="F127" s="113">
        <f t="shared" ref="F127:F190" si="16">(E127/I127)*100</f>
        <v>0</v>
      </c>
      <c r="G127" s="13">
        <v>149709</v>
      </c>
      <c r="H127" s="113">
        <v>0</v>
      </c>
      <c r="I127" s="19">
        <f>SUM(C127,E127,G127)</f>
        <v>149709</v>
      </c>
      <c r="J127" s="44">
        <f t="shared" ref="J127:J158" si="17">(I127/$I$285)*100</f>
        <v>8.3353097185655825E-2</v>
      </c>
      <c r="K127" s="8"/>
      <c r="L127" s="8"/>
    </row>
    <row r="128" spans="2:12" ht="15.75" x14ac:dyDescent="0.25">
      <c r="B128" s="9" t="s">
        <v>206</v>
      </c>
      <c r="C128" s="13">
        <v>32630</v>
      </c>
      <c r="D128" s="113">
        <f t="shared" ref="D128:D217" si="18">(C128/I128)*100</f>
        <v>9.7802955369720941</v>
      </c>
      <c r="E128" s="27">
        <v>0</v>
      </c>
      <c r="F128" s="113">
        <f t="shared" si="16"/>
        <v>0</v>
      </c>
      <c r="G128" s="13">
        <v>301000</v>
      </c>
      <c r="H128" s="113">
        <f t="shared" ref="H128:H217" si="19">(G128/I128)*100</f>
        <v>90.219704463027909</v>
      </c>
      <c r="I128" s="19">
        <f t="shared" ref="I128:I219" si="20">SUM(C128,E128,G128)</f>
        <v>333630</v>
      </c>
      <c r="J128" s="44">
        <f t="shared" si="17"/>
        <v>0.18575432214529758</v>
      </c>
      <c r="K128" s="8"/>
      <c r="L128" s="8"/>
    </row>
    <row r="129" spans="2:12" ht="15.75" x14ac:dyDescent="0.25">
      <c r="B129" s="9" t="s">
        <v>79</v>
      </c>
      <c r="C129" s="13">
        <v>0</v>
      </c>
      <c r="D129" s="113">
        <f t="shared" si="18"/>
        <v>0</v>
      </c>
      <c r="E129" s="27">
        <v>0</v>
      </c>
      <c r="F129" s="113">
        <f t="shared" si="16"/>
        <v>0</v>
      </c>
      <c r="G129" s="13">
        <v>79231</v>
      </c>
      <c r="H129" s="113">
        <f t="shared" si="19"/>
        <v>100</v>
      </c>
      <c r="I129" s="19">
        <f t="shared" si="20"/>
        <v>79231</v>
      </c>
      <c r="J129" s="44">
        <f t="shared" si="17"/>
        <v>4.4113241308917278E-2</v>
      </c>
      <c r="K129" s="8"/>
      <c r="L129" s="8"/>
    </row>
    <row r="130" spans="2:12" ht="15.75" x14ac:dyDescent="0.25">
      <c r="B130" s="9" t="s">
        <v>207</v>
      </c>
      <c r="C130" s="13">
        <v>0</v>
      </c>
      <c r="D130" s="113">
        <f t="shared" si="18"/>
        <v>0</v>
      </c>
      <c r="E130" s="27">
        <v>0</v>
      </c>
      <c r="F130" s="113">
        <f t="shared" si="16"/>
        <v>0</v>
      </c>
      <c r="G130" s="13">
        <v>196855</v>
      </c>
      <c r="H130" s="113">
        <f t="shared" si="19"/>
        <v>100</v>
      </c>
      <c r="I130" s="19">
        <f t="shared" si="20"/>
        <v>196855</v>
      </c>
      <c r="J130" s="44">
        <f t="shared" si="17"/>
        <v>0.10960245507272294</v>
      </c>
      <c r="K130" s="8"/>
      <c r="L130" s="8"/>
    </row>
    <row r="131" spans="2:12" ht="15.75" x14ac:dyDescent="0.25">
      <c r="B131" s="9" t="s">
        <v>208</v>
      </c>
      <c r="C131" s="13">
        <v>0</v>
      </c>
      <c r="D131" s="113">
        <v>0</v>
      </c>
      <c r="E131" s="27">
        <v>0</v>
      </c>
      <c r="F131" s="113">
        <f t="shared" si="16"/>
        <v>0</v>
      </c>
      <c r="G131" s="13">
        <v>98169</v>
      </c>
      <c r="H131" s="113">
        <v>0</v>
      </c>
      <c r="I131" s="19">
        <f t="shared" si="20"/>
        <v>98169</v>
      </c>
      <c r="J131" s="44">
        <f t="shared" si="17"/>
        <v>5.4657303152239656E-2</v>
      </c>
      <c r="K131" s="8"/>
      <c r="L131" s="8"/>
    </row>
    <row r="132" spans="2:12" ht="15.75" x14ac:dyDescent="0.25">
      <c r="B132" s="92" t="s">
        <v>109</v>
      </c>
      <c r="C132" s="93">
        <v>0</v>
      </c>
      <c r="D132" s="119">
        <f t="shared" si="18"/>
        <v>0</v>
      </c>
      <c r="E132" s="95">
        <v>0</v>
      </c>
      <c r="F132" s="119">
        <f t="shared" si="16"/>
        <v>0</v>
      </c>
      <c r="G132" s="93">
        <v>108600</v>
      </c>
      <c r="H132" s="119">
        <f t="shared" si="19"/>
        <v>100</v>
      </c>
      <c r="I132" s="96">
        <f t="shared" si="20"/>
        <v>108600</v>
      </c>
      <c r="J132" s="97">
        <f t="shared" si="17"/>
        <v>6.0464944354462473E-2</v>
      </c>
      <c r="K132" s="8"/>
      <c r="L132" s="8"/>
    </row>
    <row r="133" spans="2:12" ht="15.75" x14ac:dyDescent="0.25">
      <c r="B133" s="9" t="s">
        <v>209</v>
      </c>
      <c r="C133" s="13">
        <v>0</v>
      </c>
      <c r="D133" s="114">
        <f t="shared" si="18"/>
        <v>0</v>
      </c>
      <c r="E133" s="26">
        <v>0</v>
      </c>
      <c r="F133" s="114">
        <f t="shared" si="16"/>
        <v>0</v>
      </c>
      <c r="G133" s="13">
        <v>243218</v>
      </c>
      <c r="H133" s="114">
        <f t="shared" si="19"/>
        <v>100</v>
      </c>
      <c r="I133" s="55">
        <f t="shared" si="20"/>
        <v>243218</v>
      </c>
      <c r="J133" s="44">
        <f t="shared" si="17"/>
        <v>0.13541586405159903</v>
      </c>
      <c r="K133" s="8"/>
      <c r="L133" s="8"/>
    </row>
    <row r="134" spans="2:12" ht="15.75" x14ac:dyDescent="0.25">
      <c r="B134" s="9" t="s">
        <v>210</v>
      </c>
      <c r="C134" s="13">
        <v>0</v>
      </c>
      <c r="D134" s="114">
        <v>0</v>
      </c>
      <c r="E134" s="26">
        <v>0</v>
      </c>
      <c r="F134" s="114">
        <f t="shared" si="16"/>
        <v>0</v>
      </c>
      <c r="G134" s="13">
        <v>353263</v>
      </c>
      <c r="H134" s="114">
        <v>0</v>
      </c>
      <c r="I134" s="55">
        <f t="shared" si="20"/>
        <v>353263</v>
      </c>
      <c r="J134" s="44">
        <f t="shared" si="17"/>
        <v>0.19668533736179075</v>
      </c>
      <c r="K134" s="8"/>
      <c r="L134" s="8"/>
    </row>
    <row r="135" spans="2:12" ht="15.75" x14ac:dyDescent="0.25">
      <c r="B135" s="9" t="s">
        <v>211</v>
      </c>
      <c r="C135" s="13">
        <v>0</v>
      </c>
      <c r="D135" s="114">
        <v>0</v>
      </c>
      <c r="E135" s="26">
        <v>0</v>
      </c>
      <c r="F135" s="114">
        <f t="shared" si="16"/>
        <v>0</v>
      </c>
      <c r="G135" s="13">
        <v>-234318</v>
      </c>
      <c r="H135" s="114">
        <v>0</v>
      </c>
      <c r="I135" s="55">
        <f t="shared" si="20"/>
        <v>-234318</v>
      </c>
      <c r="J135" s="44">
        <f t="shared" si="17"/>
        <v>-0.13046063380523884</v>
      </c>
      <c r="K135" s="8"/>
      <c r="L135" s="8"/>
    </row>
    <row r="136" spans="2:12" ht="15.75" x14ac:dyDescent="0.25">
      <c r="B136" s="87" t="s">
        <v>212</v>
      </c>
      <c r="C136" s="88">
        <v>143200</v>
      </c>
      <c r="D136" s="115">
        <f t="shared" si="18"/>
        <v>29.314227226202661</v>
      </c>
      <c r="E136" s="98">
        <v>38800</v>
      </c>
      <c r="F136" s="115">
        <f t="shared" si="16"/>
        <v>7.9426816786079835</v>
      </c>
      <c r="G136" s="88">
        <v>306500</v>
      </c>
      <c r="H136" s="115">
        <f t="shared" si="19"/>
        <v>62.743091095189349</v>
      </c>
      <c r="I136" s="90">
        <f t="shared" si="20"/>
        <v>488500</v>
      </c>
      <c r="J136" s="91">
        <f t="shared" si="17"/>
        <v>0.27198089610639892</v>
      </c>
      <c r="K136" s="8"/>
      <c r="L136" s="8"/>
    </row>
    <row r="137" spans="2:12" ht="15.75" x14ac:dyDescent="0.25">
      <c r="B137" s="9" t="s">
        <v>110</v>
      </c>
      <c r="C137" s="13">
        <v>58500</v>
      </c>
      <c r="D137" s="113">
        <f t="shared" si="18"/>
        <v>162.5</v>
      </c>
      <c r="E137" s="27">
        <v>-22500</v>
      </c>
      <c r="F137" s="113">
        <f t="shared" si="16"/>
        <v>-62.5</v>
      </c>
      <c r="G137" s="13">
        <v>0</v>
      </c>
      <c r="H137" s="113">
        <f t="shared" si="19"/>
        <v>0</v>
      </c>
      <c r="I137" s="19">
        <f t="shared" si="20"/>
        <v>36000</v>
      </c>
      <c r="J137" s="44">
        <f t="shared" si="17"/>
        <v>2.004362796280524E-2</v>
      </c>
      <c r="K137" s="8"/>
      <c r="L137" s="8"/>
    </row>
    <row r="138" spans="2:12" ht="15.75" x14ac:dyDescent="0.25">
      <c r="B138" s="9" t="s">
        <v>49</v>
      </c>
      <c r="C138" s="13">
        <v>0</v>
      </c>
      <c r="D138" s="113">
        <f t="shared" si="18"/>
        <v>0</v>
      </c>
      <c r="E138" s="27">
        <v>0</v>
      </c>
      <c r="F138" s="113">
        <f t="shared" si="16"/>
        <v>0</v>
      </c>
      <c r="G138" s="13">
        <v>239095</v>
      </c>
      <c r="H138" s="113">
        <f t="shared" si="19"/>
        <v>100</v>
      </c>
      <c r="I138" s="19">
        <f t="shared" si="20"/>
        <v>239095</v>
      </c>
      <c r="J138" s="44">
        <f t="shared" si="17"/>
        <v>0.13312031188241441</v>
      </c>
      <c r="K138" s="8"/>
      <c r="L138" s="8"/>
    </row>
    <row r="139" spans="2:12" ht="15.75" x14ac:dyDescent="0.25">
      <c r="B139" s="9" t="s">
        <v>213</v>
      </c>
      <c r="C139" s="13">
        <v>198329</v>
      </c>
      <c r="D139" s="113">
        <f t="shared" si="18"/>
        <v>55.260855512460438</v>
      </c>
      <c r="E139" s="27">
        <v>0</v>
      </c>
      <c r="F139" s="113">
        <f t="shared" si="16"/>
        <v>0</v>
      </c>
      <c r="G139" s="13">
        <v>160567</v>
      </c>
      <c r="H139" s="113">
        <f t="shared" si="19"/>
        <v>44.739144487539569</v>
      </c>
      <c r="I139" s="19">
        <f t="shared" si="20"/>
        <v>358896</v>
      </c>
      <c r="J139" s="44">
        <f t="shared" si="17"/>
        <v>0.19982160837052637</v>
      </c>
      <c r="K139" s="8"/>
      <c r="L139" s="8"/>
    </row>
    <row r="140" spans="2:12" ht="15.75" x14ac:dyDescent="0.25">
      <c r="B140" s="9" t="s">
        <v>163</v>
      </c>
      <c r="C140" s="13">
        <v>14223</v>
      </c>
      <c r="D140" s="113">
        <f t="shared" si="18"/>
        <v>9.1511552344247633</v>
      </c>
      <c r="E140" s="27">
        <v>0</v>
      </c>
      <c r="F140" s="113">
        <f t="shared" si="16"/>
        <v>0</v>
      </c>
      <c r="G140" s="13">
        <v>141200</v>
      </c>
      <c r="H140" s="113">
        <f t="shared" si="19"/>
        <v>90.848844765575237</v>
      </c>
      <c r="I140" s="19">
        <f t="shared" si="20"/>
        <v>155423</v>
      </c>
      <c r="J140" s="44">
        <f t="shared" si="17"/>
        <v>8.6534466357307743E-2</v>
      </c>
      <c r="K140" s="8"/>
      <c r="L140" s="8"/>
    </row>
    <row r="141" spans="2:12" ht="15.75" x14ac:dyDescent="0.25">
      <c r="B141" s="9" t="s">
        <v>214</v>
      </c>
      <c r="C141" s="13">
        <v>0</v>
      </c>
      <c r="D141" s="113">
        <v>0</v>
      </c>
      <c r="E141" s="27">
        <v>0</v>
      </c>
      <c r="F141" s="113">
        <f t="shared" si="16"/>
        <v>0</v>
      </c>
      <c r="G141" s="13">
        <v>335556</v>
      </c>
      <c r="H141" s="113">
        <v>0</v>
      </c>
      <c r="I141" s="19">
        <f t="shared" si="20"/>
        <v>335556</v>
      </c>
      <c r="J141" s="44">
        <f t="shared" si="17"/>
        <v>0.18682665624130762</v>
      </c>
      <c r="K141" s="8"/>
      <c r="L141" s="8"/>
    </row>
    <row r="142" spans="2:12" ht="15.75" x14ac:dyDescent="0.25">
      <c r="B142" s="92" t="s">
        <v>215</v>
      </c>
      <c r="C142" s="93">
        <v>0</v>
      </c>
      <c r="D142" s="119">
        <v>0</v>
      </c>
      <c r="E142" s="95">
        <v>0</v>
      </c>
      <c r="F142" s="119">
        <f t="shared" si="16"/>
        <v>0</v>
      </c>
      <c r="G142" s="93">
        <v>267360</v>
      </c>
      <c r="H142" s="119">
        <v>0</v>
      </c>
      <c r="I142" s="96">
        <f t="shared" si="20"/>
        <v>267360</v>
      </c>
      <c r="J142" s="97">
        <f t="shared" si="17"/>
        <v>0.14885734367043357</v>
      </c>
      <c r="K142" s="8"/>
      <c r="L142" s="8"/>
    </row>
    <row r="143" spans="2:12" ht="15.75" x14ac:dyDescent="0.25">
      <c r="B143" s="9" t="s">
        <v>216</v>
      </c>
      <c r="C143" s="13">
        <v>3704</v>
      </c>
      <c r="D143" s="114">
        <f t="shared" si="18"/>
        <v>2.9311218029880983</v>
      </c>
      <c r="E143" s="26">
        <v>0</v>
      </c>
      <c r="F143" s="114">
        <f t="shared" si="16"/>
        <v>0</v>
      </c>
      <c r="G143" s="13">
        <v>122664</v>
      </c>
      <c r="H143" s="114">
        <f t="shared" si="19"/>
        <v>97.068878197011898</v>
      </c>
      <c r="I143" s="55">
        <f t="shared" si="20"/>
        <v>126368</v>
      </c>
      <c r="J143" s="44">
        <f t="shared" si="17"/>
        <v>7.0357588288993689E-2</v>
      </c>
      <c r="K143" s="8"/>
      <c r="L143" s="8"/>
    </row>
    <row r="144" spans="2:12" ht="15.75" x14ac:dyDescent="0.25">
      <c r="B144" s="9" t="s">
        <v>217</v>
      </c>
      <c r="C144" s="13">
        <v>0</v>
      </c>
      <c r="D144" s="114">
        <f t="shared" si="18"/>
        <v>0</v>
      </c>
      <c r="E144" s="26">
        <v>0</v>
      </c>
      <c r="F144" s="114">
        <f t="shared" si="16"/>
        <v>0</v>
      </c>
      <c r="G144" s="13">
        <v>360000</v>
      </c>
      <c r="H144" s="114">
        <f t="shared" si="19"/>
        <v>100</v>
      </c>
      <c r="I144" s="55">
        <f t="shared" si="20"/>
        <v>360000</v>
      </c>
      <c r="J144" s="44">
        <f t="shared" si="17"/>
        <v>0.20043627962805241</v>
      </c>
      <c r="K144" s="8"/>
      <c r="L144" s="8"/>
    </row>
    <row r="145" spans="2:12" ht="15.75" x14ac:dyDescent="0.25">
      <c r="B145" s="9" t="s">
        <v>145</v>
      </c>
      <c r="C145" s="13">
        <v>28023</v>
      </c>
      <c r="D145" s="114">
        <f t="shared" si="18"/>
        <v>100</v>
      </c>
      <c r="E145" s="26">
        <v>0</v>
      </c>
      <c r="F145" s="114">
        <f t="shared" si="16"/>
        <v>0</v>
      </c>
      <c r="G145" s="13">
        <v>0</v>
      </c>
      <c r="H145" s="114">
        <f t="shared" si="19"/>
        <v>0</v>
      </c>
      <c r="I145" s="55">
        <f t="shared" si="20"/>
        <v>28023</v>
      </c>
      <c r="J145" s="44">
        <f t="shared" si="17"/>
        <v>1.5602294066713646E-2</v>
      </c>
      <c r="K145" s="8"/>
      <c r="L145" s="8"/>
    </row>
    <row r="146" spans="2:12" ht="15.75" x14ac:dyDescent="0.25">
      <c r="B146" s="87" t="s">
        <v>164</v>
      </c>
      <c r="C146" s="88">
        <v>46880</v>
      </c>
      <c r="D146" s="115">
        <v>0</v>
      </c>
      <c r="E146" s="98">
        <v>0</v>
      </c>
      <c r="F146" s="115">
        <f t="shared" si="16"/>
        <v>0</v>
      </c>
      <c r="G146" s="88">
        <v>450335</v>
      </c>
      <c r="H146" s="115">
        <v>0</v>
      </c>
      <c r="I146" s="90">
        <f t="shared" si="20"/>
        <v>497215</v>
      </c>
      <c r="J146" s="91">
        <f t="shared" si="17"/>
        <v>0.27683312437572799</v>
      </c>
      <c r="K146" s="8"/>
      <c r="L146" s="8"/>
    </row>
    <row r="147" spans="2:12" ht="15.75" x14ac:dyDescent="0.25">
      <c r="B147" s="9" t="s">
        <v>111</v>
      </c>
      <c r="C147" s="13">
        <v>0</v>
      </c>
      <c r="D147" s="113">
        <v>0</v>
      </c>
      <c r="E147" s="27">
        <v>0</v>
      </c>
      <c r="F147" s="113">
        <f t="shared" si="16"/>
        <v>0</v>
      </c>
      <c r="G147" s="13">
        <v>129167</v>
      </c>
      <c r="H147" s="113">
        <v>0</v>
      </c>
      <c r="I147" s="19">
        <f t="shared" si="20"/>
        <v>129167</v>
      </c>
      <c r="J147" s="44">
        <f t="shared" si="17"/>
        <v>7.1915980363101789E-2</v>
      </c>
      <c r="K147" s="8"/>
      <c r="L147" s="8"/>
    </row>
    <row r="148" spans="2:12" ht="15.75" x14ac:dyDescent="0.25">
      <c r="B148" s="9" t="s">
        <v>83</v>
      </c>
      <c r="C148" s="13">
        <v>213345</v>
      </c>
      <c r="D148" s="113">
        <v>0</v>
      </c>
      <c r="E148" s="27">
        <v>0</v>
      </c>
      <c r="F148" s="113">
        <f t="shared" si="16"/>
        <v>0</v>
      </c>
      <c r="G148" s="13">
        <v>0</v>
      </c>
      <c r="H148" s="113">
        <v>0</v>
      </c>
      <c r="I148" s="19">
        <f t="shared" si="20"/>
        <v>213345</v>
      </c>
      <c r="J148" s="44">
        <f t="shared" si="17"/>
        <v>0.11878355021457455</v>
      </c>
      <c r="K148" s="8"/>
      <c r="L148" s="8"/>
    </row>
    <row r="149" spans="2:12" ht="15.75" x14ac:dyDescent="0.25">
      <c r="B149" s="9" t="s">
        <v>165</v>
      </c>
      <c r="C149" s="13">
        <v>0</v>
      </c>
      <c r="D149" s="113">
        <f t="shared" si="18"/>
        <v>0</v>
      </c>
      <c r="E149" s="27">
        <v>0</v>
      </c>
      <c r="F149" s="113">
        <f t="shared" si="16"/>
        <v>0</v>
      </c>
      <c r="G149" s="13">
        <v>489652</v>
      </c>
      <c r="H149" s="113">
        <f t="shared" si="19"/>
        <v>100</v>
      </c>
      <c r="I149" s="19">
        <f t="shared" si="20"/>
        <v>489652</v>
      </c>
      <c r="J149" s="44">
        <f t="shared" si="17"/>
        <v>0.27262229220120865</v>
      </c>
      <c r="K149" s="8"/>
      <c r="L149" s="8"/>
    </row>
    <row r="150" spans="2:12" ht="15.75" x14ac:dyDescent="0.25">
      <c r="B150" s="9" t="s">
        <v>155</v>
      </c>
      <c r="C150" s="13">
        <v>0</v>
      </c>
      <c r="D150" s="113">
        <f t="shared" si="18"/>
        <v>0</v>
      </c>
      <c r="E150" s="27">
        <v>0</v>
      </c>
      <c r="F150" s="113">
        <f t="shared" si="16"/>
        <v>0</v>
      </c>
      <c r="G150" s="13">
        <v>60172</v>
      </c>
      <c r="H150" s="113">
        <f t="shared" si="19"/>
        <v>100</v>
      </c>
      <c r="I150" s="19">
        <f t="shared" si="20"/>
        <v>60172</v>
      </c>
      <c r="J150" s="44">
        <f t="shared" si="17"/>
        <v>3.3501810604942138E-2</v>
      </c>
      <c r="K150" s="8"/>
      <c r="L150" s="8"/>
    </row>
    <row r="151" spans="2:12" ht="15.75" x14ac:dyDescent="0.25">
      <c r="B151" s="87" t="s">
        <v>218</v>
      </c>
      <c r="C151" s="88">
        <v>0</v>
      </c>
      <c r="D151" s="115">
        <f t="shared" si="18"/>
        <v>0</v>
      </c>
      <c r="E151" s="98">
        <v>0</v>
      </c>
      <c r="F151" s="115">
        <f t="shared" si="16"/>
        <v>0</v>
      </c>
      <c r="G151" s="88">
        <v>136690</v>
      </c>
      <c r="H151" s="115">
        <f t="shared" si="19"/>
        <v>100</v>
      </c>
      <c r="I151" s="90">
        <f t="shared" si="20"/>
        <v>136690</v>
      </c>
      <c r="J151" s="91">
        <f t="shared" si="17"/>
        <v>7.6104541839884673E-2</v>
      </c>
      <c r="K151" s="8"/>
      <c r="L151" s="8"/>
    </row>
    <row r="152" spans="2:12" ht="15.75" x14ac:dyDescent="0.25">
      <c r="B152" s="9" t="s">
        <v>112</v>
      </c>
      <c r="C152" s="13">
        <v>0</v>
      </c>
      <c r="D152" s="114">
        <f t="shared" si="18"/>
        <v>0</v>
      </c>
      <c r="E152" s="26">
        <v>0</v>
      </c>
      <c r="F152" s="114">
        <f t="shared" si="16"/>
        <v>0</v>
      </c>
      <c r="G152" s="13">
        <v>156000</v>
      </c>
      <c r="H152" s="114">
        <f t="shared" si="19"/>
        <v>100</v>
      </c>
      <c r="I152" s="55">
        <f t="shared" si="20"/>
        <v>156000</v>
      </c>
      <c r="J152" s="44">
        <f t="shared" si="17"/>
        <v>8.6855721172156036E-2</v>
      </c>
      <c r="K152" s="8"/>
      <c r="L152" s="8"/>
    </row>
    <row r="153" spans="2:12" ht="15.75" x14ac:dyDescent="0.25">
      <c r="B153" s="9" t="s">
        <v>219</v>
      </c>
      <c r="C153" s="13">
        <v>0</v>
      </c>
      <c r="D153" s="114">
        <v>0</v>
      </c>
      <c r="E153" s="26">
        <v>0</v>
      </c>
      <c r="F153" s="114">
        <f t="shared" si="16"/>
        <v>0</v>
      </c>
      <c r="G153" s="13">
        <v>103650</v>
      </c>
      <c r="H153" s="114">
        <v>0</v>
      </c>
      <c r="I153" s="55">
        <f t="shared" si="20"/>
        <v>103650</v>
      </c>
      <c r="J153" s="44">
        <f t="shared" si="17"/>
        <v>5.7708945509576753E-2</v>
      </c>
      <c r="K153" s="8"/>
      <c r="L153" s="8"/>
    </row>
    <row r="154" spans="2:12" ht="15.75" x14ac:dyDescent="0.25">
      <c r="B154" s="9" t="s">
        <v>220</v>
      </c>
      <c r="C154" s="13">
        <v>39677</v>
      </c>
      <c r="D154" s="114">
        <f t="shared" si="18"/>
        <v>100</v>
      </c>
      <c r="E154" s="26">
        <v>0</v>
      </c>
      <c r="F154" s="114">
        <f t="shared" si="16"/>
        <v>0</v>
      </c>
      <c r="G154" s="13">
        <v>0</v>
      </c>
      <c r="H154" s="114">
        <f t="shared" si="19"/>
        <v>0</v>
      </c>
      <c r="I154" s="55">
        <f t="shared" si="20"/>
        <v>39677</v>
      </c>
      <c r="J154" s="44">
        <f t="shared" si="17"/>
        <v>2.209086185222843E-2</v>
      </c>
      <c r="K154" s="8"/>
      <c r="L154" s="8"/>
    </row>
    <row r="155" spans="2:12" ht="15.75" x14ac:dyDescent="0.25">
      <c r="B155" s="87" t="s">
        <v>221</v>
      </c>
      <c r="C155" s="88">
        <v>250000</v>
      </c>
      <c r="D155" s="115">
        <f t="shared" si="18"/>
        <v>100</v>
      </c>
      <c r="E155" s="98">
        <v>0</v>
      </c>
      <c r="F155" s="115">
        <f t="shared" si="16"/>
        <v>0</v>
      </c>
      <c r="G155" s="88">
        <v>0</v>
      </c>
      <c r="H155" s="115">
        <f t="shared" si="19"/>
        <v>0</v>
      </c>
      <c r="I155" s="90">
        <f t="shared" si="20"/>
        <v>250000</v>
      </c>
      <c r="J155" s="91">
        <f t="shared" si="17"/>
        <v>0.13919186085281418</v>
      </c>
      <c r="K155" s="8"/>
      <c r="L155" s="8"/>
    </row>
    <row r="156" spans="2:12" ht="15.75" x14ac:dyDescent="0.25">
      <c r="B156" s="9" t="s">
        <v>113</v>
      </c>
      <c r="C156" s="13">
        <v>55000</v>
      </c>
      <c r="D156" s="113">
        <f t="shared" si="18"/>
        <v>53.658536585365859</v>
      </c>
      <c r="E156" s="27">
        <v>0</v>
      </c>
      <c r="F156" s="113">
        <f t="shared" si="16"/>
        <v>0</v>
      </c>
      <c r="G156" s="13">
        <v>47500</v>
      </c>
      <c r="H156" s="113">
        <f t="shared" si="19"/>
        <v>46.341463414634148</v>
      </c>
      <c r="I156" s="19">
        <f t="shared" si="20"/>
        <v>102500</v>
      </c>
      <c r="J156" s="44">
        <f t="shared" si="17"/>
        <v>5.7068662949653806E-2</v>
      </c>
      <c r="K156" s="8"/>
      <c r="L156" s="8"/>
    </row>
    <row r="157" spans="2:12" ht="15.75" x14ac:dyDescent="0.25">
      <c r="B157" s="9" t="s">
        <v>222</v>
      </c>
      <c r="C157" s="13">
        <v>1920</v>
      </c>
      <c r="D157" s="114">
        <f t="shared" si="18"/>
        <v>0.82598408259840828</v>
      </c>
      <c r="E157" s="26">
        <v>0</v>
      </c>
      <c r="F157" s="114">
        <f t="shared" si="16"/>
        <v>0</v>
      </c>
      <c r="G157" s="13">
        <v>230530</v>
      </c>
      <c r="H157" s="114">
        <f t="shared" si="19"/>
        <v>99.17401591740159</v>
      </c>
      <c r="I157" s="55">
        <f t="shared" si="20"/>
        <v>232450</v>
      </c>
      <c r="J157" s="44">
        <f t="shared" si="17"/>
        <v>0.12942059222094662</v>
      </c>
      <c r="K157" s="8"/>
      <c r="L157" s="8"/>
    </row>
    <row r="158" spans="2:12" ht="15.75" x14ac:dyDescent="0.25">
      <c r="B158" s="9" t="s">
        <v>114</v>
      </c>
      <c r="C158" s="13">
        <v>540</v>
      </c>
      <c r="D158" s="114">
        <f t="shared" si="18"/>
        <v>0.14645934532672639</v>
      </c>
      <c r="E158" s="26">
        <v>0</v>
      </c>
      <c r="F158" s="114">
        <f t="shared" si="16"/>
        <v>0</v>
      </c>
      <c r="G158" s="13">
        <v>368163</v>
      </c>
      <c r="H158" s="114">
        <f t="shared" si="19"/>
        <v>99.853540654673282</v>
      </c>
      <c r="I158" s="55">
        <f t="shared" si="20"/>
        <v>368703</v>
      </c>
      <c r="J158" s="44">
        <f t="shared" si="17"/>
        <v>0.20528182668806058</v>
      </c>
      <c r="K158" s="8"/>
      <c r="L158" s="8"/>
    </row>
    <row r="159" spans="2:12" ht="15.75" x14ac:dyDescent="0.25">
      <c r="B159" s="9" t="s">
        <v>87</v>
      </c>
      <c r="C159" s="13">
        <v>0</v>
      </c>
      <c r="D159" s="113">
        <f t="shared" si="18"/>
        <v>0</v>
      </c>
      <c r="E159" s="27">
        <v>0</v>
      </c>
      <c r="F159" s="113">
        <f t="shared" si="16"/>
        <v>0</v>
      </c>
      <c r="G159" s="13">
        <v>265536</v>
      </c>
      <c r="H159" s="113">
        <f t="shared" si="19"/>
        <v>100</v>
      </c>
      <c r="I159" s="19">
        <f t="shared" si="20"/>
        <v>265536</v>
      </c>
      <c r="J159" s="44">
        <f t="shared" ref="J159:J190" si="21">(I159/$I$285)*100</f>
        <v>0.14784179985365145</v>
      </c>
      <c r="K159" s="8"/>
      <c r="L159" s="8"/>
    </row>
    <row r="160" spans="2:12" ht="15.75" x14ac:dyDescent="0.25">
      <c r="B160" s="9" t="s">
        <v>115</v>
      </c>
      <c r="C160" s="13">
        <v>0</v>
      </c>
      <c r="D160" s="113">
        <f t="shared" si="18"/>
        <v>0</v>
      </c>
      <c r="E160" s="27">
        <v>0</v>
      </c>
      <c r="F160" s="113">
        <f t="shared" si="16"/>
        <v>0</v>
      </c>
      <c r="G160" s="13">
        <v>194540</v>
      </c>
      <c r="H160" s="113">
        <f t="shared" si="19"/>
        <v>100</v>
      </c>
      <c r="I160" s="19">
        <f t="shared" si="20"/>
        <v>194540</v>
      </c>
      <c r="J160" s="44">
        <f t="shared" si="21"/>
        <v>0.10831353844122588</v>
      </c>
      <c r="K160" s="8"/>
      <c r="L160" s="8"/>
    </row>
    <row r="161" spans="2:12" ht="15.75" x14ac:dyDescent="0.25">
      <c r="B161" s="92" t="s">
        <v>116</v>
      </c>
      <c r="C161" s="93">
        <v>0</v>
      </c>
      <c r="D161" s="119">
        <v>0</v>
      </c>
      <c r="E161" s="95">
        <v>0</v>
      </c>
      <c r="F161" s="119">
        <f t="shared" si="16"/>
        <v>0</v>
      </c>
      <c r="G161" s="93">
        <v>80000</v>
      </c>
      <c r="H161" s="119">
        <v>0</v>
      </c>
      <c r="I161" s="96">
        <f t="shared" si="20"/>
        <v>80000</v>
      </c>
      <c r="J161" s="97">
        <f t="shared" si="21"/>
        <v>4.4541395472900536E-2</v>
      </c>
      <c r="K161" s="8"/>
      <c r="L161" s="8"/>
    </row>
    <row r="162" spans="2:12" ht="15.75" x14ac:dyDescent="0.25">
      <c r="B162" s="9" t="s">
        <v>223</v>
      </c>
      <c r="C162" s="13">
        <v>52284</v>
      </c>
      <c r="D162" s="114">
        <f t="shared" si="18"/>
        <v>100</v>
      </c>
      <c r="E162" s="26">
        <v>0</v>
      </c>
      <c r="F162" s="114">
        <f t="shared" si="16"/>
        <v>0</v>
      </c>
      <c r="G162" s="13">
        <v>0</v>
      </c>
      <c r="H162" s="114">
        <f t="shared" si="19"/>
        <v>0</v>
      </c>
      <c r="I162" s="55">
        <f t="shared" si="20"/>
        <v>52284</v>
      </c>
      <c r="J162" s="44">
        <f t="shared" si="21"/>
        <v>2.9110029011314143E-2</v>
      </c>
      <c r="K162" s="8"/>
      <c r="L162" s="8"/>
    </row>
    <row r="163" spans="2:12" ht="15.75" x14ac:dyDescent="0.25">
      <c r="B163" s="9" t="s">
        <v>150</v>
      </c>
      <c r="C163" s="13">
        <v>35256</v>
      </c>
      <c r="D163" s="114">
        <f t="shared" si="18"/>
        <v>22.510247602507949</v>
      </c>
      <c r="E163" s="26">
        <v>0</v>
      </c>
      <c r="F163" s="114">
        <f t="shared" si="16"/>
        <v>0</v>
      </c>
      <c r="G163" s="13">
        <v>121366</v>
      </c>
      <c r="H163" s="114">
        <f t="shared" si="19"/>
        <v>77.489752397492055</v>
      </c>
      <c r="I163" s="55">
        <f t="shared" si="20"/>
        <v>156622</v>
      </c>
      <c r="J163" s="44">
        <f t="shared" si="21"/>
        <v>8.7202030521957838E-2</v>
      </c>
      <c r="K163" s="8"/>
      <c r="L163" s="8"/>
    </row>
    <row r="164" spans="2:12" ht="15.75" x14ac:dyDescent="0.25">
      <c r="B164" s="9" t="s">
        <v>224</v>
      </c>
      <c r="C164" s="13">
        <v>2600</v>
      </c>
      <c r="D164" s="114">
        <f t="shared" si="18"/>
        <v>6.3409994390654338</v>
      </c>
      <c r="E164" s="26">
        <v>0</v>
      </c>
      <c r="F164" s="114">
        <f t="shared" si="16"/>
        <v>0</v>
      </c>
      <c r="G164" s="13">
        <v>38403</v>
      </c>
      <c r="H164" s="114">
        <f t="shared" si="19"/>
        <v>93.659000560934572</v>
      </c>
      <c r="I164" s="55">
        <f t="shared" si="20"/>
        <v>41003</v>
      </c>
      <c r="J164" s="44">
        <f t="shared" si="21"/>
        <v>2.2829135482191759E-2</v>
      </c>
      <c r="K164" s="8"/>
      <c r="L164" s="8"/>
    </row>
    <row r="165" spans="2:12" ht="15.75" x14ac:dyDescent="0.25">
      <c r="B165" s="87" t="s">
        <v>156</v>
      </c>
      <c r="C165" s="88">
        <v>0</v>
      </c>
      <c r="D165" s="115">
        <f t="shared" si="18"/>
        <v>0</v>
      </c>
      <c r="E165" s="98">
        <v>0</v>
      </c>
      <c r="F165" s="115">
        <f t="shared" si="16"/>
        <v>0</v>
      </c>
      <c r="G165" s="88">
        <v>260000</v>
      </c>
      <c r="H165" s="115">
        <f t="shared" si="19"/>
        <v>100</v>
      </c>
      <c r="I165" s="90">
        <f t="shared" si="20"/>
        <v>260000</v>
      </c>
      <c r="J165" s="91">
        <f t="shared" si="21"/>
        <v>0.14475953528692673</v>
      </c>
      <c r="K165" s="8"/>
      <c r="L165" s="8"/>
    </row>
    <row r="166" spans="2:12" ht="15.75" x14ac:dyDescent="0.25">
      <c r="B166" s="9" t="s">
        <v>157</v>
      </c>
      <c r="C166" s="13">
        <v>0</v>
      </c>
      <c r="D166" s="113">
        <f t="shared" si="18"/>
        <v>0</v>
      </c>
      <c r="E166" s="27">
        <v>0</v>
      </c>
      <c r="F166" s="113">
        <f t="shared" si="16"/>
        <v>0</v>
      </c>
      <c r="G166" s="13">
        <v>128592</v>
      </c>
      <c r="H166" s="113">
        <f t="shared" si="19"/>
        <v>100</v>
      </c>
      <c r="I166" s="19">
        <f t="shared" si="20"/>
        <v>128592</v>
      </c>
      <c r="J166" s="44">
        <f t="shared" si="21"/>
        <v>7.1595839083140322E-2</v>
      </c>
      <c r="K166" s="8"/>
      <c r="L166" s="8"/>
    </row>
    <row r="167" spans="2:12" ht="15.75" x14ac:dyDescent="0.25">
      <c r="B167" s="9" t="s">
        <v>225</v>
      </c>
      <c r="C167" s="13">
        <v>0</v>
      </c>
      <c r="D167" s="113">
        <f t="shared" si="18"/>
        <v>0</v>
      </c>
      <c r="E167" s="27">
        <v>0</v>
      </c>
      <c r="F167" s="113">
        <f t="shared" si="16"/>
        <v>0</v>
      </c>
      <c r="G167" s="13">
        <v>225000</v>
      </c>
      <c r="H167" s="113">
        <f t="shared" si="19"/>
        <v>100</v>
      </c>
      <c r="I167" s="19">
        <f t="shared" si="20"/>
        <v>225000</v>
      </c>
      <c r="J167" s="44">
        <f t="shared" si="21"/>
        <v>0.12527267476753276</v>
      </c>
      <c r="K167" s="8"/>
      <c r="L167" s="8"/>
    </row>
    <row r="168" spans="2:12" ht="15.75" x14ac:dyDescent="0.25">
      <c r="B168" s="9" t="s">
        <v>226</v>
      </c>
      <c r="C168" s="13">
        <v>139011</v>
      </c>
      <c r="D168" s="113">
        <f t="shared" si="18"/>
        <v>50.617373858013117</v>
      </c>
      <c r="E168" s="27">
        <v>0</v>
      </c>
      <c r="F168" s="113">
        <f t="shared" si="16"/>
        <v>0</v>
      </c>
      <c r="G168" s="13">
        <v>135620</v>
      </c>
      <c r="H168" s="113">
        <f t="shared" si="19"/>
        <v>49.382626141986883</v>
      </c>
      <c r="I168" s="19">
        <f t="shared" si="20"/>
        <v>274631</v>
      </c>
      <c r="J168" s="44">
        <f t="shared" si="21"/>
        <v>0.15290559975147683</v>
      </c>
      <c r="K168" s="8"/>
      <c r="L168" s="8"/>
    </row>
    <row r="169" spans="2:12" ht="15.75" x14ac:dyDescent="0.25">
      <c r="B169" s="9" t="s">
        <v>227</v>
      </c>
      <c r="C169" s="13">
        <v>0</v>
      </c>
      <c r="D169" s="113">
        <f t="shared" si="18"/>
        <v>0</v>
      </c>
      <c r="E169" s="27">
        <v>0</v>
      </c>
      <c r="F169" s="113">
        <f t="shared" si="16"/>
        <v>0</v>
      </c>
      <c r="G169" s="13">
        <v>360867</v>
      </c>
      <c r="H169" s="113">
        <f t="shared" si="19"/>
        <v>100</v>
      </c>
      <c r="I169" s="19">
        <f t="shared" si="20"/>
        <v>360867</v>
      </c>
      <c r="J169" s="44">
        <f t="shared" si="21"/>
        <v>0.20091899700148996</v>
      </c>
      <c r="K169" s="8"/>
      <c r="L169" s="8"/>
    </row>
    <row r="170" spans="2:12" ht="15.75" x14ac:dyDescent="0.25">
      <c r="B170" s="9" t="s">
        <v>228</v>
      </c>
      <c r="C170" s="13">
        <v>0</v>
      </c>
      <c r="D170" s="114">
        <v>0</v>
      </c>
      <c r="E170" s="26">
        <v>0</v>
      </c>
      <c r="F170" s="114">
        <f t="shared" si="16"/>
        <v>0</v>
      </c>
      <c r="G170" s="13">
        <v>400000</v>
      </c>
      <c r="H170" s="114">
        <v>0</v>
      </c>
      <c r="I170" s="55">
        <f t="shared" si="20"/>
        <v>400000</v>
      </c>
      <c r="J170" s="44">
        <f t="shared" si="21"/>
        <v>0.22270697736450268</v>
      </c>
      <c r="K170" s="8"/>
      <c r="L170" s="8"/>
    </row>
    <row r="171" spans="2:12" ht="15.75" x14ac:dyDescent="0.25">
      <c r="B171" s="92" t="s">
        <v>229</v>
      </c>
      <c r="C171" s="93">
        <v>0</v>
      </c>
      <c r="D171" s="119">
        <f t="shared" si="18"/>
        <v>0</v>
      </c>
      <c r="E171" s="95">
        <v>0</v>
      </c>
      <c r="F171" s="119">
        <f t="shared" si="16"/>
        <v>0</v>
      </c>
      <c r="G171" s="93">
        <v>144821</v>
      </c>
      <c r="H171" s="119">
        <f t="shared" si="19"/>
        <v>100</v>
      </c>
      <c r="I171" s="96">
        <f t="shared" si="20"/>
        <v>144821</v>
      </c>
      <c r="J171" s="97">
        <f t="shared" si="21"/>
        <v>8.0631617922261603E-2</v>
      </c>
      <c r="K171" s="8"/>
      <c r="L171" s="8"/>
    </row>
    <row r="172" spans="2:12" ht="15.75" x14ac:dyDescent="0.25">
      <c r="B172" s="9" t="s">
        <v>117</v>
      </c>
      <c r="C172" s="13">
        <v>76800</v>
      </c>
      <c r="D172" s="114">
        <v>0</v>
      </c>
      <c r="E172" s="26">
        <v>0</v>
      </c>
      <c r="F172" s="114">
        <f t="shared" si="16"/>
        <v>0</v>
      </c>
      <c r="G172" s="13">
        <v>0</v>
      </c>
      <c r="H172" s="114">
        <v>0</v>
      </c>
      <c r="I172" s="55">
        <f t="shared" si="20"/>
        <v>76800</v>
      </c>
      <c r="J172" s="44">
        <f t="shared" si="21"/>
        <v>4.275973965398451E-2</v>
      </c>
      <c r="K172" s="8"/>
      <c r="L172" s="8"/>
    </row>
    <row r="173" spans="2:12" ht="15.75" x14ac:dyDescent="0.25">
      <c r="B173" s="9" t="s">
        <v>230</v>
      </c>
      <c r="C173" s="13">
        <v>182936</v>
      </c>
      <c r="D173" s="114">
        <f t="shared" si="18"/>
        <v>100</v>
      </c>
      <c r="E173" s="26">
        <v>0</v>
      </c>
      <c r="F173" s="114">
        <f t="shared" si="16"/>
        <v>0</v>
      </c>
      <c r="G173" s="13">
        <v>0</v>
      </c>
      <c r="H173" s="114">
        <f t="shared" si="19"/>
        <v>0</v>
      </c>
      <c r="I173" s="55">
        <f t="shared" si="20"/>
        <v>182936</v>
      </c>
      <c r="J173" s="44">
        <f t="shared" si="21"/>
        <v>0.10185280902788164</v>
      </c>
      <c r="K173" s="8"/>
      <c r="L173" s="8"/>
    </row>
    <row r="174" spans="2:12" ht="15.75" x14ac:dyDescent="0.25">
      <c r="B174" s="9" t="s">
        <v>158</v>
      </c>
      <c r="C174" s="13">
        <v>39400</v>
      </c>
      <c r="D174" s="114">
        <f t="shared" si="18"/>
        <v>23.562479442633734</v>
      </c>
      <c r="E174" s="26">
        <v>0</v>
      </c>
      <c r="F174" s="114">
        <f t="shared" si="16"/>
        <v>0</v>
      </c>
      <c r="G174" s="13">
        <v>127815</v>
      </c>
      <c r="H174" s="114">
        <f t="shared" si="19"/>
        <v>76.43752055736627</v>
      </c>
      <c r="I174" s="55">
        <f t="shared" si="20"/>
        <v>167215</v>
      </c>
      <c r="J174" s="44">
        <f t="shared" si="21"/>
        <v>9.3099868050013287E-2</v>
      </c>
      <c r="K174" s="8"/>
      <c r="L174" s="8"/>
    </row>
    <row r="175" spans="2:12" ht="15.75" x14ac:dyDescent="0.25">
      <c r="B175" s="87" t="s">
        <v>231</v>
      </c>
      <c r="C175" s="88">
        <v>118150</v>
      </c>
      <c r="D175" s="115">
        <v>0</v>
      </c>
      <c r="E175" s="98">
        <v>0</v>
      </c>
      <c r="F175" s="115">
        <f t="shared" si="16"/>
        <v>0</v>
      </c>
      <c r="G175" s="88">
        <v>0</v>
      </c>
      <c r="H175" s="115">
        <v>0</v>
      </c>
      <c r="I175" s="90">
        <f t="shared" si="20"/>
        <v>118150</v>
      </c>
      <c r="J175" s="91">
        <f t="shared" si="21"/>
        <v>6.5782073439039981E-2</v>
      </c>
      <c r="K175" s="8"/>
      <c r="L175" s="8"/>
    </row>
    <row r="176" spans="2:12" ht="15.75" x14ac:dyDescent="0.25">
      <c r="B176" s="9" t="s">
        <v>232</v>
      </c>
      <c r="C176" s="13">
        <v>10602</v>
      </c>
      <c r="D176" s="113">
        <f t="shared" si="18"/>
        <v>100</v>
      </c>
      <c r="E176" s="27">
        <v>0</v>
      </c>
      <c r="F176" s="113">
        <f t="shared" si="16"/>
        <v>0</v>
      </c>
      <c r="G176" s="13">
        <v>0</v>
      </c>
      <c r="H176" s="113">
        <f t="shared" si="19"/>
        <v>0</v>
      </c>
      <c r="I176" s="19">
        <f t="shared" si="20"/>
        <v>10602</v>
      </c>
      <c r="J176" s="44">
        <f t="shared" si="21"/>
        <v>5.9028484350461428E-3</v>
      </c>
      <c r="K176" s="8"/>
      <c r="L176" s="8"/>
    </row>
    <row r="177" spans="2:12" ht="15.75" x14ac:dyDescent="0.25">
      <c r="B177" s="9" t="s">
        <v>16</v>
      </c>
      <c r="C177" s="13">
        <v>-252</v>
      </c>
      <c r="D177" s="113">
        <f t="shared" si="18"/>
        <v>100</v>
      </c>
      <c r="E177" s="27">
        <v>0</v>
      </c>
      <c r="F177" s="113">
        <f t="shared" si="16"/>
        <v>0</v>
      </c>
      <c r="G177" s="13">
        <v>0</v>
      </c>
      <c r="H177" s="113">
        <f t="shared" si="19"/>
        <v>0</v>
      </c>
      <c r="I177" s="19">
        <f t="shared" si="20"/>
        <v>-252</v>
      </c>
      <c r="J177" s="44">
        <f t="shared" si="21"/>
        <v>-1.4030539573963669E-4</v>
      </c>
      <c r="K177" s="8"/>
      <c r="L177" s="8"/>
    </row>
    <row r="178" spans="2:12" ht="15.75" x14ac:dyDescent="0.25">
      <c r="B178" s="9" t="s">
        <v>233</v>
      </c>
      <c r="C178" s="13">
        <v>0</v>
      </c>
      <c r="D178" s="114">
        <f t="shared" si="18"/>
        <v>0</v>
      </c>
      <c r="E178" s="26">
        <v>0</v>
      </c>
      <c r="F178" s="114">
        <f t="shared" si="16"/>
        <v>0</v>
      </c>
      <c r="G178" s="13">
        <v>1216848</v>
      </c>
      <c r="H178" s="114">
        <v>0</v>
      </c>
      <c r="I178" s="55">
        <f t="shared" si="20"/>
        <v>1216848</v>
      </c>
      <c r="J178" s="44">
        <f t="shared" si="21"/>
        <v>0.67750134998010081</v>
      </c>
      <c r="K178" s="8"/>
      <c r="L178" s="8"/>
    </row>
    <row r="179" spans="2:12" ht="15.75" x14ac:dyDescent="0.25">
      <c r="B179" s="9" t="s">
        <v>234</v>
      </c>
      <c r="C179" s="13">
        <v>0</v>
      </c>
      <c r="D179" s="114">
        <f>(C179/I179)*100</f>
        <v>0</v>
      </c>
      <c r="E179" s="26">
        <v>0</v>
      </c>
      <c r="F179" s="114">
        <f t="shared" si="16"/>
        <v>0</v>
      </c>
      <c r="G179" s="13">
        <v>173839</v>
      </c>
      <c r="H179" s="114">
        <v>0</v>
      </c>
      <c r="I179" s="55">
        <f t="shared" ref="I179:I207" si="22">SUM(C179,E179,G179)</f>
        <v>173839</v>
      </c>
      <c r="J179" s="44">
        <f t="shared" ref="J179:J207" si="23">(I179/$I$285)*100</f>
        <v>9.678789559516944E-2</v>
      </c>
      <c r="K179" s="8"/>
      <c r="L179" s="8"/>
    </row>
    <row r="180" spans="2:12" ht="15.75" x14ac:dyDescent="0.25">
      <c r="B180" s="87" t="s">
        <v>166</v>
      </c>
      <c r="C180" s="88">
        <v>0</v>
      </c>
      <c r="D180" s="115">
        <f t="shared" ref="D180:D207" si="24">(C180/I180)*100</f>
        <v>0</v>
      </c>
      <c r="E180" s="98">
        <v>0</v>
      </c>
      <c r="F180" s="115">
        <f t="shared" si="16"/>
        <v>0</v>
      </c>
      <c r="G180" s="88">
        <v>236974</v>
      </c>
      <c r="H180" s="115">
        <v>0</v>
      </c>
      <c r="I180" s="90">
        <f t="shared" si="22"/>
        <v>236974</v>
      </c>
      <c r="J180" s="91">
        <f t="shared" si="23"/>
        <v>0.13193940813493915</v>
      </c>
      <c r="K180" s="8"/>
      <c r="L180" s="8"/>
    </row>
    <row r="181" spans="2:12" ht="15.75" x14ac:dyDescent="0.25">
      <c r="B181" s="9" t="s">
        <v>167</v>
      </c>
      <c r="C181" s="13">
        <v>0</v>
      </c>
      <c r="D181" s="114">
        <f t="shared" si="24"/>
        <v>0</v>
      </c>
      <c r="E181" s="26">
        <v>0</v>
      </c>
      <c r="F181" s="114">
        <f t="shared" si="16"/>
        <v>0</v>
      </c>
      <c r="G181" s="13">
        <v>20000</v>
      </c>
      <c r="H181" s="114">
        <v>0</v>
      </c>
      <c r="I181" s="55">
        <f t="shared" si="22"/>
        <v>20000</v>
      </c>
      <c r="J181" s="44">
        <f t="shared" si="23"/>
        <v>1.1135348868225134E-2</v>
      </c>
      <c r="K181" s="8"/>
      <c r="L181" s="8"/>
    </row>
    <row r="182" spans="2:12" ht="15.75" x14ac:dyDescent="0.25">
      <c r="B182" s="9" t="s">
        <v>168</v>
      </c>
      <c r="C182" s="13">
        <v>0</v>
      </c>
      <c r="D182" s="114">
        <f t="shared" si="24"/>
        <v>0</v>
      </c>
      <c r="E182" s="26">
        <v>0</v>
      </c>
      <c r="F182" s="114">
        <f t="shared" si="16"/>
        <v>0</v>
      </c>
      <c r="G182" s="13">
        <v>152500</v>
      </c>
      <c r="H182" s="114">
        <v>0</v>
      </c>
      <c r="I182" s="55">
        <f t="shared" si="22"/>
        <v>152500</v>
      </c>
      <c r="J182" s="44">
        <f t="shared" si="23"/>
        <v>8.4907035120216648E-2</v>
      </c>
      <c r="K182" s="8"/>
      <c r="L182" s="8"/>
    </row>
    <row r="183" spans="2:12" ht="15.75" x14ac:dyDescent="0.25">
      <c r="B183" s="9" t="s">
        <v>169</v>
      </c>
      <c r="C183" s="13">
        <v>0</v>
      </c>
      <c r="D183" s="114">
        <f t="shared" si="24"/>
        <v>0</v>
      </c>
      <c r="E183" s="26">
        <v>0</v>
      </c>
      <c r="F183" s="114">
        <f t="shared" si="16"/>
        <v>0</v>
      </c>
      <c r="G183" s="13">
        <v>150000</v>
      </c>
      <c r="H183" s="114">
        <v>0</v>
      </c>
      <c r="I183" s="55">
        <f t="shared" si="22"/>
        <v>150000</v>
      </c>
      <c r="J183" s="44">
        <f t="shared" si="23"/>
        <v>8.3515116511688497E-2</v>
      </c>
      <c r="K183" s="8"/>
      <c r="L183" s="8"/>
    </row>
    <row r="184" spans="2:12" ht="15.75" x14ac:dyDescent="0.25">
      <c r="B184" s="9" t="s">
        <v>235</v>
      </c>
      <c r="C184" s="13">
        <v>0</v>
      </c>
      <c r="D184" s="114">
        <f t="shared" si="24"/>
        <v>0</v>
      </c>
      <c r="E184" s="26">
        <v>0</v>
      </c>
      <c r="F184" s="114">
        <f t="shared" si="16"/>
        <v>0</v>
      </c>
      <c r="G184" s="13">
        <v>165206</v>
      </c>
      <c r="H184" s="114">
        <v>0</v>
      </c>
      <c r="I184" s="55">
        <f t="shared" si="22"/>
        <v>165206</v>
      </c>
      <c r="J184" s="44">
        <f t="shared" si="23"/>
        <v>9.1981322256200079E-2</v>
      </c>
      <c r="K184" s="8"/>
      <c r="L184" s="8"/>
    </row>
    <row r="185" spans="2:12" ht="15.75" x14ac:dyDescent="0.25">
      <c r="B185" s="87" t="s">
        <v>236</v>
      </c>
      <c r="C185" s="88">
        <v>65000</v>
      </c>
      <c r="D185" s="115">
        <f t="shared" si="24"/>
        <v>56.521739130434781</v>
      </c>
      <c r="E185" s="98">
        <v>0</v>
      </c>
      <c r="F185" s="115">
        <f t="shared" si="16"/>
        <v>0</v>
      </c>
      <c r="G185" s="88">
        <v>50000</v>
      </c>
      <c r="H185" s="115">
        <v>0</v>
      </c>
      <c r="I185" s="90">
        <f t="shared" si="22"/>
        <v>115000</v>
      </c>
      <c r="J185" s="91">
        <f t="shared" si="23"/>
        <v>6.4028255992294517E-2</v>
      </c>
      <c r="K185" s="8"/>
      <c r="L185" s="8"/>
    </row>
    <row r="186" spans="2:12" ht="15.75" x14ac:dyDescent="0.25">
      <c r="B186" s="9" t="s">
        <v>151</v>
      </c>
      <c r="C186" s="13">
        <v>0</v>
      </c>
      <c r="D186" s="114">
        <f t="shared" si="24"/>
        <v>0</v>
      </c>
      <c r="E186" s="26">
        <v>0</v>
      </c>
      <c r="F186" s="114">
        <f t="shared" si="16"/>
        <v>0</v>
      </c>
      <c r="G186" s="13">
        <v>150473</v>
      </c>
      <c r="H186" s="114">
        <v>0</v>
      </c>
      <c r="I186" s="55">
        <f t="shared" si="22"/>
        <v>150473</v>
      </c>
      <c r="J186" s="44">
        <f t="shared" si="23"/>
        <v>8.3778467512422031E-2</v>
      </c>
      <c r="K186" s="8"/>
      <c r="L186" s="8"/>
    </row>
    <row r="187" spans="2:12" ht="15.75" x14ac:dyDescent="0.25">
      <c r="B187" s="9" t="s">
        <v>170</v>
      </c>
      <c r="C187" s="13">
        <v>339078</v>
      </c>
      <c r="D187" s="114">
        <f t="shared" si="24"/>
        <v>86.45317559470692</v>
      </c>
      <c r="E187" s="26">
        <v>0</v>
      </c>
      <c r="F187" s="114">
        <f t="shared" si="16"/>
        <v>0</v>
      </c>
      <c r="G187" s="13">
        <v>53132</v>
      </c>
      <c r="H187" s="114">
        <v>0</v>
      </c>
      <c r="I187" s="55">
        <f t="shared" si="22"/>
        <v>392210</v>
      </c>
      <c r="J187" s="44">
        <f t="shared" si="23"/>
        <v>0.21836975898032895</v>
      </c>
      <c r="K187" s="8"/>
      <c r="L187" s="8"/>
    </row>
    <row r="188" spans="2:12" ht="15.75" x14ac:dyDescent="0.25">
      <c r="B188" s="9" t="s">
        <v>140</v>
      </c>
      <c r="C188" s="13">
        <v>137297</v>
      </c>
      <c r="D188" s="114">
        <f t="shared" si="24"/>
        <v>48.400083194968815</v>
      </c>
      <c r="E188" s="26">
        <v>0</v>
      </c>
      <c r="F188" s="114">
        <f t="shared" si="16"/>
        <v>0</v>
      </c>
      <c r="G188" s="13">
        <v>146374</v>
      </c>
      <c r="H188" s="114">
        <v>0</v>
      </c>
      <c r="I188" s="55">
        <f t="shared" si="22"/>
        <v>283671</v>
      </c>
      <c r="J188" s="44">
        <f t="shared" si="23"/>
        <v>0.15793877743991461</v>
      </c>
      <c r="K188" s="8"/>
      <c r="L188" s="8"/>
    </row>
    <row r="189" spans="2:12" ht="15.75" x14ac:dyDescent="0.25">
      <c r="B189" s="9" t="s">
        <v>237</v>
      </c>
      <c r="C189" s="13">
        <v>0</v>
      </c>
      <c r="D189" s="114">
        <f t="shared" si="24"/>
        <v>0</v>
      </c>
      <c r="E189" s="26">
        <v>0</v>
      </c>
      <c r="F189" s="114">
        <f t="shared" si="16"/>
        <v>0</v>
      </c>
      <c r="G189" s="13">
        <v>-102396</v>
      </c>
      <c r="H189" s="114">
        <v>0</v>
      </c>
      <c r="I189" s="55">
        <f t="shared" si="22"/>
        <v>-102396</v>
      </c>
      <c r="J189" s="44">
        <f t="shared" si="23"/>
        <v>-5.7010759135539039E-2</v>
      </c>
      <c r="K189" s="8"/>
      <c r="L189" s="8"/>
    </row>
    <row r="190" spans="2:12" ht="15.75" x14ac:dyDescent="0.25">
      <c r="B190" s="87" t="s">
        <v>238</v>
      </c>
      <c r="C190" s="88">
        <v>12864</v>
      </c>
      <c r="D190" s="115">
        <f t="shared" si="24"/>
        <v>100</v>
      </c>
      <c r="E190" s="98">
        <v>0</v>
      </c>
      <c r="F190" s="115">
        <f t="shared" si="16"/>
        <v>0</v>
      </c>
      <c r="G190" s="88">
        <v>0</v>
      </c>
      <c r="H190" s="115">
        <v>0</v>
      </c>
      <c r="I190" s="90">
        <f t="shared" si="22"/>
        <v>12864</v>
      </c>
      <c r="J190" s="91">
        <f t="shared" si="23"/>
        <v>7.162256392042406E-3</v>
      </c>
      <c r="K190" s="8"/>
      <c r="L190" s="8"/>
    </row>
    <row r="191" spans="2:12" ht="15.75" x14ac:dyDescent="0.25">
      <c r="B191" s="9" t="s">
        <v>239</v>
      </c>
      <c r="C191" s="13">
        <v>0</v>
      </c>
      <c r="D191" s="114">
        <f t="shared" si="24"/>
        <v>0</v>
      </c>
      <c r="E191" s="26">
        <v>0</v>
      </c>
      <c r="F191" s="114">
        <f t="shared" ref="F191:F233" si="25">(E191/I191)*100</f>
        <v>0</v>
      </c>
      <c r="G191" s="13">
        <v>256678</v>
      </c>
      <c r="H191" s="114">
        <v>0</v>
      </c>
      <c r="I191" s="55">
        <f t="shared" si="22"/>
        <v>256678</v>
      </c>
      <c r="J191" s="44">
        <f t="shared" si="23"/>
        <v>0.14290995383991453</v>
      </c>
      <c r="K191" s="8"/>
      <c r="L191" s="8"/>
    </row>
    <row r="192" spans="2:12" ht="15.75" x14ac:dyDescent="0.25">
      <c r="B192" s="9" t="s">
        <v>118</v>
      </c>
      <c r="C192" s="13">
        <v>5000</v>
      </c>
      <c r="D192" s="114">
        <f t="shared" si="24"/>
        <v>3.3096801525100612</v>
      </c>
      <c r="E192" s="26">
        <v>0</v>
      </c>
      <c r="F192" s="114">
        <f t="shared" si="25"/>
        <v>0</v>
      </c>
      <c r="G192" s="13">
        <v>146072</v>
      </c>
      <c r="H192" s="114">
        <v>0</v>
      </c>
      <c r="I192" s="55">
        <f t="shared" si="22"/>
        <v>151072</v>
      </c>
      <c r="J192" s="44">
        <f t="shared" si="23"/>
        <v>8.4111971211025371E-2</v>
      </c>
      <c r="K192" s="8"/>
      <c r="L192" s="8"/>
    </row>
    <row r="193" spans="2:12" ht="15.75" x14ac:dyDescent="0.25">
      <c r="B193" s="9" t="s">
        <v>119</v>
      </c>
      <c r="C193" s="13">
        <v>0</v>
      </c>
      <c r="D193" s="114">
        <f t="shared" si="24"/>
        <v>0</v>
      </c>
      <c r="E193" s="26">
        <v>0</v>
      </c>
      <c r="F193" s="114">
        <f t="shared" si="25"/>
        <v>0</v>
      </c>
      <c r="G193" s="13">
        <v>31200</v>
      </c>
      <c r="H193" s="114">
        <v>0</v>
      </c>
      <c r="I193" s="55">
        <f t="shared" si="22"/>
        <v>31200</v>
      </c>
      <c r="J193" s="44">
        <f t="shared" si="23"/>
        <v>1.7371144234431209E-2</v>
      </c>
      <c r="K193" s="8"/>
      <c r="L193" s="8"/>
    </row>
    <row r="194" spans="2:12" ht="15.75" x14ac:dyDescent="0.25">
      <c r="B194" s="9" t="s">
        <v>240</v>
      </c>
      <c r="C194" s="13">
        <v>0</v>
      </c>
      <c r="D194" s="114">
        <f t="shared" si="24"/>
        <v>0</v>
      </c>
      <c r="E194" s="26">
        <v>0</v>
      </c>
      <c r="F194" s="114">
        <f t="shared" si="25"/>
        <v>0</v>
      </c>
      <c r="G194" s="13">
        <v>158792</v>
      </c>
      <c r="H194" s="114">
        <v>0</v>
      </c>
      <c r="I194" s="55">
        <f t="shared" si="22"/>
        <v>158792</v>
      </c>
      <c r="J194" s="44">
        <f t="shared" si="23"/>
        <v>8.8410215874160258E-2</v>
      </c>
      <c r="K194" s="8"/>
      <c r="L194" s="8"/>
    </row>
    <row r="195" spans="2:12" ht="15.75" x14ac:dyDescent="0.25">
      <c r="B195" s="87" t="s">
        <v>241</v>
      </c>
      <c r="C195" s="88">
        <v>599163</v>
      </c>
      <c r="D195" s="115">
        <f t="shared" si="24"/>
        <v>93.064033624409376</v>
      </c>
      <c r="E195" s="98">
        <v>44655</v>
      </c>
      <c r="F195" s="115">
        <f t="shared" si="25"/>
        <v>6.9359663755906169</v>
      </c>
      <c r="G195" s="88">
        <v>0</v>
      </c>
      <c r="H195" s="115">
        <v>0</v>
      </c>
      <c r="I195" s="90">
        <f t="shared" si="22"/>
        <v>643818</v>
      </c>
      <c r="J195" s="91">
        <f t="shared" si="23"/>
        <v>0.35845690188214846</v>
      </c>
      <c r="K195" s="8"/>
      <c r="L195" s="8"/>
    </row>
    <row r="196" spans="2:12" ht="15.75" x14ac:dyDescent="0.25">
      <c r="B196" s="9" t="s">
        <v>96</v>
      </c>
      <c r="C196" s="13">
        <v>30840</v>
      </c>
      <c r="D196" s="114">
        <f t="shared" si="24"/>
        <v>50.000810648681068</v>
      </c>
      <c r="E196" s="26">
        <v>0</v>
      </c>
      <c r="F196" s="114">
        <f t="shared" si="25"/>
        <v>0</v>
      </c>
      <c r="G196" s="13">
        <v>30839</v>
      </c>
      <c r="H196" s="114">
        <v>0</v>
      </c>
      <c r="I196" s="55">
        <f t="shared" si="22"/>
        <v>61679</v>
      </c>
      <c r="J196" s="44">
        <f t="shared" si="23"/>
        <v>3.4340859142162901E-2</v>
      </c>
      <c r="K196" s="8"/>
      <c r="L196" s="8"/>
    </row>
    <row r="197" spans="2:12" ht="15.75" x14ac:dyDescent="0.25">
      <c r="B197" s="9" t="s">
        <v>148</v>
      </c>
      <c r="C197" s="13">
        <v>0</v>
      </c>
      <c r="D197" s="114">
        <f t="shared" si="24"/>
        <v>0</v>
      </c>
      <c r="E197" s="26">
        <v>0</v>
      </c>
      <c r="F197" s="114">
        <f t="shared" si="25"/>
        <v>0</v>
      </c>
      <c r="G197" s="13">
        <v>208678</v>
      </c>
      <c r="H197" s="114">
        <v>0</v>
      </c>
      <c r="I197" s="55">
        <f t="shared" si="22"/>
        <v>208678</v>
      </c>
      <c r="J197" s="44">
        <f t="shared" si="23"/>
        <v>0.11618511655617422</v>
      </c>
      <c r="K197" s="8"/>
      <c r="L197" s="8"/>
    </row>
    <row r="198" spans="2:12" ht="15.75" x14ac:dyDescent="0.25">
      <c r="B198" s="9" t="s">
        <v>242</v>
      </c>
      <c r="C198" s="13">
        <v>0</v>
      </c>
      <c r="D198" s="114">
        <f t="shared" si="24"/>
        <v>0</v>
      </c>
      <c r="E198" s="26">
        <v>0</v>
      </c>
      <c r="F198" s="114">
        <f t="shared" si="25"/>
        <v>0</v>
      </c>
      <c r="G198" s="13">
        <v>107588</v>
      </c>
      <c r="H198" s="114">
        <v>0</v>
      </c>
      <c r="I198" s="55">
        <f t="shared" si="22"/>
        <v>107588</v>
      </c>
      <c r="J198" s="44">
        <f t="shared" si="23"/>
        <v>5.9901495701730277E-2</v>
      </c>
      <c r="K198" s="8"/>
      <c r="L198" s="8"/>
    </row>
    <row r="199" spans="2:12" ht="15.75" x14ac:dyDescent="0.25">
      <c r="B199" s="9" t="s">
        <v>171</v>
      </c>
      <c r="C199" s="13">
        <v>239740</v>
      </c>
      <c r="D199" s="114">
        <f t="shared" si="24"/>
        <v>83.566294625739843</v>
      </c>
      <c r="E199" s="26">
        <v>0</v>
      </c>
      <c r="F199" s="114">
        <f t="shared" si="25"/>
        <v>0</v>
      </c>
      <c r="G199" s="13">
        <v>47146</v>
      </c>
      <c r="H199" s="114">
        <v>0</v>
      </c>
      <c r="I199" s="55">
        <f t="shared" si="22"/>
        <v>286886</v>
      </c>
      <c r="J199" s="44">
        <f t="shared" si="23"/>
        <v>0.15972878477048177</v>
      </c>
      <c r="K199" s="8"/>
      <c r="L199" s="8"/>
    </row>
    <row r="200" spans="2:12" ht="15.75" x14ac:dyDescent="0.25">
      <c r="B200" s="87" t="s">
        <v>243</v>
      </c>
      <c r="C200" s="88">
        <v>0</v>
      </c>
      <c r="D200" s="115">
        <f t="shared" si="24"/>
        <v>0</v>
      </c>
      <c r="E200" s="98">
        <v>0</v>
      </c>
      <c r="F200" s="115">
        <f t="shared" si="25"/>
        <v>0</v>
      </c>
      <c r="G200" s="88">
        <v>813083</v>
      </c>
      <c r="H200" s="115">
        <v>0</v>
      </c>
      <c r="I200" s="90">
        <f t="shared" si="22"/>
        <v>813083</v>
      </c>
      <c r="J200" s="91">
        <f t="shared" si="23"/>
        <v>0.45269814319115487</v>
      </c>
      <c r="K200" s="8"/>
      <c r="L200" s="8"/>
    </row>
    <row r="201" spans="2:12" ht="15.75" x14ac:dyDescent="0.25">
      <c r="B201" s="9" t="s">
        <v>141</v>
      </c>
      <c r="C201" s="13">
        <v>0</v>
      </c>
      <c r="D201" s="114">
        <f t="shared" si="24"/>
        <v>0</v>
      </c>
      <c r="E201" s="26">
        <v>0</v>
      </c>
      <c r="F201" s="114">
        <f t="shared" si="25"/>
        <v>0</v>
      </c>
      <c r="G201" s="13">
        <v>-642</v>
      </c>
      <c r="H201" s="114">
        <v>0</v>
      </c>
      <c r="I201" s="55">
        <f t="shared" si="22"/>
        <v>-642</v>
      </c>
      <c r="J201" s="44">
        <f t="shared" si="23"/>
        <v>-3.5744469867002678E-4</v>
      </c>
      <c r="K201" s="8"/>
      <c r="L201" s="8"/>
    </row>
    <row r="202" spans="2:12" ht="15.75" x14ac:dyDescent="0.25">
      <c r="B202" s="9" t="s">
        <v>244</v>
      </c>
      <c r="C202" s="13">
        <v>0</v>
      </c>
      <c r="D202" s="114">
        <f t="shared" si="24"/>
        <v>0</v>
      </c>
      <c r="E202" s="26">
        <v>0</v>
      </c>
      <c r="F202" s="114">
        <f t="shared" si="25"/>
        <v>0</v>
      </c>
      <c r="G202" s="13">
        <v>494606</v>
      </c>
      <c r="H202" s="114">
        <v>0</v>
      </c>
      <c r="I202" s="55">
        <f t="shared" si="22"/>
        <v>494606</v>
      </c>
      <c r="J202" s="44">
        <f t="shared" si="23"/>
        <v>0.27538051811586806</v>
      </c>
      <c r="K202" s="8"/>
      <c r="L202" s="8"/>
    </row>
    <row r="203" spans="2:12" ht="15.75" x14ac:dyDescent="0.25">
      <c r="B203" s="9" t="s">
        <v>50</v>
      </c>
      <c r="C203" s="13">
        <v>0</v>
      </c>
      <c r="D203" s="114">
        <f t="shared" si="24"/>
        <v>0</v>
      </c>
      <c r="E203" s="26">
        <v>0</v>
      </c>
      <c r="F203" s="114">
        <f t="shared" si="25"/>
        <v>0</v>
      </c>
      <c r="G203" s="13">
        <v>20000</v>
      </c>
      <c r="H203" s="114">
        <v>0</v>
      </c>
      <c r="I203" s="55">
        <f t="shared" si="22"/>
        <v>20000</v>
      </c>
      <c r="J203" s="44">
        <f t="shared" si="23"/>
        <v>1.1135348868225134E-2</v>
      </c>
      <c r="K203" s="8"/>
      <c r="L203" s="8"/>
    </row>
    <row r="204" spans="2:12" ht="15.75" x14ac:dyDescent="0.25">
      <c r="B204" s="9" t="s">
        <v>172</v>
      </c>
      <c r="C204" s="13">
        <v>137000</v>
      </c>
      <c r="D204" s="114">
        <f t="shared" si="24"/>
        <v>48.227889096976782</v>
      </c>
      <c r="E204" s="26">
        <v>0</v>
      </c>
      <c r="F204" s="114">
        <f t="shared" si="25"/>
        <v>0</v>
      </c>
      <c r="G204" s="13">
        <v>147068</v>
      </c>
      <c r="H204" s="114">
        <v>0</v>
      </c>
      <c r="I204" s="55">
        <f t="shared" si="22"/>
        <v>284068</v>
      </c>
      <c r="J204" s="44">
        <f t="shared" si="23"/>
        <v>0.15815981411494887</v>
      </c>
      <c r="K204" s="8"/>
      <c r="L204" s="8"/>
    </row>
    <row r="205" spans="2:12" ht="15.75" x14ac:dyDescent="0.25">
      <c r="B205" s="87" t="s">
        <v>173</v>
      </c>
      <c r="C205" s="88">
        <v>0</v>
      </c>
      <c r="D205" s="115">
        <f t="shared" si="24"/>
        <v>0</v>
      </c>
      <c r="E205" s="98">
        <v>0</v>
      </c>
      <c r="F205" s="115">
        <f t="shared" si="25"/>
        <v>0</v>
      </c>
      <c r="G205" s="88">
        <v>75895</v>
      </c>
      <c r="H205" s="115">
        <v>0</v>
      </c>
      <c r="I205" s="90">
        <f t="shared" si="22"/>
        <v>75895</v>
      </c>
      <c r="J205" s="91">
        <f t="shared" si="23"/>
        <v>4.2255865117697328E-2</v>
      </c>
      <c r="K205" s="8"/>
      <c r="L205" s="8"/>
    </row>
    <row r="206" spans="2:12" ht="15.75" x14ac:dyDescent="0.25">
      <c r="B206" s="9" t="s">
        <v>98</v>
      </c>
      <c r="C206" s="13">
        <v>91451</v>
      </c>
      <c r="D206" s="114">
        <f t="shared" si="24"/>
        <v>11.563327015404536</v>
      </c>
      <c r="E206" s="26">
        <v>0</v>
      </c>
      <c r="F206" s="114">
        <f t="shared" si="25"/>
        <v>0</v>
      </c>
      <c r="G206" s="13">
        <v>699420</v>
      </c>
      <c r="H206" s="114">
        <v>0</v>
      </c>
      <c r="I206" s="55">
        <f t="shared" si="22"/>
        <v>790871</v>
      </c>
      <c r="J206" s="44">
        <f t="shared" si="23"/>
        <v>0.44033122473810399</v>
      </c>
      <c r="K206" s="8"/>
      <c r="L206" s="8"/>
    </row>
    <row r="207" spans="2:12" ht="15.75" x14ac:dyDescent="0.25">
      <c r="B207" s="9" t="s">
        <v>159</v>
      </c>
      <c r="C207" s="13">
        <v>0</v>
      </c>
      <c r="D207" s="114">
        <f t="shared" si="24"/>
        <v>0</v>
      </c>
      <c r="E207" s="26">
        <v>0</v>
      </c>
      <c r="F207" s="114">
        <f t="shared" si="25"/>
        <v>0</v>
      </c>
      <c r="G207" s="13">
        <v>21445</v>
      </c>
      <c r="H207" s="114">
        <v>0</v>
      </c>
      <c r="I207" s="55">
        <f t="shared" si="22"/>
        <v>21445</v>
      </c>
      <c r="J207" s="44">
        <f t="shared" si="23"/>
        <v>1.1939877823954399E-2</v>
      </c>
      <c r="K207" s="8"/>
      <c r="L207" s="8"/>
    </row>
    <row r="208" spans="2:12" ht="15.75" x14ac:dyDescent="0.25">
      <c r="B208" s="9" t="s">
        <v>152</v>
      </c>
      <c r="C208" s="13">
        <v>0</v>
      </c>
      <c r="D208" s="114">
        <f t="shared" si="18"/>
        <v>0</v>
      </c>
      <c r="E208" s="26">
        <v>0</v>
      </c>
      <c r="F208" s="114">
        <f t="shared" si="25"/>
        <v>0</v>
      </c>
      <c r="G208" s="13">
        <v>75000</v>
      </c>
      <c r="H208" s="114">
        <f t="shared" si="19"/>
        <v>100</v>
      </c>
      <c r="I208" s="55">
        <f t="shared" si="20"/>
        <v>75000</v>
      </c>
      <c r="J208" s="44">
        <f t="shared" ref="J208:J233" si="26">(I208/$I$285)*100</f>
        <v>4.1757558255844249E-2</v>
      </c>
      <c r="K208" s="8"/>
      <c r="L208" s="8"/>
    </row>
    <row r="209" spans="1:12" ht="15.75" x14ac:dyDescent="0.25">
      <c r="A209" s="52"/>
      <c r="B209" s="9" t="s">
        <v>174</v>
      </c>
      <c r="C209" s="13">
        <v>0</v>
      </c>
      <c r="D209" s="113">
        <f t="shared" si="18"/>
        <v>0</v>
      </c>
      <c r="E209" s="27">
        <v>0</v>
      </c>
      <c r="F209" s="113">
        <f t="shared" si="25"/>
        <v>0</v>
      </c>
      <c r="G209" s="13">
        <v>28800</v>
      </c>
      <c r="H209" s="113">
        <f t="shared" si="19"/>
        <v>100</v>
      </c>
      <c r="I209" s="19">
        <f t="shared" si="20"/>
        <v>28800</v>
      </c>
      <c r="J209" s="44">
        <f t="shared" si="26"/>
        <v>1.6034902370244193E-2</v>
      </c>
      <c r="K209" s="53"/>
      <c r="L209" s="8"/>
    </row>
    <row r="210" spans="1:12" ht="15.75" x14ac:dyDescent="0.25">
      <c r="A210" s="52"/>
      <c r="B210" s="92" t="s">
        <v>245</v>
      </c>
      <c r="C210" s="93">
        <v>0</v>
      </c>
      <c r="D210" s="119">
        <f t="shared" si="18"/>
        <v>0</v>
      </c>
      <c r="E210" s="95">
        <v>0</v>
      </c>
      <c r="F210" s="119">
        <f t="shared" si="25"/>
        <v>0</v>
      </c>
      <c r="G210" s="93">
        <v>175500</v>
      </c>
      <c r="H210" s="119">
        <f t="shared" si="19"/>
        <v>100</v>
      </c>
      <c r="I210" s="96">
        <f t="shared" si="20"/>
        <v>175500</v>
      </c>
      <c r="J210" s="97">
        <f t="shared" si="26"/>
        <v>9.7712686318675537E-2</v>
      </c>
      <c r="K210" s="53"/>
      <c r="L210" s="8"/>
    </row>
    <row r="211" spans="1:12" ht="15.75" customHeight="1" x14ac:dyDescent="0.25">
      <c r="A211" s="52"/>
      <c r="B211" s="9" t="s">
        <v>246</v>
      </c>
      <c r="C211" s="13">
        <v>131972</v>
      </c>
      <c r="D211" s="114">
        <v>0</v>
      </c>
      <c r="E211" s="26">
        <v>0</v>
      </c>
      <c r="F211" s="114">
        <f t="shared" si="25"/>
        <v>0</v>
      </c>
      <c r="G211" s="13">
        <v>913616</v>
      </c>
      <c r="H211" s="114">
        <v>0</v>
      </c>
      <c r="I211" s="55">
        <f t="shared" si="20"/>
        <v>1045588</v>
      </c>
      <c r="J211" s="44">
        <f t="shared" si="26"/>
        <v>0.58214935762148901</v>
      </c>
      <c r="K211" s="53"/>
      <c r="L211" s="8"/>
    </row>
    <row r="212" spans="1:12" ht="15.75" x14ac:dyDescent="0.25">
      <c r="A212" s="52"/>
      <c r="B212" s="9" t="s">
        <v>247</v>
      </c>
      <c r="C212" s="13">
        <v>78917</v>
      </c>
      <c r="D212" s="114">
        <f t="shared" si="18"/>
        <v>100</v>
      </c>
      <c r="E212" s="26">
        <v>0</v>
      </c>
      <c r="F212" s="114">
        <f t="shared" si="25"/>
        <v>0</v>
      </c>
      <c r="G212" s="13">
        <v>0</v>
      </c>
      <c r="H212" s="114">
        <f t="shared" si="19"/>
        <v>0</v>
      </c>
      <c r="I212" s="55">
        <f t="shared" si="20"/>
        <v>78917</v>
      </c>
      <c r="J212" s="44">
        <f t="shared" si="26"/>
        <v>4.3938416331686138E-2</v>
      </c>
      <c r="K212" s="8"/>
      <c r="L212" s="8"/>
    </row>
    <row r="213" spans="1:12" ht="15.75" x14ac:dyDescent="0.25">
      <c r="B213" s="9" t="s">
        <v>248</v>
      </c>
      <c r="C213" s="13">
        <v>0</v>
      </c>
      <c r="D213" s="114">
        <v>0</v>
      </c>
      <c r="E213" s="26">
        <v>0</v>
      </c>
      <c r="F213" s="114">
        <f t="shared" si="25"/>
        <v>0</v>
      </c>
      <c r="G213" s="13">
        <v>349498</v>
      </c>
      <c r="H213" s="114">
        <v>0</v>
      </c>
      <c r="I213" s="55">
        <f t="shared" si="20"/>
        <v>349498</v>
      </c>
      <c r="J213" s="44">
        <f t="shared" si="26"/>
        <v>0.19458910793734738</v>
      </c>
      <c r="K213" s="8"/>
      <c r="L213" s="8"/>
    </row>
    <row r="214" spans="1:12" ht="15.75" x14ac:dyDescent="0.25">
      <c r="B214" s="87" t="s">
        <v>149</v>
      </c>
      <c r="C214" s="88">
        <v>6730</v>
      </c>
      <c r="D214" s="115">
        <f t="shared" si="18"/>
        <v>100</v>
      </c>
      <c r="E214" s="98">
        <v>0</v>
      </c>
      <c r="F214" s="115">
        <f t="shared" si="25"/>
        <v>0</v>
      </c>
      <c r="G214" s="88">
        <v>0</v>
      </c>
      <c r="H214" s="115">
        <f t="shared" si="19"/>
        <v>0</v>
      </c>
      <c r="I214" s="90">
        <f t="shared" si="20"/>
        <v>6730</v>
      </c>
      <c r="J214" s="91">
        <f t="shared" si="26"/>
        <v>3.7470448941577575E-3</v>
      </c>
      <c r="K214" s="8"/>
      <c r="L214" s="8"/>
    </row>
    <row r="215" spans="1:12" ht="15.75" x14ac:dyDescent="0.25">
      <c r="B215" s="9" t="s">
        <v>249</v>
      </c>
      <c r="C215" s="13">
        <v>0</v>
      </c>
      <c r="D215" s="113">
        <v>0</v>
      </c>
      <c r="E215" s="27">
        <v>0</v>
      </c>
      <c r="F215" s="113">
        <f t="shared" si="25"/>
        <v>0</v>
      </c>
      <c r="G215" s="13">
        <v>50000</v>
      </c>
      <c r="H215" s="113">
        <v>0</v>
      </c>
      <c r="I215" s="19">
        <f t="shared" si="20"/>
        <v>50000</v>
      </c>
      <c r="J215" s="44">
        <f t="shared" si="26"/>
        <v>2.7838372170562835E-2</v>
      </c>
      <c r="K215" s="8"/>
      <c r="L215" s="8"/>
    </row>
    <row r="216" spans="1:12" ht="13.5" customHeight="1" x14ac:dyDescent="0.25">
      <c r="B216" s="9" t="s">
        <v>160</v>
      </c>
      <c r="C216" s="13">
        <v>0</v>
      </c>
      <c r="D216" s="113">
        <f t="shared" si="18"/>
        <v>0</v>
      </c>
      <c r="E216" s="27">
        <v>0</v>
      </c>
      <c r="F216" s="113">
        <f t="shared" si="25"/>
        <v>0</v>
      </c>
      <c r="G216" s="13">
        <v>71553</v>
      </c>
      <c r="H216" s="113">
        <f t="shared" si="19"/>
        <v>100</v>
      </c>
      <c r="I216" s="19">
        <f t="shared" si="20"/>
        <v>71553</v>
      </c>
      <c r="J216" s="44">
        <f t="shared" si="26"/>
        <v>3.9838380878405646E-2</v>
      </c>
      <c r="K216" s="8"/>
      <c r="L216" s="8"/>
    </row>
    <row r="217" spans="1:12" ht="15.75" x14ac:dyDescent="0.25">
      <c r="B217" s="9" t="s">
        <v>250</v>
      </c>
      <c r="C217" s="13">
        <v>0</v>
      </c>
      <c r="D217" s="113">
        <f t="shared" si="18"/>
        <v>0</v>
      </c>
      <c r="E217" s="27">
        <v>0</v>
      </c>
      <c r="F217" s="113">
        <f t="shared" si="25"/>
        <v>0</v>
      </c>
      <c r="G217" s="13">
        <v>132060</v>
      </c>
      <c r="H217" s="113">
        <f t="shared" si="19"/>
        <v>100</v>
      </c>
      <c r="I217" s="19">
        <f t="shared" si="20"/>
        <v>132060</v>
      </c>
      <c r="J217" s="44">
        <f t="shared" si="26"/>
        <v>7.3526708576890559E-2</v>
      </c>
      <c r="K217" s="8"/>
      <c r="L217" s="8"/>
    </row>
    <row r="218" spans="1:12" ht="15.75" x14ac:dyDescent="0.25">
      <c r="B218" s="9" t="s">
        <v>251</v>
      </c>
      <c r="C218" s="13">
        <v>0</v>
      </c>
      <c r="D218" s="113">
        <v>0</v>
      </c>
      <c r="E218" s="27">
        <v>0</v>
      </c>
      <c r="F218" s="113">
        <f t="shared" si="25"/>
        <v>0</v>
      </c>
      <c r="G218" s="13">
        <v>52141</v>
      </c>
      <c r="H218" s="113">
        <v>0</v>
      </c>
      <c r="I218" s="19">
        <f t="shared" si="20"/>
        <v>52141</v>
      </c>
      <c r="J218" s="44">
        <f t="shared" si="26"/>
        <v>2.9030411266906333E-2</v>
      </c>
      <c r="K218" s="8"/>
      <c r="L218" s="8"/>
    </row>
    <row r="219" spans="1:12" ht="15.75" x14ac:dyDescent="0.25">
      <c r="B219" s="9" t="s">
        <v>252</v>
      </c>
      <c r="C219" s="13">
        <v>0</v>
      </c>
      <c r="D219" s="113">
        <f t="shared" ref="D219:D233" si="27">(C219/I219)*100</f>
        <v>0</v>
      </c>
      <c r="E219" s="27">
        <v>0</v>
      </c>
      <c r="F219" s="113">
        <f t="shared" si="25"/>
        <v>0</v>
      </c>
      <c r="G219" s="13">
        <v>341534</v>
      </c>
      <c r="H219" s="113">
        <f t="shared" ref="H219:H233" si="28">(G219/I219)*100</f>
        <v>100</v>
      </c>
      <c r="I219" s="19">
        <f t="shared" si="20"/>
        <v>341534</v>
      </c>
      <c r="J219" s="44">
        <f t="shared" si="26"/>
        <v>0.19015501201802015</v>
      </c>
      <c r="K219" s="8"/>
      <c r="L219" s="8"/>
    </row>
    <row r="220" spans="1:12" ht="15.75" x14ac:dyDescent="0.25">
      <c r="B220" s="92" t="s">
        <v>253</v>
      </c>
      <c r="C220" s="93">
        <v>0</v>
      </c>
      <c r="D220" s="119">
        <f t="shared" si="27"/>
        <v>0</v>
      </c>
      <c r="E220" s="95">
        <v>0</v>
      </c>
      <c r="F220" s="119">
        <f t="shared" si="25"/>
        <v>0</v>
      </c>
      <c r="G220" s="93">
        <v>369371</v>
      </c>
      <c r="H220" s="119">
        <f t="shared" si="28"/>
        <v>100</v>
      </c>
      <c r="I220" s="96">
        <f t="shared" ref="I220:I233" si="29">SUM(C220,E220,G220)</f>
        <v>369371</v>
      </c>
      <c r="J220" s="97">
        <f t="shared" si="26"/>
        <v>0.20565374734025929</v>
      </c>
      <c r="K220" s="8"/>
      <c r="L220" s="8"/>
    </row>
    <row r="221" spans="1:12" ht="15.75" x14ac:dyDescent="0.25">
      <c r="B221" s="9" t="s">
        <v>175</v>
      </c>
      <c r="C221" s="13">
        <v>30750</v>
      </c>
      <c r="D221" s="114">
        <f t="shared" si="27"/>
        <v>34.647887323943664</v>
      </c>
      <c r="E221" s="26">
        <v>0</v>
      </c>
      <c r="F221" s="114">
        <f t="shared" si="25"/>
        <v>0</v>
      </c>
      <c r="G221" s="13">
        <v>58000</v>
      </c>
      <c r="H221" s="114">
        <f t="shared" si="28"/>
        <v>65.352112676056336</v>
      </c>
      <c r="I221" s="55">
        <f t="shared" si="29"/>
        <v>88750</v>
      </c>
      <c r="J221" s="44">
        <f t="shared" si="26"/>
        <v>4.9413110602749027E-2</v>
      </c>
      <c r="K221" s="8"/>
      <c r="L221" s="8"/>
    </row>
    <row r="222" spans="1:12" ht="15.75" x14ac:dyDescent="0.25">
      <c r="B222" s="9" t="s">
        <v>254</v>
      </c>
      <c r="C222" s="13">
        <v>0</v>
      </c>
      <c r="D222" s="114">
        <f t="shared" si="27"/>
        <v>0</v>
      </c>
      <c r="E222" s="26">
        <v>0</v>
      </c>
      <c r="F222" s="114">
        <f t="shared" si="25"/>
        <v>0</v>
      </c>
      <c r="G222" s="13">
        <v>228284</v>
      </c>
      <c r="H222" s="114">
        <f t="shared" si="28"/>
        <v>100</v>
      </c>
      <c r="I222" s="55">
        <f t="shared" si="29"/>
        <v>228284</v>
      </c>
      <c r="J222" s="44">
        <f t="shared" si="26"/>
        <v>0.12710109905169531</v>
      </c>
      <c r="K222" s="8"/>
      <c r="L222" s="8"/>
    </row>
    <row r="223" spans="1:12" ht="15.75" x14ac:dyDescent="0.25">
      <c r="B223" s="9" t="s">
        <v>176</v>
      </c>
      <c r="C223" s="13">
        <v>0</v>
      </c>
      <c r="D223" s="114">
        <f t="shared" si="27"/>
        <v>0</v>
      </c>
      <c r="E223" s="26">
        <v>0</v>
      </c>
      <c r="F223" s="114">
        <f t="shared" si="25"/>
        <v>0</v>
      </c>
      <c r="G223" s="13">
        <v>133747</v>
      </c>
      <c r="H223" s="114">
        <f t="shared" si="28"/>
        <v>100</v>
      </c>
      <c r="I223" s="55">
        <f t="shared" si="29"/>
        <v>133747</v>
      </c>
      <c r="J223" s="44">
        <f t="shared" si="26"/>
        <v>7.4465975253925343E-2</v>
      </c>
      <c r="K223" s="8"/>
      <c r="L223" s="8"/>
    </row>
    <row r="224" spans="1:12" ht="15.75" x14ac:dyDescent="0.25">
      <c r="B224" s="87" t="s">
        <v>153</v>
      </c>
      <c r="C224" s="88">
        <v>240000</v>
      </c>
      <c r="D224" s="115">
        <f t="shared" si="27"/>
        <v>53.300050412964353</v>
      </c>
      <c r="E224" s="98">
        <v>0</v>
      </c>
      <c r="F224" s="115">
        <f t="shared" si="25"/>
        <v>0</v>
      </c>
      <c r="G224" s="88">
        <v>210281</v>
      </c>
      <c r="H224" s="115">
        <f t="shared" si="28"/>
        <v>46.699949587035647</v>
      </c>
      <c r="I224" s="90">
        <f t="shared" si="29"/>
        <v>450281</v>
      </c>
      <c r="J224" s="91">
        <f t="shared" si="26"/>
        <v>0.25070180118666407</v>
      </c>
      <c r="K224" s="8"/>
      <c r="L224" s="8"/>
    </row>
    <row r="225" spans="2:12" ht="15.75" x14ac:dyDescent="0.25">
      <c r="B225" s="9" t="s">
        <v>255</v>
      </c>
      <c r="C225" s="13">
        <v>0</v>
      </c>
      <c r="D225" s="113">
        <f t="shared" si="27"/>
        <v>0</v>
      </c>
      <c r="E225" s="27">
        <v>0</v>
      </c>
      <c r="F225" s="113">
        <f t="shared" si="25"/>
        <v>0</v>
      </c>
      <c r="G225" s="13">
        <v>274723</v>
      </c>
      <c r="H225" s="113">
        <f t="shared" si="28"/>
        <v>100</v>
      </c>
      <c r="I225" s="19">
        <f t="shared" si="29"/>
        <v>274723</v>
      </c>
      <c r="J225" s="44">
        <f t="shared" si="26"/>
        <v>0.15295682235627064</v>
      </c>
      <c r="K225" s="8"/>
      <c r="L225" s="8"/>
    </row>
    <row r="226" spans="2:12" ht="15.75" x14ac:dyDescent="0.25">
      <c r="B226" s="9" t="s">
        <v>256</v>
      </c>
      <c r="C226" s="13">
        <v>108000</v>
      </c>
      <c r="D226" s="113">
        <v>0</v>
      </c>
      <c r="E226" s="27">
        <v>0</v>
      </c>
      <c r="F226" s="113">
        <f t="shared" si="25"/>
        <v>0</v>
      </c>
      <c r="G226" s="13">
        <v>250000</v>
      </c>
      <c r="H226" s="113">
        <v>0</v>
      </c>
      <c r="I226" s="19">
        <f t="shared" si="29"/>
        <v>358000</v>
      </c>
      <c r="J226" s="44">
        <f t="shared" si="26"/>
        <v>0.19932274474122988</v>
      </c>
      <c r="K226" s="8"/>
      <c r="L226" s="8"/>
    </row>
    <row r="227" spans="2:12" ht="15.75" x14ac:dyDescent="0.25">
      <c r="B227" s="9" t="s">
        <v>120</v>
      </c>
      <c r="C227" s="13">
        <v>0</v>
      </c>
      <c r="D227" s="114">
        <v>0</v>
      </c>
      <c r="E227" s="26">
        <v>0</v>
      </c>
      <c r="F227" s="114">
        <f t="shared" si="25"/>
        <v>0</v>
      </c>
      <c r="G227" s="13">
        <v>195683</v>
      </c>
      <c r="H227" s="114">
        <v>0</v>
      </c>
      <c r="I227" s="55">
        <f t="shared" si="29"/>
        <v>195683</v>
      </c>
      <c r="J227" s="44">
        <f t="shared" si="26"/>
        <v>0.10894992362904493</v>
      </c>
      <c r="K227" s="8"/>
      <c r="L227" s="8"/>
    </row>
    <row r="228" spans="2:12" ht="15.75" x14ac:dyDescent="0.25">
      <c r="B228" s="9" t="s">
        <v>257</v>
      </c>
      <c r="C228" s="13">
        <v>161950</v>
      </c>
      <c r="D228" s="114">
        <v>0</v>
      </c>
      <c r="E228" s="26">
        <v>0</v>
      </c>
      <c r="F228" s="114">
        <f t="shared" si="25"/>
        <v>0</v>
      </c>
      <c r="G228" s="13">
        <v>0</v>
      </c>
      <c r="H228" s="114">
        <v>0</v>
      </c>
      <c r="I228" s="55">
        <f t="shared" si="29"/>
        <v>161950</v>
      </c>
      <c r="J228" s="44">
        <f t="shared" si="26"/>
        <v>9.0168487460453028E-2</v>
      </c>
      <c r="K228" s="8"/>
      <c r="L228" s="8"/>
    </row>
    <row r="229" spans="2:12" ht="15.75" x14ac:dyDescent="0.25">
      <c r="B229" s="9" t="s">
        <v>258</v>
      </c>
      <c r="C229" s="13">
        <v>400000</v>
      </c>
      <c r="D229" s="114">
        <f t="shared" si="27"/>
        <v>100</v>
      </c>
      <c r="E229" s="26">
        <v>0</v>
      </c>
      <c r="F229" s="114">
        <f t="shared" si="25"/>
        <v>0</v>
      </c>
      <c r="G229" s="13">
        <v>0</v>
      </c>
      <c r="H229" s="114">
        <f t="shared" si="28"/>
        <v>0</v>
      </c>
      <c r="I229" s="55">
        <f t="shared" si="29"/>
        <v>400000</v>
      </c>
      <c r="J229" s="44">
        <f t="shared" si="26"/>
        <v>0.22270697736450268</v>
      </c>
      <c r="K229" s="8"/>
      <c r="L229" s="8"/>
    </row>
    <row r="230" spans="2:12" ht="15.75" x14ac:dyDescent="0.25">
      <c r="B230" s="92" t="s">
        <v>259</v>
      </c>
      <c r="C230" s="93">
        <v>0</v>
      </c>
      <c r="D230" s="119">
        <v>0</v>
      </c>
      <c r="E230" s="95">
        <v>0</v>
      </c>
      <c r="F230" s="119">
        <f t="shared" si="25"/>
        <v>0</v>
      </c>
      <c r="G230" s="93">
        <v>358070</v>
      </c>
      <c r="H230" s="119">
        <v>0</v>
      </c>
      <c r="I230" s="96">
        <f t="shared" si="29"/>
        <v>358070</v>
      </c>
      <c r="J230" s="97">
        <f t="shared" si="26"/>
        <v>0.19936171846226866</v>
      </c>
      <c r="K230" s="8"/>
      <c r="L230" s="8"/>
    </row>
    <row r="231" spans="2:12" ht="15.75" x14ac:dyDescent="0.25">
      <c r="B231" s="9" t="s">
        <v>260</v>
      </c>
      <c r="C231" s="13">
        <v>0</v>
      </c>
      <c r="D231" s="114">
        <v>0</v>
      </c>
      <c r="E231" s="26">
        <v>0</v>
      </c>
      <c r="F231" s="114">
        <f t="shared" si="25"/>
        <v>0</v>
      </c>
      <c r="G231" s="13">
        <v>234564</v>
      </c>
      <c r="H231" s="114">
        <v>0</v>
      </c>
      <c r="I231" s="55">
        <f t="shared" si="29"/>
        <v>234564</v>
      </c>
      <c r="J231" s="44">
        <f t="shared" si="26"/>
        <v>0.130597598596318</v>
      </c>
      <c r="K231" s="8"/>
      <c r="L231" s="8"/>
    </row>
    <row r="232" spans="2:12" ht="15.75" x14ac:dyDescent="0.25">
      <c r="B232" s="9" t="s">
        <v>154</v>
      </c>
      <c r="C232" s="13">
        <v>0</v>
      </c>
      <c r="D232" s="114">
        <v>0</v>
      </c>
      <c r="E232" s="26">
        <v>0</v>
      </c>
      <c r="F232" s="114">
        <f t="shared" si="25"/>
        <v>0</v>
      </c>
      <c r="G232" s="13">
        <v>144200</v>
      </c>
      <c r="H232" s="114">
        <v>0</v>
      </c>
      <c r="I232" s="55">
        <f t="shared" si="29"/>
        <v>144200</v>
      </c>
      <c r="J232" s="44">
        <f t="shared" si="26"/>
        <v>8.0285865339903215E-2</v>
      </c>
      <c r="K232" s="8"/>
      <c r="L232" s="8"/>
    </row>
    <row r="233" spans="2:12" ht="15.75" x14ac:dyDescent="0.25">
      <c r="B233" s="9" t="s">
        <v>261</v>
      </c>
      <c r="C233" s="13">
        <v>0</v>
      </c>
      <c r="D233" s="114">
        <f t="shared" si="27"/>
        <v>0</v>
      </c>
      <c r="E233" s="26">
        <v>0</v>
      </c>
      <c r="F233" s="114">
        <f t="shared" si="25"/>
        <v>0</v>
      </c>
      <c r="G233" s="13">
        <v>50000</v>
      </c>
      <c r="H233" s="114">
        <f t="shared" si="28"/>
        <v>100</v>
      </c>
      <c r="I233" s="55">
        <f t="shared" si="29"/>
        <v>50000</v>
      </c>
      <c r="J233" s="44">
        <f t="shared" si="26"/>
        <v>2.7838372170562835E-2</v>
      </c>
      <c r="K233" s="8"/>
      <c r="L233" s="8"/>
    </row>
    <row r="234" spans="2:12" ht="15.75" x14ac:dyDescent="0.25">
      <c r="B234" s="9"/>
      <c r="C234" s="13"/>
      <c r="D234" s="114"/>
      <c r="E234" s="54"/>
      <c r="F234" s="114"/>
      <c r="G234" s="13"/>
      <c r="H234" s="114"/>
      <c r="I234" s="55"/>
      <c r="J234" s="44"/>
      <c r="K234" s="8"/>
      <c r="L234" s="8"/>
    </row>
    <row r="235" spans="2:12" ht="15.75" x14ac:dyDescent="0.25">
      <c r="B235" s="9" t="s">
        <v>21</v>
      </c>
      <c r="C235" s="8">
        <f>SUM(C127:C234)</f>
        <v>4558510</v>
      </c>
      <c r="D235" s="111">
        <f>(C235/I235)*100</f>
        <v>19.932272834678237</v>
      </c>
      <c r="E235" s="8">
        <f>SUM(E127:E233)</f>
        <v>60955</v>
      </c>
      <c r="F235" s="111">
        <v>0</v>
      </c>
      <c r="G235" s="8">
        <f>SUM(G127:G234)</f>
        <v>18250531</v>
      </c>
      <c r="H235" s="111">
        <f>(G235/I235)*100</f>
        <v>79.801198915819654</v>
      </c>
      <c r="I235" s="8">
        <f>SUM(I127:I234)</f>
        <v>22869996</v>
      </c>
      <c r="J235" s="45">
        <f>(I235/$I$285)*100</f>
        <v>12.733269203745667</v>
      </c>
      <c r="K235" s="8"/>
      <c r="L235" s="8"/>
    </row>
    <row r="236" spans="2:12" ht="15.75" x14ac:dyDescent="0.25">
      <c r="B236" s="9"/>
      <c r="C236" s="8"/>
      <c r="D236" s="113"/>
      <c r="E236" s="8"/>
      <c r="F236" s="113"/>
      <c r="G236" s="8"/>
      <c r="H236" s="113"/>
      <c r="I236" s="8"/>
      <c r="J236" s="45"/>
      <c r="K236" s="8"/>
      <c r="L236" s="8"/>
    </row>
    <row r="237" spans="2:12" ht="15.75" x14ac:dyDescent="0.25">
      <c r="B237" s="9"/>
      <c r="C237" s="13"/>
      <c r="D237" s="114"/>
      <c r="E237" s="54"/>
      <c r="F237" s="114"/>
      <c r="G237" s="13"/>
      <c r="H237" s="114"/>
      <c r="I237" s="55"/>
      <c r="J237" s="44"/>
      <c r="K237" s="8"/>
      <c r="L237" s="8"/>
    </row>
    <row r="238" spans="2:12" ht="15.75" x14ac:dyDescent="0.25">
      <c r="B238" s="100" t="s">
        <v>23</v>
      </c>
      <c r="C238" s="64"/>
      <c r="D238" s="121"/>
      <c r="E238" s="63"/>
      <c r="F238" s="121"/>
      <c r="G238" s="64"/>
      <c r="H238" s="121"/>
      <c r="I238" s="65"/>
      <c r="J238" s="66"/>
      <c r="K238" s="8"/>
      <c r="L238" s="8"/>
    </row>
    <row r="239" spans="2:12" ht="15.75" x14ac:dyDescent="0.25">
      <c r="B239" s="9"/>
      <c r="C239" s="8"/>
      <c r="D239" s="113"/>
      <c r="E239" s="17"/>
      <c r="F239" s="113"/>
      <c r="G239" s="8"/>
      <c r="H239" s="113"/>
      <c r="I239" s="19"/>
      <c r="J239" s="44"/>
      <c r="K239" s="8"/>
      <c r="L239" s="8"/>
    </row>
    <row r="240" spans="2:12" ht="15.75" customHeight="1" x14ac:dyDescent="0.25">
      <c r="B240" s="9" t="s">
        <v>51</v>
      </c>
      <c r="C240" s="8">
        <v>430226</v>
      </c>
      <c r="D240" s="113">
        <f t="shared" ref="D240:D281" si="30">(C240/I240)*100</f>
        <v>34.366173331799651</v>
      </c>
      <c r="E240" s="28">
        <v>0</v>
      </c>
      <c r="F240" s="113">
        <f t="shared" ref="F240:F281" si="31">(E240/I240)*100</f>
        <v>0</v>
      </c>
      <c r="G240" s="8">
        <v>821662</v>
      </c>
      <c r="H240" s="113">
        <f>(G240/I240)*100</f>
        <v>65.633826668200342</v>
      </c>
      <c r="I240" s="19">
        <f>SUM(C240,E240,G240)</f>
        <v>1251888</v>
      </c>
      <c r="J240" s="44">
        <f t="shared" ref="J240:J271" si="32">(I240/$I$285)*100</f>
        <v>0.6970104811972313</v>
      </c>
      <c r="K240" s="8"/>
      <c r="L240" s="8"/>
    </row>
    <row r="241" spans="2:12" ht="15.75" x14ac:dyDescent="0.25">
      <c r="B241" s="9" t="s">
        <v>52</v>
      </c>
      <c r="C241" s="13">
        <v>114584</v>
      </c>
      <c r="D241" s="113">
        <f t="shared" si="30"/>
        <v>70.49934782073683</v>
      </c>
      <c r="E241" s="28">
        <v>0</v>
      </c>
      <c r="F241" s="113">
        <f t="shared" si="31"/>
        <v>0</v>
      </c>
      <c r="G241" s="13">
        <v>47948</v>
      </c>
      <c r="H241" s="113">
        <f t="shared" ref="H241:H281" si="33">(G241/I241)*100</f>
        <v>29.50065217926316</v>
      </c>
      <c r="I241" s="19">
        <f t="shared" ref="I241:I281" si="34">SUM(C241,E241,G241)</f>
        <v>162532</v>
      </c>
      <c r="J241" s="44">
        <f t="shared" si="32"/>
        <v>9.0492526112518359E-2</v>
      </c>
      <c r="K241" s="8"/>
      <c r="L241" s="8"/>
    </row>
    <row r="242" spans="2:12" ht="15.75" x14ac:dyDescent="0.25">
      <c r="B242" s="9" t="s">
        <v>121</v>
      </c>
      <c r="C242" s="8">
        <v>245580</v>
      </c>
      <c r="D242" s="114">
        <f t="shared" si="30"/>
        <v>46.043429839922304</v>
      </c>
      <c r="E242" s="28">
        <v>0</v>
      </c>
      <c r="F242" s="113">
        <f t="shared" si="31"/>
        <v>0</v>
      </c>
      <c r="G242" s="8">
        <v>287786</v>
      </c>
      <c r="H242" s="113">
        <f t="shared" si="33"/>
        <v>53.956570160077696</v>
      </c>
      <c r="I242" s="19">
        <f t="shared" si="34"/>
        <v>533366</v>
      </c>
      <c r="J242" s="44">
        <f t="shared" si="32"/>
        <v>0.29696082422248832</v>
      </c>
      <c r="K242" s="8"/>
      <c r="L242" s="8"/>
    </row>
    <row r="243" spans="2:12" ht="15.75" x14ac:dyDescent="0.25">
      <c r="B243" s="9" t="s">
        <v>53</v>
      </c>
      <c r="C243" s="8">
        <v>769614</v>
      </c>
      <c r="D243" s="114">
        <f t="shared" si="30"/>
        <v>24.120205193522263</v>
      </c>
      <c r="E243" s="28">
        <v>0</v>
      </c>
      <c r="F243" s="113">
        <f t="shared" si="31"/>
        <v>0</v>
      </c>
      <c r="G243" s="8">
        <v>2421130</v>
      </c>
      <c r="H243" s="113">
        <f t="shared" si="33"/>
        <v>75.879794806477747</v>
      </c>
      <c r="I243" s="19">
        <f t="shared" si="34"/>
        <v>3190744</v>
      </c>
      <c r="J243" s="46">
        <f t="shared" si="32"/>
        <v>1.7765023794598065</v>
      </c>
      <c r="K243" s="8"/>
      <c r="L243" s="8"/>
    </row>
    <row r="244" spans="2:12" ht="15.75" x14ac:dyDescent="0.25">
      <c r="B244" s="57" t="s">
        <v>262</v>
      </c>
      <c r="C244" s="58">
        <v>177912</v>
      </c>
      <c r="D244" s="122">
        <f t="shared" si="30"/>
        <v>15.922830940296546</v>
      </c>
      <c r="E244" s="61">
        <v>0</v>
      </c>
      <c r="F244" s="124">
        <f t="shared" si="31"/>
        <v>0</v>
      </c>
      <c r="G244" s="58">
        <v>939427</v>
      </c>
      <c r="H244" s="124">
        <f t="shared" si="33"/>
        <v>84.077169059703465</v>
      </c>
      <c r="I244" s="59">
        <f t="shared" si="34"/>
        <v>1117339</v>
      </c>
      <c r="J244" s="62">
        <f t="shared" si="32"/>
        <v>0.62209797845369008</v>
      </c>
      <c r="K244" s="8"/>
      <c r="L244" s="8"/>
    </row>
    <row r="245" spans="2:12" ht="15.75" x14ac:dyDescent="0.25">
      <c r="B245" s="9" t="s">
        <v>263</v>
      </c>
      <c r="C245" s="8">
        <v>0</v>
      </c>
      <c r="D245" s="114">
        <f t="shared" si="30"/>
        <v>0</v>
      </c>
      <c r="E245" s="28">
        <v>0</v>
      </c>
      <c r="F245" s="113">
        <f t="shared" si="31"/>
        <v>0</v>
      </c>
      <c r="G245" s="8">
        <v>85398</v>
      </c>
      <c r="H245" s="113">
        <f t="shared" si="33"/>
        <v>100</v>
      </c>
      <c r="I245" s="19">
        <f t="shared" si="34"/>
        <v>85398</v>
      </c>
      <c r="J245" s="46">
        <f t="shared" si="32"/>
        <v>4.7546826132434494E-2</v>
      </c>
      <c r="K245" s="8"/>
      <c r="L245" s="8"/>
    </row>
    <row r="246" spans="2:12" ht="15.75" x14ac:dyDescent="0.25">
      <c r="B246" s="9" t="s">
        <v>161</v>
      </c>
      <c r="C246" s="8">
        <v>0</v>
      </c>
      <c r="D246" s="114">
        <f t="shared" si="30"/>
        <v>0</v>
      </c>
      <c r="E246" s="28">
        <v>0</v>
      </c>
      <c r="F246" s="113">
        <f t="shared" si="31"/>
        <v>0</v>
      </c>
      <c r="G246" s="8">
        <v>77705</v>
      </c>
      <c r="H246" s="113">
        <f t="shared" si="33"/>
        <v>100</v>
      </c>
      <c r="I246" s="19">
        <f t="shared" si="34"/>
        <v>77705</v>
      </c>
      <c r="J246" s="46">
        <f t="shared" si="32"/>
        <v>4.32636141902717E-2</v>
      </c>
      <c r="K246" s="8"/>
      <c r="L246" s="8"/>
    </row>
    <row r="247" spans="2:12" ht="15.75" x14ac:dyDescent="0.25">
      <c r="B247" s="9" t="s">
        <v>122</v>
      </c>
      <c r="C247" s="8">
        <v>0</v>
      </c>
      <c r="D247" s="114">
        <f t="shared" si="30"/>
        <v>0</v>
      </c>
      <c r="E247" s="28">
        <v>0</v>
      </c>
      <c r="F247" s="113">
        <f t="shared" si="31"/>
        <v>0</v>
      </c>
      <c r="G247" s="8">
        <v>1011567</v>
      </c>
      <c r="H247" s="113">
        <f t="shared" si="33"/>
        <v>100</v>
      </c>
      <c r="I247" s="19">
        <f t="shared" si="34"/>
        <v>1011567</v>
      </c>
      <c r="J247" s="46">
        <f t="shared" si="32"/>
        <v>0.56320757242919472</v>
      </c>
      <c r="K247" s="8"/>
      <c r="L247" s="8"/>
    </row>
    <row r="248" spans="2:12" ht="15.75" x14ac:dyDescent="0.25">
      <c r="B248" s="9" t="s">
        <v>123</v>
      </c>
      <c r="C248" s="8">
        <v>180000</v>
      </c>
      <c r="D248" s="114">
        <f t="shared" si="30"/>
        <v>291.36585839619278</v>
      </c>
      <c r="E248" s="28">
        <v>0</v>
      </c>
      <c r="F248" s="113">
        <f t="shared" si="31"/>
        <v>0</v>
      </c>
      <c r="G248" s="8">
        <v>-118222</v>
      </c>
      <c r="H248" s="113">
        <f t="shared" si="33"/>
        <v>-191.36585839619283</v>
      </c>
      <c r="I248" s="19">
        <f t="shared" si="34"/>
        <v>61778</v>
      </c>
      <c r="J248" s="46">
        <f t="shared" si="32"/>
        <v>3.4395979119060616E-2</v>
      </c>
      <c r="K248" s="8"/>
      <c r="L248" s="8"/>
    </row>
    <row r="249" spans="2:12" ht="15.75" x14ac:dyDescent="0.25">
      <c r="B249" s="9" t="s">
        <v>124</v>
      </c>
      <c r="C249" s="8">
        <v>64004</v>
      </c>
      <c r="D249" s="114">
        <f t="shared" si="30"/>
        <v>27.234122222505892</v>
      </c>
      <c r="E249" s="28">
        <v>0</v>
      </c>
      <c r="F249" s="113">
        <f t="shared" si="31"/>
        <v>0</v>
      </c>
      <c r="G249" s="8">
        <v>171010</v>
      </c>
      <c r="H249" s="113">
        <f t="shared" si="33"/>
        <v>72.765877777494097</v>
      </c>
      <c r="I249" s="19">
        <f t="shared" si="34"/>
        <v>235014</v>
      </c>
      <c r="J249" s="46">
        <f t="shared" si="32"/>
        <v>0.13084814394585309</v>
      </c>
      <c r="K249" s="8"/>
      <c r="L249" s="8"/>
    </row>
    <row r="250" spans="2:12" ht="15.75" x14ac:dyDescent="0.25">
      <c r="B250" s="101" t="s">
        <v>264</v>
      </c>
      <c r="C250" s="64">
        <v>387985</v>
      </c>
      <c r="D250" s="121">
        <f t="shared" si="30"/>
        <v>30.036168661155692</v>
      </c>
      <c r="E250" s="102">
        <v>0</v>
      </c>
      <c r="F250" s="121">
        <f t="shared" si="31"/>
        <v>0</v>
      </c>
      <c r="G250" s="64">
        <v>903741</v>
      </c>
      <c r="H250" s="121">
        <f t="shared" si="33"/>
        <v>69.963831338844301</v>
      </c>
      <c r="I250" s="65">
        <f t="shared" si="34"/>
        <v>1291726</v>
      </c>
      <c r="J250" s="103">
        <f t="shared" si="32"/>
        <v>0.71919098260784897</v>
      </c>
      <c r="K250" s="8"/>
      <c r="L250" s="8"/>
    </row>
    <row r="251" spans="2:12" s="30" customFormat="1" ht="15.75" x14ac:dyDescent="0.25">
      <c r="B251" s="9" t="s">
        <v>265</v>
      </c>
      <c r="C251" s="13">
        <v>0</v>
      </c>
      <c r="D251" s="114">
        <f t="shared" si="30"/>
        <v>0</v>
      </c>
      <c r="E251" s="60">
        <v>0</v>
      </c>
      <c r="F251" s="114">
        <f t="shared" si="31"/>
        <v>0</v>
      </c>
      <c r="G251" s="13">
        <v>57000</v>
      </c>
      <c r="H251" s="114">
        <f t="shared" si="33"/>
        <v>100</v>
      </c>
      <c r="I251" s="55">
        <f t="shared" si="34"/>
        <v>57000</v>
      </c>
      <c r="J251" s="46">
        <f t="shared" si="32"/>
        <v>3.1735744274441632E-2</v>
      </c>
      <c r="K251" s="13"/>
      <c r="L251" s="13"/>
    </row>
    <row r="252" spans="2:12" s="30" customFormat="1" ht="15.75" x14ac:dyDescent="0.25">
      <c r="B252" s="9" t="s">
        <v>266</v>
      </c>
      <c r="C252" s="8">
        <v>396072</v>
      </c>
      <c r="D252" s="114">
        <v>0</v>
      </c>
      <c r="E252" s="28">
        <v>0</v>
      </c>
      <c r="F252" s="113">
        <f t="shared" si="31"/>
        <v>0</v>
      </c>
      <c r="G252" s="8">
        <v>243690</v>
      </c>
      <c r="H252" s="113">
        <v>0</v>
      </c>
      <c r="I252" s="19">
        <f t="shared" si="34"/>
        <v>639762</v>
      </c>
      <c r="J252" s="46">
        <f t="shared" si="32"/>
        <v>0.35619865313167237</v>
      </c>
      <c r="K252" s="13"/>
      <c r="L252" s="13"/>
    </row>
    <row r="253" spans="2:12" ht="15.75" x14ac:dyDescent="0.25">
      <c r="B253" s="9" t="s">
        <v>54</v>
      </c>
      <c r="C253" s="8">
        <v>300000</v>
      </c>
      <c r="D253" s="114">
        <f t="shared" si="30"/>
        <v>46.013046232375089</v>
      </c>
      <c r="E253" s="28">
        <v>0</v>
      </c>
      <c r="F253" s="113">
        <f t="shared" si="31"/>
        <v>0</v>
      </c>
      <c r="G253" s="8">
        <v>351989</v>
      </c>
      <c r="H253" s="113">
        <f t="shared" si="33"/>
        <v>53.986953767624911</v>
      </c>
      <c r="I253" s="19">
        <f t="shared" si="34"/>
        <v>651989</v>
      </c>
      <c r="J253" s="46">
        <f t="shared" si="32"/>
        <v>0.36300624866226183</v>
      </c>
      <c r="K253" s="8"/>
      <c r="L253" s="8"/>
    </row>
    <row r="254" spans="2:12" ht="15.75" x14ac:dyDescent="0.25">
      <c r="B254" s="9" t="s">
        <v>125</v>
      </c>
      <c r="C254" s="8">
        <v>209479</v>
      </c>
      <c r="D254" s="114">
        <f t="shared" si="30"/>
        <v>37.785902912060955</v>
      </c>
      <c r="E254" s="28">
        <v>0</v>
      </c>
      <c r="F254" s="113">
        <f t="shared" si="31"/>
        <v>0</v>
      </c>
      <c r="G254" s="8">
        <v>344905</v>
      </c>
      <c r="H254" s="113">
        <f t="shared" si="33"/>
        <v>62.214097087939045</v>
      </c>
      <c r="I254" s="19">
        <f t="shared" si="34"/>
        <v>554384</v>
      </c>
      <c r="J254" s="46">
        <f t="shared" si="32"/>
        <v>0.30866296234810608</v>
      </c>
      <c r="K254" s="8"/>
      <c r="L254" s="8"/>
    </row>
    <row r="255" spans="2:12" ht="15.75" x14ac:dyDescent="0.25">
      <c r="B255" s="101" t="s">
        <v>55</v>
      </c>
      <c r="C255" s="64">
        <v>353206</v>
      </c>
      <c r="D255" s="121">
        <f t="shared" si="30"/>
        <v>27.436523046831606</v>
      </c>
      <c r="E255" s="102">
        <v>0</v>
      </c>
      <c r="F255" s="121">
        <f t="shared" si="31"/>
        <v>0</v>
      </c>
      <c r="G255" s="64">
        <v>934151</v>
      </c>
      <c r="H255" s="121">
        <f t="shared" si="33"/>
        <v>72.56347695316839</v>
      </c>
      <c r="I255" s="65">
        <f t="shared" si="34"/>
        <v>1287357</v>
      </c>
      <c r="J255" s="103">
        <f t="shared" si="32"/>
        <v>0.71675846564758516</v>
      </c>
      <c r="K255" s="8"/>
      <c r="L255" s="8"/>
    </row>
    <row r="256" spans="2:12" ht="15.75" x14ac:dyDescent="0.25">
      <c r="B256" s="25" t="s">
        <v>56</v>
      </c>
      <c r="C256" s="13">
        <v>0</v>
      </c>
      <c r="D256" s="114">
        <f t="shared" si="30"/>
        <v>0</v>
      </c>
      <c r="E256" s="60">
        <v>0</v>
      </c>
      <c r="F256" s="114">
        <f t="shared" si="31"/>
        <v>0</v>
      </c>
      <c r="G256" s="13">
        <v>489411</v>
      </c>
      <c r="H256" s="114">
        <f t="shared" si="33"/>
        <v>100</v>
      </c>
      <c r="I256" s="55">
        <f t="shared" si="34"/>
        <v>489411</v>
      </c>
      <c r="J256" s="44">
        <f t="shared" si="32"/>
        <v>0.27248811124734651</v>
      </c>
      <c r="K256" s="8"/>
      <c r="L256" s="8"/>
    </row>
    <row r="257" spans="2:12" ht="15.75" x14ac:dyDescent="0.25">
      <c r="B257" s="25" t="s">
        <v>57</v>
      </c>
      <c r="C257" s="13">
        <v>0</v>
      </c>
      <c r="D257" s="114">
        <f t="shared" si="30"/>
        <v>0</v>
      </c>
      <c r="E257" s="60">
        <v>0</v>
      </c>
      <c r="F257" s="114">
        <f t="shared" si="31"/>
        <v>0</v>
      </c>
      <c r="G257" s="13">
        <v>133051</v>
      </c>
      <c r="H257" s="114">
        <f t="shared" si="33"/>
        <v>100</v>
      </c>
      <c r="I257" s="55">
        <f t="shared" si="34"/>
        <v>133051</v>
      </c>
      <c r="J257" s="44">
        <f t="shared" si="32"/>
        <v>7.407846511331112E-2</v>
      </c>
      <c r="K257" s="8"/>
      <c r="L257" s="8"/>
    </row>
    <row r="258" spans="2:12" ht="15.75" x14ac:dyDescent="0.25">
      <c r="B258" s="25" t="s">
        <v>267</v>
      </c>
      <c r="C258" s="13">
        <v>612118</v>
      </c>
      <c r="D258" s="114">
        <f t="shared" si="30"/>
        <v>35.034306397221606</v>
      </c>
      <c r="E258" s="60">
        <v>0</v>
      </c>
      <c r="F258" s="114">
        <f t="shared" si="31"/>
        <v>0</v>
      </c>
      <c r="G258" s="13">
        <v>1135078</v>
      </c>
      <c r="H258" s="114">
        <f t="shared" si="33"/>
        <v>64.965693602778401</v>
      </c>
      <c r="I258" s="55">
        <f t="shared" si="34"/>
        <v>1747196</v>
      </c>
      <c r="J258" s="44">
        <f t="shared" si="32"/>
        <v>0.97278185005837403</v>
      </c>
      <c r="K258" s="8"/>
      <c r="L258" s="8"/>
    </row>
    <row r="259" spans="2:12" ht="15.75" x14ac:dyDescent="0.25">
      <c r="B259" s="25" t="s">
        <v>126</v>
      </c>
      <c r="C259" s="13">
        <v>251597</v>
      </c>
      <c r="D259" s="114">
        <f t="shared" si="30"/>
        <v>40.152921255607673</v>
      </c>
      <c r="E259" s="60">
        <v>0</v>
      </c>
      <c r="F259" s="114">
        <f t="shared" si="31"/>
        <v>0</v>
      </c>
      <c r="G259" s="13">
        <v>375000</v>
      </c>
      <c r="H259" s="114">
        <f t="shared" si="33"/>
        <v>59.84707874439232</v>
      </c>
      <c r="I259" s="55">
        <f t="shared" si="34"/>
        <v>626597</v>
      </c>
      <c r="J259" s="44">
        <f t="shared" si="32"/>
        <v>0.34886880973916318</v>
      </c>
      <c r="K259" s="8"/>
      <c r="L259" s="8"/>
    </row>
    <row r="260" spans="2:12" ht="15.75" x14ac:dyDescent="0.25">
      <c r="B260" s="104" t="s">
        <v>127</v>
      </c>
      <c r="C260" s="64">
        <v>20108</v>
      </c>
      <c r="D260" s="121">
        <f t="shared" si="30"/>
        <v>4.3744520513673963</v>
      </c>
      <c r="E260" s="102">
        <v>0</v>
      </c>
      <c r="F260" s="121">
        <f t="shared" si="31"/>
        <v>0</v>
      </c>
      <c r="G260" s="64">
        <v>439561</v>
      </c>
      <c r="H260" s="121">
        <f t="shared" si="33"/>
        <v>95.625547948632601</v>
      </c>
      <c r="I260" s="65">
        <f t="shared" si="34"/>
        <v>459669</v>
      </c>
      <c r="J260" s="66">
        <f t="shared" si="32"/>
        <v>0.25592873394540894</v>
      </c>
      <c r="K260" s="8"/>
      <c r="L260" s="8"/>
    </row>
    <row r="261" spans="2:12" ht="15.75" x14ac:dyDescent="0.25">
      <c r="B261" s="25" t="s">
        <v>58</v>
      </c>
      <c r="C261" s="13">
        <v>200000</v>
      </c>
      <c r="D261" s="114">
        <f t="shared" si="30"/>
        <v>10.694969834837581</v>
      </c>
      <c r="E261" s="60">
        <v>0</v>
      </c>
      <c r="F261" s="114">
        <f t="shared" si="31"/>
        <v>0</v>
      </c>
      <c r="G261" s="13">
        <v>1670038</v>
      </c>
      <c r="H261" s="114">
        <f t="shared" si="33"/>
        <v>89.305030165162421</v>
      </c>
      <c r="I261" s="55">
        <f t="shared" si="34"/>
        <v>1870038</v>
      </c>
      <c r="J261" s="44">
        <f t="shared" si="32"/>
        <v>1.0411762763418997</v>
      </c>
      <c r="K261" s="8"/>
      <c r="L261" s="8"/>
    </row>
    <row r="262" spans="2:12" ht="15.75" x14ac:dyDescent="0.25">
      <c r="B262" s="25" t="s">
        <v>268</v>
      </c>
      <c r="C262" s="13">
        <v>239168</v>
      </c>
      <c r="D262" s="114">
        <f t="shared" si="30"/>
        <v>49.463215084162826</v>
      </c>
      <c r="E262" s="60">
        <v>0</v>
      </c>
      <c r="F262" s="114">
        <f t="shared" si="31"/>
        <v>0</v>
      </c>
      <c r="G262" s="13">
        <v>244359</v>
      </c>
      <c r="H262" s="114">
        <f t="shared" si="33"/>
        <v>50.536784915837174</v>
      </c>
      <c r="I262" s="55">
        <f t="shared" si="34"/>
        <v>483527</v>
      </c>
      <c r="J262" s="44">
        <f t="shared" si="32"/>
        <v>0.26921209161031467</v>
      </c>
      <c r="K262" s="8"/>
      <c r="L262" s="8"/>
    </row>
    <row r="263" spans="2:12" ht="15.75" x14ac:dyDescent="0.25">
      <c r="B263" s="25" t="s">
        <v>269</v>
      </c>
      <c r="C263" s="13">
        <v>667899</v>
      </c>
      <c r="D263" s="114">
        <v>0</v>
      </c>
      <c r="E263" s="60">
        <v>0</v>
      </c>
      <c r="F263" s="114">
        <f t="shared" si="31"/>
        <v>0</v>
      </c>
      <c r="G263" s="13">
        <v>591231</v>
      </c>
      <c r="H263" s="114">
        <v>0</v>
      </c>
      <c r="I263" s="55">
        <f t="shared" si="34"/>
        <v>1259130</v>
      </c>
      <c r="J263" s="44">
        <f t="shared" si="32"/>
        <v>0.70104259102241562</v>
      </c>
      <c r="K263" s="8"/>
      <c r="L263" s="8"/>
    </row>
    <row r="264" spans="2:12" ht="15.75" x14ac:dyDescent="0.25">
      <c r="B264" s="105" t="s">
        <v>59</v>
      </c>
      <c r="C264" s="106">
        <v>0</v>
      </c>
      <c r="D264" s="123">
        <f t="shared" si="30"/>
        <v>0</v>
      </c>
      <c r="E264" s="107">
        <v>0</v>
      </c>
      <c r="F264" s="123">
        <f t="shared" si="31"/>
        <v>0</v>
      </c>
      <c r="G264" s="106">
        <v>753715</v>
      </c>
      <c r="H264" s="123">
        <f t="shared" si="33"/>
        <v>100</v>
      </c>
      <c r="I264" s="108">
        <f t="shared" si="34"/>
        <v>753715</v>
      </c>
      <c r="J264" s="109">
        <f t="shared" si="32"/>
        <v>0.41964397361071532</v>
      </c>
      <c r="K264" s="8"/>
      <c r="L264" s="8"/>
    </row>
    <row r="265" spans="2:12" ht="15.75" x14ac:dyDescent="0.25">
      <c r="B265" s="25" t="s">
        <v>60</v>
      </c>
      <c r="C265" s="13">
        <v>711461</v>
      </c>
      <c r="D265" s="114">
        <f t="shared" si="30"/>
        <v>83.209720457321836</v>
      </c>
      <c r="E265" s="60">
        <v>0</v>
      </c>
      <c r="F265" s="114">
        <f t="shared" si="31"/>
        <v>0</v>
      </c>
      <c r="G265" s="13">
        <v>143560.5</v>
      </c>
      <c r="H265" s="114">
        <f t="shared" si="33"/>
        <v>16.790279542678167</v>
      </c>
      <c r="I265" s="55">
        <f t="shared" si="34"/>
        <v>855021.5</v>
      </c>
      <c r="J265" s="44">
        <f t="shared" si="32"/>
        <v>0.47604813461665774</v>
      </c>
      <c r="K265" s="8"/>
      <c r="L265" s="8"/>
    </row>
    <row r="266" spans="2:12" ht="15.75" x14ac:dyDescent="0.25">
      <c r="B266" s="25" t="s">
        <v>128</v>
      </c>
      <c r="C266" s="13">
        <v>541078</v>
      </c>
      <c r="D266" s="114">
        <f t="shared" si="30"/>
        <v>52.222615792506311</v>
      </c>
      <c r="E266" s="60">
        <v>0</v>
      </c>
      <c r="F266" s="114">
        <f t="shared" si="31"/>
        <v>0</v>
      </c>
      <c r="G266" s="13">
        <v>495021</v>
      </c>
      <c r="H266" s="114">
        <f t="shared" si="33"/>
        <v>47.777384207493682</v>
      </c>
      <c r="I266" s="55">
        <f t="shared" si="34"/>
        <v>1036099</v>
      </c>
      <c r="J266" s="44">
        <f t="shared" si="32"/>
        <v>0.57686619135095962</v>
      </c>
      <c r="K266" s="8"/>
      <c r="L266" s="8"/>
    </row>
    <row r="267" spans="2:12" ht="15.75" x14ac:dyDescent="0.25">
      <c r="B267" s="25" t="s">
        <v>129</v>
      </c>
      <c r="C267" s="13">
        <v>254776</v>
      </c>
      <c r="D267" s="114">
        <f t="shared" si="30"/>
        <v>96.620248172082157</v>
      </c>
      <c r="E267" s="60">
        <v>0</v>
      </c>
      <c r="F267" s="114">
        <f t="shared" si="31"/>
        <v>0</v>
      </c>
      <c r="G267" s="13">
        <v>8912</v>
      </c>
      <c r="H267" s="114">
        <f t="shared" si="33"/>
        <v>3.379751827917842</v>
      </c>
      <c r="I267" s="55">
        <f t="shared" si="34"/>
        <v>263688</v>
      </c>
      <c r="J267" s="44">
        <f t="shared" si="32"/>
        <v>0.14681289361822744</v>
      </c>
      <c r="K267" s="8"/>
      <c r="L267" s="8"/>
    </row>
    <row r="268" spans="2:12" ht="15.75" x14ac:dyDescent="0.25">
      <c r="B268" s="25" t="s">
        <v>61</v>
      </c>
      <c r="C268" s="13">
        <v>62588</v>
      </c>
      <c r="D268" s="114">
        <f t="shared" si="30"/>
        <v>5.3386605069799735</v>
      </c>
      <c r="E268" s="60">
        <v>0</v>
      </c>
      <c r="F268" s="114">
        <f t="shared" si="31"/>
        <v>0</v>
      </c>
      <c r="G268" s="13">
        <v>1109766</v>
      </c>
      <c r="H268" s="114">
        <f t="shared" si="33"/>
        <v>94.661339493020023</v>
      </c>
      <c r="I268" s="55">
        <f t="shared" si="34"/>
        <v>1172354</v>
      </c>
      <c r="J268" s="44">
        <f t="shared" si="32"/>
        <v>0.65272853935296038</v>
      </c>
      <c r="K268" s="8"/>
      <c r="L268" s="8"/>
    </row>
    <row r="269" spans="2:12" ht="15.75" x14ac:dyDescent="0.25">
      <c r="B269" s="71" t="s">
        <v>130</v>
      </c>
      <c r="C269" s="68">
        <v>0</v>
      </c>
      <c r="D269" s="122">
        <f t="shared" si="30"/>
        <v>0</v>
      </c>
      <c r="E269" s="67">
        <v>0</v>
      </c>
      <c r="F269" s="122">
        <f t="shared" si="31"/>
        <v>0</v>
      </c>
      <c r="G269" s="68">
        <v>958487</v>
      </c>
      <c r="H269" s="122">
        <f t="shared" si="33"/>
        <v>100</v>
      </c>
      <c r="I269" s="69">
        <f t="shared" si="34"/>
        <v>958487</v>
      </c>
      <c r="J269" s="70">
        <f t="shared" si="32"/>
        <v>0.53365435653292514</v>
      </c>
      <c r="K269" s="8"/>
      <c r="L269" s="8"/>
    </row>
    <row r="270" spans="2:12" ht="15.75" x14ac:dyDescent="0.25">
      <c r="B270" s="25" t="s">
        <v>62</v>
      </c>
      <c r="C270" s="13">
        <v>77059</v>
      </c>
      <c r="D270" s="114">
        <f t="shared" si="30"/>
        <v>9.1556625406639789</v>
      </c>
      <c r="E270" s="60">
        <v>0</v>
      </c>
      <c r="F270" s="114">
        <f t="shared" si="31"/>
        <v>0</v>
      </c>
      <c r="G270" s="13">
        <v>764595</v>
      </c>
      <c r="H270" s="114">
        <f t="shared" si="33"/>
        <v>90.844337459336018</v>
      </c>
      <c r="I270" s="55">
        <f t="shared" si="34"/>
        <v>841654</v>
      </c>
      <c r="J270" s="44">
        <f t="shared" si="32"/>
        <v>0.46860554581685782</v>
      </c>
      <c r="K270" s="8"/>
      <c r="L270" s="8"/>
    </row>
    <row r="271" spans="2:12" ht="15.75" x14ac:dyDescent="0.25">
      <c r="B271" s="25" t="s">
        <v>131</v>
      </c>
      <c r="C271" s="13">
        <v>4700531</v>
      </c>
      <c r="D271" s="114">
        <f t="shared" si="30"/>
        <v>100</v>
      </c>
      <c r="E271" s="60">
        <v>0</v>
      </c>
      <c r="F271" s="114">
        <f t="shared" si="31"/>
        <v>0</v>
      </c>
      <c r="G271" s="13">
        <v>0</v>
      </c>
      <c r="H271" s="114">
        <f t="shared" si="33"/>
        <v>0</v>
      </c>
      <c r="I271" s="55">
        <f t="shared" si="34"/>
        <v>4700531</v>
      </c>
      <c r="J271" s="44">
        <f t="shared" si="32"/>
        <v>2.6171026275453575</v>
      </c>
      <c r="K271" s="8"/>
      <c r="L271" s="8"/>
    </row>
    <row r="272" spans="2:12" ht="15.75" x14ac:dyDescent="0.25">
      <c r="B272" s="25" t="s">
        <v>132</v>
      </c>
      <c r="C272" s="13">
        <v>524427</v>
      </c>
      <c r="D272" s="114">
        <f>(C272/I272)*100</f>
        <v>43.940554272672131</v>
      </c>
      <c r="E272" s="60">
        <v>0</v>
      </c>
      <c r="F272" s="114">
        <f t="shared" si="31"/>
        <v>0</v>
      </c>
      <c r="G272" s="13">
        <v>669065</v>
      </c>
      <c r="H272" s="114">
        <f t="shared" ref="H272:H277" si="35">(G272/I272)*100</f>
        <v>56.059445727327869</v>
      </c>
      <c r="I272" s="55">
        <f t="shared" ref="I272:I277" si="36">SUM(C272,E272,G272)</f>
        <v>1193492</v>
      </c>
      <c r="J272" s="44">
        <f t="shared" ref="J272:J277" si="37">(I272/$I$285)*100</f>
        <v>0.66449748957178756</v>
      </c>
    </row>
    <row r="273" spans="2:10" ht="15.75" x14ac:dyDescent="0.25">
      <c r="B273" s="25" t="s">
        <v>177</v>
      </c>
      <c r="C273" s="13">
        <v>117308</v>
      </c>
      <c r="D273" s="114">
        <f t="shared" ref="D273:D277" si="38">(C273/I273)*100</f>
        <v>15.497252166560981</v>
      </c>
      <c r="E273" s="60">
        <v>0</v>
      </c>
      <c r="F273" s="114">
        <f t="shared" si="31"/>
        <v>0</v>
      </c>
      <c r="G273" s="13">
        <v>639652</v>
      </c>
      <c r="H273" s="114">
        <f t="shared" si="35"/>
        <v>84.502747833439017</v>
      </c>
      <c r="I273" s="55">
        <f t="shared" si="36"/>
        <v>756960</v>
      </c>
      <c r="J273" s="44">
        <f t="shared" si="37"/>
        <v>0.42145068396458485</v>
      </c>
    </row>
    <row r="274" spans="2:10" ht="15.75" x14ac:dyDescent="0.25">
      <c r="B274" s="125" t="s">
        <v>270</v>
      </c>
      <c r="C274" s="88">
        <v>237113</v>
      </c>
      <c r="D274" s="115">
        <f t="shared" si="38"/>
        <v>18.118264287504509</v>
      </c>
      <c r="E274" s="89">
        <v>0</v>
      </c>
      <c r="F274" s="115">
        <f t="shared" si="31"/>
        <v>0</v>
      </c>
      <c r="G274" s="88">
        <v>1071583</v>
      </c>
      <c r="H274" s="115">
        <f t="shared" si="35"/>
        <v>81.881735712495498</v>
      </c>
      <c r="I274" s="90">
        <f t="shared" si="36"/>
        <v>1308696</v>
      </c>
      <c r="J274" s="91">
        <f t="shared" si="37"/>
        <v>0.7286393261225379</v>
      </c>
    </row>
    <row r="275" spans="2:10" ht="15.75" x14ac:dyDescent="0.25">
      <c r="B275" s="25" t="s">
        <v>63</v>
      </c>
      <c r="C275" s="13">
        <v>3254125</v>
      </c>
      <c r="D275" s="114">
        <f t="shared" si="38"/>
        <v>59.390025450586712</v>
      </c>
      <c r="E275" s="60">
        <v>0</v>
      </c>
      <c r="F275" s="114">
        <f t="shared" si="31"/>
        <v>0</v>
      </c>
      <c r="G275" s="13">
        <v>2225120</v>
      </c>
      <c r="H275" s="114">
        <f t="shared" si="35"/>
        <v>40.609974549413288</v>
      </c>
      <c r="I275" s="55">
        <f t="shared" si="36"/>
        <v>5479245</v>
      </c>
      <c r="J275" s="44">
        <f t="shared" si="37"/>
        <v>3.050665230473911</v>
      </c>
    </row>
    <row r="276" spans="2:10" ht="15.75" x14ac:dyDescent="0.25">
      <c r="B276" s="25" t="s">
        <v>133</v>
      </c>
      <c r="C276" s="13">
        <v>-8</v>
      </c>
      <c r="D276" s="114">
        <f t="shared" si="38"/>
        <v>8.8888888888888893</v>
      </c>
      <c r="E276" s="60">
        <v>0</v>
      </c>
      <c r="F276" s="114">
        <f t="shared" si="31"/>
        <v>0</v>
      </c>
      <c r="G276" s="13">
        <v>-82</v>
      </c>
      <c r="H276" s="114">
        <f t="shared" si="35"/>
        <v>91.111111111111114</v>
      </c>
      <c r="I276" s="55">
        <f t="shared" si="36"/>
        <v>-90</v>
      </c>
      <c r="J276" s="44">
        <f t="shared" si="37"/>
        <v>-5.0109069907013105E-5</v>
      </c>
    </row>
    <row r="277" spans="2:10" ht="15.75" x14ac:dyDescent="0.25">
      <c r="B277" s="25" t="s">
        <v>64</v>
      </c>
      <c r="C277" s="13">
        <v>158010</v>
      </c>
      <c r="D277" s="114">
        <f t="shared" si="38"/>
        <v>17.617446858327899</v>
      </c>
      <c r="E277" s="60">
        <v>0</v>
      </c>
      <c r="F277" s="114">
        <f t="shared" si="31"/>
        <v>0</v>
      </c>
      <c r="G277" s="13">
        <v>738885</v>
      </c>
      <c r="H277" s="114">
        <f t="shared" si="35"/>
        <v>82.382553141672105</v>
      </c>
      <c r="I277" s="55">
        <f t="shared" si="36"/>
        <v>896895</v>
      </c>
      <c r="J277" s="44">
        <f t="shared" si="37"/>
        <v>0.49936193615833901</v>
      </c>
    </row>
    <row r="278" spans="2:10" ht="15.75" x14ac:dyDescent="0.25">
      <c r="B278" s="25" t="s">
        <v>65</v>
      </c>
      <c r="C278" s="13">
        <v>194842</v>
      </c>
      <c r="D278" s="114">
        <f t="shared" si="30"/>
        <v>91.148182107370744</v>
      </c>
      <c r="E278" s="60">
        <v>0</v>
      </c>
      <c r="F278" s="114">
        <f t="shared" si="31"/>
        <v>0</v>
      </c>
      <c r="G278" s="13">
        <v>18922</v>
      </c>
      <c r="H278" s="114">
        <f t="shared" si="33"/>
        <v>8.8518178926292546</v>
      </c>
      <c r="I278" s="55">
        <f t="shared" si="34"/>
        <v>213764</v>
      </c>
      <c r="J278" s="44">
        <f>(I278/$I$285)*100</f>
        <v>0.11901683577336386</v>
      </c>
    </row>
    <row r="279" spans="2:10" ht="15.75" x14ac:dyDescent="0.25">
      <c r="B279" s="25" t="s">
        <v>134</v>
      </c>
      <c r="C279" s="13">
        <v>0</v>
      </c>
      <c r="D279" s="114">
        <f t="shared" si="30"/>
        <v>0</v>
      </c>
      <c r="E279" s="60">
        <v>0</v>
      </c>
      <c r="F279" s="114">
        <f t="shared" si="31"/>
        <v>0</v>
      </c>
      <c r="G279" s="13">
        <v>170000</v>
      </c>
      <c r="H279" s="114">
        <f t="shared" si="33"/>
        <v>100</v>
      </c>
      <c r="I279" s="55">
        <f t="shared" si="34"/>
        <v>170000</v>
      </c>
      <c r="J279" s="44">
        <f>(I279/$I$285)*100</f>
        <v>9.4650465379913645E-2</v>
      </c>
    </row>
    <row r="280" spans="2:10" ht="15.75" x14ac:dyDescent="0.25">
      <c r="B280" s="104" t="s">
        <v>66</v>
      </c>
      <c r="C280" s="64">
        <v>764772</v>
      </c>
      <c r="D280" s="121">
        <v>0</v>
      </c>
      <c r="E280" s="102">
        <v>0</v>
      </c>
      <c r="F280" s="121">
        <f t="shared" si="31"/>
        <v>0</v>
      </c>
      <c r="G280" s="64">
        <v>1503264</v>
      </c>
      <c r="H280" s="121">
        <v>0</v>
      </c>
      <c r="I280" s="65">
        <f t="shared" si="34"/>
        <v>2268036</v>
      </c>
      <c r="J280" s="66">
        <f>(I280/$I$285)*100</f>
        <v>1.2627686052846929</v>
      </c>
    </row>
    <row r="281" spans="2:10" ht="15.75" x14ac:dyDescent="0.25">
      <c r="B281" s="25" t="s">
        <v>135</v>
      </c>
      <c r="C281" s="13">
        <v>14106</v>
      </c>
      <c r="D281" s="114">
        <f t="shared" si="30"/>
        <v>6.9958786508160866</v>
      </c>
      <c r="E281" s="60">
        <v>0</v>
      </c>
      <c r="F281" s="114">
        <f t="shared" si="31"/>
        <v>0</v>
      </c>
      <c r="G281" s="13">
        <v>187527</v>
      </c>
      <c r="H281" s="114">
        <f t="shared" si="33"/>
        <v>93.004121349183904</v>
      </c>
      <c r="I281" s="55">
        <f t="shared" si="34"/>
        <v>201633</v>
      </c>
      <c r="J281" s="44">
        <f>(I281/$I$285)*100</f>
        <v>0.11226268991734191</v>
      </c>
    </row>
    <row r="282" spans="2:10" ht="15.75" x14ac:dyDescent="0.25">
      <c r="B282" s="9"/>
      <c r="C282" s="8"/>
      <c r="D282" s="113"/>
      <c r="E282" s="17"/>
      <c r="F282" s="113"/>
      <c r="G282" s="8"/>
      <c r="H282" s="113"/>
      <c r="I282" s="19"/>
      <c r="J282" s="44"/>
    </row>
    <row r="283" spans="2:10" ht="16.5" thickBot="1" x14ac:dyDescent="0.3">
      <c r="B283" s="31" t="s">
        <v>21</v>
      </c>
      <c r="C283" s="27">
        <f>SUM(C240:C282)</f>
        <v>17231740</v>
      </c>
      <c r="D283" s="112">
        <f>(C283/I283)*100</f>
        <v>40.690465178352824</v>
      </c>
      <c r="E283" s="50">
        <f>SUM(E240:E282)</f>
        <v>0</v>
      </c>
      <c r="F283" s="112">
        <f>(E283/I283)*100</f>
        <v>0</v>
      </c>
      <c r="G283" s="27">
        <f>SUM(G240:G282)</f>
        <v>25116608.5</v>
      </c>
      <c r="H283" s="112">
        <f>(G283/I283)*100</f>
        <v>59.309534821647183</v>
      </c>
      <c r="I283" s="28">
        <f>SUM(I240:I282)</f>
        <v>42348348.5</v>
      </c>
      <c r="J283" s="45">
        <f>(I283/$I$285)*100</f>
        <v>23.578181727033925</v>
      </c>
    </row>
    <row r="284" spans="2:10" ht="15.75" thickTop="1" x14ac:dyDescent="0.2">
      <c r="B284" s="32"/>
      <c r="C284" s="33"/>
      <c r="D284" s="34"/>
      <c r="E284" s="34"/>
      <c r="F284" s="34"/>
      <c r="G284" s="33"/>
      <c r="H284" s="34"/>
      <c r="I284" s="35"/>
      <c r="J284" s="47"/>
    </row>
    <row r="285" spans="2:10" ht="16.5" thickBot="1" x14ac:dyDescent="0.3">
      <c r="B285" s="36" t="s">
        <v>1</v>
      </c>
      <c r="C285" s="37">
        <f>SUM(C43,C122,C235,C283)</f>
        <v>61584324.200000003</v>
      </c>
      <c r="D285" s="37"/>
      <c r="E285" s="37">
        <f>SUM(E43,E122,E235,E283)</f>
        <v>918042</v>
      </c>
      <c r="F285" s="37"/>
      <c r="G285" s="37">
        <f>SUM(G43,G122,G235,G283)</f>
        <v>117105836.8</v>
      </c>
      <c r="H285" s="37"/>
      <c r="I285" s="37">
        <f>SUM(I43,I122,I235,I283)</f>
        <v>179608203</v>
      </c>
      <c r="J285" s="51">
        <f>SUM(J43,J122,J235,J283)</f>
        <v>100</v>
      </c>
    </row>
    <row r="286" spans="2:10" ht="15.75" thickTop="1" x14ac:dyDescent="0.2">
      <c r="C286" s="8"/>
      <c r="D286" s="8"/>
      <c r="E286" s="8"/>
      <c r="F286" s="8"/>
      <c r="G286" s="8"/>
      <c r="H286" s="8"/>
      <c r="I286" s="19"/>
      <c r="J286" s="48" t="s">
        <v>0</v>
      </c>
    </row>
    <row r="287" spans="2:10" ht="15.75" x14ac:dyDescent="0.25">
      <c r="B287" s="129" t="s">
        <v>272</v>
      </c>
      <c r="C287" s="8"/>
      <c r="D287" s="8"/>
      <c r="E287" s="8"/>
      <c r="F287" s="8"/>
      <c r="G287" s="8"/>
      <c r="H287" s="8"/>
      <c r="I287" s="19"/>
      <c r="J287" s="48"/>
    </row>
    <row r="288" spans="2:10" x14ac:dyDescent="0.2">
      <c r="B288" s="10"/>
      <c r="C288" s="8"/>
      <c r="D288" s="8"/>
      <c r="E288" s="8"/>
      <c r="F288" s="8"/>
      <c r="G288" s="8"/>
      <c r="H288" s="8"/>
      <c r="I288" s="19"/>
      <c r="J288" s="48"/>
    </row>
    <row r="289" spans="2:10" x14ac:dyDescent="0.2">
      <c r="B289" s="10"/>
      <c r="C289" s="8"/>
      <c r="D289" s="8"/>
      <c r="E289" s="8"/>
      <c r="F289" s="8"/>
      <c r="G289" s="8"/>
      <c r="H289" s="8"/>
      <c r="I289" s="19"/>
      <c r="J289" s="48"/>
    </row>
    <row r="290" spans="2:10" ht="15.75" x14ac:dyDescent="0.25">
      <c r="B290" s="18"/>
      <c r="C290" s="8"/>
      <c r="D290" s="8"/>
      <c r="E290" s="8"/>
      <c r="F290" s="8"/>
      <c r="G290" s="8"/>
      <c r="H290" s="8"/>
      <c r="I290" s="19"/>
      <c r="J290" s="48"/>
    </row>
    <row r="291" spans="2:10" x14ac:dyDescent="0.2">
      <c r="B291" s="10"/>
      <c r="C291" s="8"/>
      <c r="D291" s="8"/>
      <c r="E291" s="8"/>
      <c r="F291" s="8"/>
      <c r="G291" s="8"/>
      <c r="H291" s="8"/>
      <c r="I291" s="19"/>
      <c r="J291" s="48"/>
    </row>
    <row r="292" spans="2:10" x14ac:dyDescent="0.2">
      <c r="B292" s="10"/>
      <c r="C292" s="8"/>
      <c r="D292" s="8"/>
      <c r="E292" s="8"/>
      <c r="F292" s="8"/>
      <c r="G292" s="8"/>
      <c r="H292" s="8"/>
      <c r="I292" s="19"/>
      <c r="J292" s="48"/>
    </row>
    <row r="293" spans="2:10" x14ac:dyDescent="0.2">
      <c r="B293" s="10"/>
      <c r="C293" s="8"/>
      <c r="D293" s="8"/>
      <c r="E293" s="8"/>
      <c r="F293" s="8"/>
      <c r="G293" s="8"/>
      <c r="H293" s="8"/>
      <c r="I293" s="19"/>
      <c r="J293" s="48"/>
    </row>
    <row r="294" spans="2:10" x14ac:dyDescent="0.2">
      <c r="I294" s="19"/>
      <c r="J294" s="48"/>
    </row>
    <row r="295" spans="2:10" x14ac:dyDescent="0.2">
      <c r="B295" s="10"/>
      <c r="C295" s="8"/>
      <c r="D295" s="8"/>
      <c r="E295" s="8"/>
      <c r="F295" s="8"/>
      <c r="G295" s="8"/>
      <c r="H295" s="8"/>
      <c r="I295" s="19"/>
      <c r="J295" s="48"/>
    </row>
    <row r="296" spans="2:10" x14ac:dyDescent="0.2">
      <c r="B296" s="10"/>
      <c r="C296" s="8"/>
      <c r="D296" s="8"/>
      <c r="E296" s="8"/>
      <c r="F296" s="8"/>
      <c r="G296" s="8"/>
      <c r="H296" s="8"/>
      <c r="I296" s="19"/>
      <c r="J296" s="48"/>
    </row>
    <row r="297" spans="2:10" x14ac:dyDescent="0.2">
      <c r="B297" s="10"/>
      <c r="C297" s="8"/>
      <c r="D297" s="8"/>
      <c r="E297" s="8"/>
      <c r="F297" s="8"/>
      <c r="G297" s="8"/>
      <c r="H297" s="8"/>
      <c r="I297" s="19"/>
      <c r="J297" s="48"/>
    </row>
    <row r="298" spans="2:10" x14ac:dyDescent="0.2">
      <c r="B298" s="10"/>
      <c r="C298" s="8"/>
      <c r="D298" s="8"/>
      <c r="E298" s="8"/>
      <c r="F298" s="8"/>
      <c r="G298" s="8"/>
      <c r="H298" s="8"/>
      <c r="I298" s="19"/>
      <c r="J298" s="48"/>
    </row>
    <row r="299" spans="2:10" x14ac:dyDescent="0.2">
      <c r="B299" s="10"/>
      <c r="C299" s="8"/>
      <c r="D299" s="8"/>
      <c r="E299" s="8"/>
      <c r="F299" s="8"/>
      <c r="G299" s="8"/>
      <c r="H299" s="8"/>
      <c r="I299" s="19"/>
      <c r="J299" s="49"/>
    </row>
    <row r="300" spans="2:10" x14ac:dyDescent="0.2">
      <c r="B300" s="10"/>
      <c r="C300" s="8"/>
      <c r="D300" s="8"/>
      <c r="E300" s="8"/>
      <c r="F300" s="8"/>
      <c r="G300" s="8"/>
      <c r="H300" s="8"/>
      <c r="I300" s="19"/>
      <c r="J300" s="49"/>
    </row>
    <row r="301" spans="2:10" x14ac:dyDescent="0.2">
      <c r="B301" s="10"/>
      <c r="C301" s="8"/>
      <c r="D301" s="8"/>
      <c r="E301" s="8"/>
      <c r="F301" s="8"/>
      <c r="G301" s="8"/>
      <c r="H301" s="8"/>
      <c r="I301" s="19"/>
      <c r="J301" s="49"/>
    </row>
    <row r="302" spans="2:10" x14ac:dyDescent="0.2">
      <c r="C302" s="8"/>
      <c r="D302" s="8"/>
      <c r="E302" s="8"/>
      <c r="F302" s="8"/>
      <c r="G302" s="8"/>
      <c r="H302" s="8"/>
      <c r="I302" s="19"/>
      <c r="J302" s="49"/>
    </row>
    <row r="303" spans="2:10" x14ac:dyDescent="0.2">
      <c r="C303" s="11"/>
      <c r="D303" s="11"/>
      <c r="E303" s="11"/>
      <c r="F303" s="11"/>
      <c r="G303" s="12"/>
      <c r="H303" s="12"/>
      <c r="I303" s="19"/>
      <c r="J303" s="49"/>
    </row>
    <row r="304" spans="2:10" x14ac:dyDescent="0.2">
      <c r="C304" s="11"/>
      <c r="D304" s="11"/>
      <c r="E304" s="11"/>
      <c r="F304" s="11"/>
      <c r="G304" s="11"/>
      <c r="H304" s="11"/>
      <c r="I304" s="19"/>
      <c r="J304" s="49"/>
    </row>
  </sheetData>
  <mergeCells count="3">
    <mergeCell ref="B2:J2"/>
    <mergeCell ref="B1:J1"/>
    <mergeCell ref="C5:H5"/>
  </mergeCells>
  <phoneticPr fontId="0" type="noConversion"/>
  <printOptions horizontalCentered="1" verticalCentered="1"/>
  <pageMargins left="0.5" right="0.25" top="0.75" bottom="0.75" header="0.5" footer="0.5"/>
  <pageSetup scale="60" orientation="portrait" horizontalDpi="300" verticalDpi="300" r:id="rId1"/>
  <headerFooter alignWithMargins="0">
    <oddHeader>&amp;RPage &amp;P of &amp;N</oddHeader>
  </headerFooter>
  <rowBreaks count="1" manualBreakCount="1">
    <brk id="202" max="10" man="1"/>
  </rowBreaks>
  <ignoredErrors>
    <ignoredError sqref="D43:H43 D122:H122 D283:F283 H283 H2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81"/>
  <sheetViews>
    <sheetView topLeftCell="A43" zoomScale="85" zoomScaleNormal="85" workbookViewId="0">
      <selection activeCell="F76" sqref="F76"/>
    </sheetView>
  </sheetViews>
  <sheetFormatPr defaultRowHeight="15" x14ac:dyDescent="0.2"/>
  <cols>
    <col min="1" max="1" width="13.21875" customWidth="1"/>
  </cols>
  <sheetData>
    <row r="4" spans="1:6" x14ac:dyDescent="0.2">
      <c r="A4">
        <v>28000</v>
      </c>
      <c r="B4">
        <v>28000</v>
      </c>
      <c r="E4">
        <v>38936</v>
      </c>
      <c r="F4">
        <v>38936</v>
      </c>
    </row>
    <row r="5" spans="1:6" x14ac:dyDescent="0.2">
      <c r="A5">
        <v>107186</v>
      </c>
      <c r="B5">
        <v>107186</v>
      </c>
      <c r="E5">
        <v>101818</v>
      </c>
      <c r="F5">
        <v>101818</v>
      </c>
    </row>
    <row r="6" spans="1:6" x14ac:dyDescent="0.2">
      <c r="A6">
        <v>104000</v>
      </c>
      <c r="B6">
        <v>104000</v>
      </c>
      <c r="E6">
        <v>134689</v>
      </c>
      <c r="F6">
        <v>134689</v>
      </c>
    </row>
    <row r="7" spans="1:6" x14ac:dyDescent="0.2">
      <c r="A7">
        <v>36316</v>
      </c>
      <c r="B7">
        <v>36316</v>
      </c>
      <c r="E7">
        <v>213000</v>
      </c>
      <c r="F7">
        <v>213000</v>
      </c>
    </row>
    <row r="8" spans="1:6" x14ac:dyDescent="0.2">
      <c r="A8">
        <v>45000</v>
      </c>
      <c r="B8">
        <v>45000</v>
      </c>
      <c r="E8">
        <v>72500</v>
      </c>
      <c r="F8">
        <v>72500</v>
      </c>
    </row>
    <row r="9" spans="1:6" x14ac:dyDescent="0.2">
      <c r="A9">
        <v>105245</v>
      </c>
      <c r="B9">
        <v>105245</v>
      </c>
      <c r="E9">
        <v>227500</v>
      </c>
      <c r="F9">
        <v>227500</v>
      </c>
    </row>
    <row r="10" spans="1:6" x14ac:dyDescent="0.2">
      <c r="B10">
        <v>80000</v>
      </c>
      <c r="E10">
        <v>123013</v>
      </c>
      <c r="F10">
        <v>123013</v>
      </c>
    </row>
    <row r="11" spans="1:6" x14ac:dyDescent="0.2">
      <c r="A11">
        <v>36375</v>
      </c>
      <c r="B11">
        <v>36375</v>
      </c>
      <c r="E11">
        <v>23950</v>
      </c>
      <c r="F11">
        <v>23950</v>
      </c>
    </row>
    <row r="12" spans="1:6" x14ac:dyDescent="0.2">
      <c r="A12">
        <v>259639</v>
      </c>
      <c r="B12">
        <v>259639</v>
      </c>
      <c r="E12">
        <v>202897</v>
      </c>
      <c r="F12">
        <v>202897</v>
      </c>
    </row>
    <row r="13" spans="1:6" x14ac:dyDescent="0.2">
      <c r="A13">
        <v>624000</v>
      </c>
      <c r="B13">
        <v>624000</v>
      </c>
      <c r="E13">
        <v>287063</v>
      </c>
      <c r="F13">
        <v>287063</v>
      </c>
    </row>
    <row r="14" spans="1:6" x14ac:dyDescent="0.2">
      <c r="A14">
        <v>167106</v>
      </c>
      <c r="B14">
        <v>167106</v>
      </c>
      <c r="E14">
        <v>206000</v>
      </c>
      <c r="F14">
        <v>206000</v>
      </c>
    </row>
    <row r="15" spans="1:6" x14ac:dyDescent="0.2">
      <c r="A15">
        <v>28968</v>
      </c>
      <c r="B15">
        <v>28968</v>
      </c>
      <c r="E15">
        <v>133340</v>
      </c>
      <c r="F15">
        <v>133340</v>
      </c>
    </row>
    <row r="16" spans="1:6" x14ac:dyDescent="0.2">
      <c r="A16">
        <v>92086</v>
      </c>
      <c r="E16">
        <v>119769</v>
      </c>
      <c r="F16">
        <v>119769</v>
      </c>
    </row>
    <row r="17" spans="1:6" x14ac:dyDescent="0.2">
      <c r="A17">
        <v>274560</v>
      </c>
      <c r="B17">
        <v>274560</v>
      </c>
      <c r="E17">
        <v>176904</v>
      </c>
      <c r="F17">
        <v>176904</v>
      </c>
    </row>
    <row r="18" spans="1:6" x14ac:dyDescent="0.2">
      <c r="A18">
        <v>1860000</v>
      </c>
      <c r="B18">
        <v>1860000</v>
      </c>
      <c r="E18">
        <v>92000</v>
      </c>
      <c r="F18">
        <v>92000</v>
      </c>
    </row>
    <row r="19" spans="1:6" x14ac:dyDescent="0.2">
      <c r="A19">
        <v>976000</v>
      </c>
      <c r="B19">
        <v>976000</v>
      </c>
      <c r="E19">
        <v>103268</v>
      </c>
      <c r="F19">
        <v>103268</v>
      </c>
    </row>
    <row r="20" spans="1:6" x14ac:dyDescent="0.2">
      <c r="A20">
        <v>50400</v>
      </c>
      <c r="B20">
        <v>50400</v>
      </c>
      <c r="E20">
        <v>30625</v>
      </c>
      <c r="F20">
        <v>30625</v>
      </c>
    </row>
    <row r="21" spans="1:6" x14ac:dyDescent="0.2">
      <c r="A21">
        <v>81400</v>
      </c>
      <c r="B21">
        <v>81400</v>
      </c>
      <c r="E21">
        <v>187973</v>
      </c>
      <c r="F21">
        <v>187973</v>
      </c>
    </row>
    <row r="22" spans="1:6" x14ac:dyDescent="0.2">
      <c r="A22">
        <v>159606</v>
      </c>
      <c r="B22">
        <v>159606</v>
      </c>
      <c r="E22">
        <v>75000</v>
      </c>
      <c r="F22">
        <v>75000</v>
      </c>
    </row>
    <row r="23" spans="1:6" x14ac:dyDescent="0.2">
      <c r="A23">
        <v>67500</v>
      </c>
      <c r="B23">
        <v>67500</v>
      </c>
      <c r="E23">
        <v>91838</v>
      </c>
      <c r="F23">
        <v>91838</v>
      </c>
    </row>
    <row r="24" spans="1:6" x14ac:dyDescent="0.2">
      <c r="A24">
        <v>73227</v>
      </c>
      <c r="B24">
        <v>73227</v>
      </c>
      <c r="E24">
        <v>105902</v>
      </c>
      <c r="F24">
        <v>105902</v>
      </c>
    </row>
    <row r="25" spans="1:6" x14ac:dyDescent="0.2">
      <c r="A25">
        <v>32248.5</v>
      </c>
      <c r="B25">
        <v>32248.5</v>
      </c>
      <c r="E25">
        <v>29873</v>
      </c>
      <c r="F25">
        <v>29873</v>
      </c>
    </row>
    <row r="26" spans="1:6" x14ac:dyDescent="0.2">
      <c r="A26">
        <v>400000</v>
      </c>
      <c r="B26">
        <v>400000</v>
      </c>
      <c r="E26">
        <v>20000</v>
      </c>
      <c r="F26">
        <v>20000</v>
      </c>
    </row>
    <row r="27" spans="1:6" x14ac:dyDescent="0.2">
      <c r="A27">
        <v>60000</v>
      </c>
      <c r="B27">
        <v>60000</v>
      </c>
      <c r="E27">
        <v>307812</v>
      </c>
      <c r="F27">
        <v>307812</v>
      </c>
    </row>
    <row r="28" spans="1:6" x14ac:dyDescent="0.2">
      <c r="A28">
        <v>89532</v>
      </c>
      <c r="B28">
        <v>89532</v>
      </c>
      <c r="E28">
        <v>112603</v>
      </c>
      <c r="F28">
        <v>112603</v>
      </c>
    </row>
    <row r="29" spans="1:6" x14ac:dyDescent="0.2">
      <c r="A29">
        <v>153600</v>
      </c>
      <c r="B29">
        <v>153600</v>
      </c>
      <c r="E29">
        <v>57977</v>
      </c>
      <c r="F29">
        <v>57977</v>
      </c>
    </row>
    <row r="30" spans="1:6" x14ac:dyDescent="0.2">
      <c r="A30">
        <v>40000</v>
      </c>
      <c r="B30">
        <v>40000</v>
      </c>
      <c r="E30">
        <v>68667</v>
      </c>
      <c r="F30">
        <v>68667</v>
      </c>
    </row>
    <row r="31" spans="1:6" x14ac:dyDescent="0.2">
      <c r="A31">
        <v>400000</v>
      </c>
      <c r="B31">
        <v>400000</v>
      </c>
      <c r="E31">
        <v>410000</v>
      </c>
      <c r="F31">
        <v>410000</v>
      </c>
    </row>
    <row r="32" spans="1:6" x14ac:dyDescent="0.2">
      <c r="A32">
        <v>400000</v>
      </c>
      <c r="B32">
        <v>400000</v>
      </c>
      <c r="E32">
        <v>112325</v>
      </c>
      <c r="F32">
        <v>112325</v>
      </c>
    </row>
    <row r="33" spans="1:6" x14ac:dyDescent="0.2">
      <c r="A33">
        <v>135247</v>
      </c>
      <c r="B33">
        <v>135247</v>
      </c>
      <c r="E33">
        <v>52153</v>
      </c>
      <c r="F33">
        <v>52153</v>
      </c>
    </row>
    <row r="34" spans="1:6" x14ac:dyDescent="0.2">
      <c r="A34">
        <v>40000</v>
      </c>
      <c r="B34">
        <v>40000</v>
      </c>
      <c r="E34">
        <v>100000</v>
      </c>
      <c r="F34">
        <v>100000</v>
      </c>
    </row>
    <row r="35" spans="1:6" x14ac:dyDescent="0.2">
      <c r="E35">
        <v>95639</v>
      </c>
      <c r="F35">
        <v>95639</v>
      </c>
    </row>
    <row r="36" spans="1:6" x14ac:dyDescent="0.2">
      <c r="E36">
        <v>207564</v>
      </c>
      <c r="F36">
        <v>207564</v>
      </c>
    </row>
    <row r="37" spans="1:6" x14ac:dyDescent="0.2">
      <c r="E37">
        <v>200000</v>
      </c>
      <c r="F37">
        <v>200000</v>
      </c>
    </row>
    <row r="38" spans="1:6" x14ac:dyDescent="0.2">
      <c r="E38">
        <v>68114</v>
      </c>
      <c r="F38">
        <v>68114</v>
      </c>
    </row>
    <row r="39" spans="1:6" x14ac:dyDescent="0.2">
      <c r="E39">
        <v>51550</v>
      </c>
      <c r="F39">
        <v>51550</v>
      </c>
    </row>
    <row r="40" spans="1:6" x14ac:dyDescent="0.2">
      <c r="E40">
        <v>161276</v>
      </c>
      <c r="F40">
        <v>161276</v>
      </c>
    </row>
    <row r="41" spans="1:6" x14ac:dyDescent="0.2">
      <c r="E41">
        <v>250688</v>
      </c>
      <c r="F41">
        <v>250688</v>
      </c>
    </row>
    <row r="42" spans="1:6" x14ac:dyDescent="0.2">
      <c r="E42">
        <v>85429</v>
      </c>
      <c r="F42">
        <v>85429</v>
      </c>
    </row>
    <row r="43" spans="1:6" x14ac:dyDescent="0.2">
      <c r="E43">
        <v>183750</v>
      </c>
      <c r="F43">
        <v>183750</v>
      </c>
    </row>
    <row r="44" spans="1:6" x14ac:dyDescent="0.2">
      <c r="E44">
        <v>149296</v>
      </c>
      <c r="F44">
        <v>149296</v>
      </c>
    </row>
    <row r="45" spans="1:6" x14ac:dyDescent="0.2">
      <c r="E45">
        <v>90709</v>
      </c>
      <c r="F45">
        <v>90709</v>
      </c>
    </row>
    <row r="46" spans="1:6" x14ac:dyDescent="0.2">
      <c r="E46">
        <v>74959</v>
      </c>
      <c r="F46">
        <v>74959</v>
      </c>
    </row>
    <row r="47" spans="1:6" x14ac:dyDescent="0.2">
      <c r="E47">
        <v>66392</v>
      </c>
      <c r="F47">
        <v>66392</v>
      </c>
    </row>
    <row r="48" spans="1:6" x14ac:dyDescent="0.2">
      <c r="E48">
        <v>25000</v>
      </c>
      <c r="F48">
        <v>25000</v>
      </c>
    </row>
    <row r="49" spans="5:6" x14ac:dyDescent="0.2">
      <c r="E49">
        <v>82729</v>
      </c>
      <c r="F49">
        <v>82729</v>
      </c>
    </row>
    <row r="50" spans="5:6" x14ac:dyDescent="0.2">
      <c r="E50">
        <v>317631</v>
      </c>
      <c r="F50">
        <v>317631</v>
      </c>
    </row>
    <row r="51" spans="5:6" x14ac:dyDescent="0.2">
      <c r="E51">
        <v>102500</v>
      </c>
      <c r="F51">
        <v>102500</v>
      </c>
    </row>
    <row r="52" spans="5:6" x14ac:dyDescent="0.2">
      <c r="E52">
        <v>185511</v>
      </c>
      <c r="F52">
        <v>185511</v>
      </c>
    </row>
    <row r="53" spans="5:6" x14ac:dyDescent="0.2">
      <c r="E53">
        <v>525530</v>
      </c>
      <c r="F53">
        <v>525530</v>
      </c>
    </row>
    <row r="54" spans="5:6" x14ac:dyDescent="0.2">
      <c r="E54">
        <v>200000</v>
      </c>
      <c r="F54">
        <v>200000</v>
      </c>
    </row>
    <row r="55" spans="5:6" x14ac:dyDescent="0.2">
      <c r="E55">
        <v>90000</v>
      </c>
      <c r="F55">
        <v>90000</v>
      </c>
    </row>
    <row r="56" spans="5:6" x14ac:dyDescent="0.2">
      <c r="E56">
        <v>167500</v>
      </c>
      <c r="F56">
        <v>167500</v>
      </c>
    </row>
    <row r="57" spans="5:6" x14ac:dyDescent="0.2">
      <c r="E57">
        <v>400000</v>
      </c>
      <c r="F57">
        <v>400000</v>
      </c>
    </row>
    <row r="58" spans="5:6" x14ac:dyDescent="0.2">
      <c r="E58">
        <v>66098</v>
      </c>
      <c r="F58">
        <v>66098</v>
      </c>
    </row>
    <row r="59" spans="5:6" x14ac:dyDescent="0.2">
      <c r="E59">
        <v>105525</v>
      </c>
      <c r="F59">
        <v>105525</v>
      </c>
    </row>
    <row r="60" spans="5:6" x14ac:dyDescent="0.2">
      <c r="E60">
        <v>146837</v>
      </c>
      <c r="F60">
        <v>146837</v>
      </c>
    </row>
    <row r="61" spans="5:6" x14ac:dyDescent="0.2">
      <c r="E61">
        <v>100000</v>
      </c>
      <c r="F61">
        <v>100000</v>
      </c>
    </row>
    <row r="62" spans="5:6" x14ac:dyDescent="0.2">
      <c r="E62">
        <v>70399</v>
      </c>
      <c r="F62">
        <v>70399</v>
      </c>
    </row>
    <row r="63" spans="5:6" x14ac:dyDescent="0.2">
      <c r="E63">
        <v>100000</v>
      </c>
      <c r="F63">
        <v>100000</v>
      </c>
    </row>
    <row r="64" spans="5:6" x14ac:dyDescent="0.2">
      <c r="E64">
        <v>4922.7</v>
      </c>
      <c r="F64">
        <v>4922.7</v>
      </c>
    </row>
    <row r="65" spans="5:6" x14ac:dyDescent="0.2">
      <c r="E65">
        <v>800000</v>
      </c>
      <c r="F65">
        <v>800000</v>
      </c>
    </row>
    <row r="66" spans="5:6" x14ac:dyDescent="0.2">
      <c r="E66">
        <v>182000</v>
      </c>
      <c r="F66">
        <v>182000</v>
      </c>
    </row>
    <row r="67" spans="5:6" x14ac:dyDescent="0.2">
      <c r="E67">
        <v>36240</v>
      </c>
      <c r="F67">
        <v>36240</v>
      </c>
    </row>
    <row r="68" spans="5:6" x14ac:dyDescent="0.2">
      <c r="E68">
        <v>50000</v>
      </c>
      <c r="F68">
        <v>50000</v>
      </c>
    </row>
    <row r="69" spans="5:6" x14ac:dyDescent="0.2">
      <c r="E69">
        <v>250000</v>
      </c>
      <c r="F69">
        <v>250000</v>
      </c>
    </row>
    <row r="70" spans="5:6" x14ac:dyDescent="0.2">
      <c r="E70">
        <v>181983</v>
      </c>
      <c r="F70">
        <v>181983</v>
      </c>
    </row>
    <row r="71" spans="5:6" x14ac:dyDescent="0.2">
      <c r="E71">
        <v>199026</v>
      </c>
      <c r="F71">
        <v>199026</v>
      </c>
    </row>
    <row r="72" spans="5:6" x14ac:dyDescent="0.2">
      <c r="E72">
        <v>16825</v>
      </c>
      <c r="F72">
        <v>16825</v>
      </c>
    </row>
    <row r="73" spans="5:6" x14ac:dyDescent="0.2">
      <c r="E73">
        <v>188835</v>
      </c>
      <c r="F73">
        <v>188835</v>
      </c>
    </row>
    <row r="74" spans="5:6" x14ac:dyDescent="0.2">
      <c r="E74">
        <v>60000</v>
      </c>
      <c r="F74">
        <v>60000</v>
      </c>
    </row>
    <row r="75" spans="5:6" x14ac:dyDescent="0.2">
      <c r="E75">
        <v>280000</v>
      </c>
      <c r="F75">
        <v>280000</v>
      </c>
    </row>
    <row r="76" spans="5:6" x14ac:dyDescent="0.2">
      <c r="E76">
        <v>145200</v>
      </c>
      <c r="F76">
        <v>147701</v>
      </c>
    </row>
    <row r="77" spans="5:6" x14ac:dyDescent="0.2">
      <c r="E77">
        <v>699720</v>
      </c>
      <c r="F77">
        <v>145200</v>
      </c>
    </row>
    <row r="78" spans="5:6" x14ac:dyDescent="0.2">
      <c r="E78">
        <v>42768</v>
      </c>
      <c r="F78">
        <v>699720</v>
      </c>
    </row>
    <row r="79" spans="5:6" x14ac:dyDescent="0.2">
      <c r="E79">
        <v>140250</v>
      </c>
      <c r="F79">
        <v>42768</v>
      </c>
    </row>
    <row r="80" spans="5:6" x14ac:dyDescent="0.2">
      <c r="E80">
        <v>134689</v>
      </c>
      <c r="F80">
        <v>140250</v>
      </c>
    </row>
    <row r="81" spans="6:6" x14ac:dyDescent="0.2">
      <c r="F81">
        <v>134689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t-42</vt:lpstr>
      <vt:lpstr>Sheet1</vt:lpstr>
      <vt:lpstr>'t-42'!Print_Area</vt:lpstr>
      <vt:lpstr>Print_Area_MI</vt:lpstr>
      <vt:lpstr>'t-42'!Print_Titles</vt:lpstr>
      <vt:lpstr>Print_Titles_MI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2008-08-07T14:04:38Z</cp:lastPrinted>
  <dcterms:created xsi:type="dcterms:W3CDTF">1999-02-24T12:31:56Z</dcterms:created>
  <dcterms:modified xsi:type="dcterms:W3CDTF">2013-06-28T18:59:36Z</dcterms:modified>
</cp:coreProperties>
</file>