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8985" yWindow="0" windowWidth="9615" windowHeight="11640"/>
  </bookViews>
  <sheets>
    <sheet name="t-49" sheetId="1" r:id="rId1"/>
  </sheets>
  <definedNames>
    <definedName name="_xlnm.Print_Area" localSheetId="0">'t-49'!$A$7:$L$66</definedName>
    <definedName name="_xlnm.Print_Titles" localSheetId="0">'t-49'!$1:$6</definedName>
    <definedName name="qryTable16_L_M">'t-49'!$C$15:$I$20</definedName>
  </definedNames>
  <calcPr calcId="125725"/>
</workbook>
</file>

<file path=xl/calcChain.xml><?xml version="1.0" encoding="utf-8"?>
<calcChain xmlns="http://schemas.openxmlformats.org/spreadsheetml/2006/main">
  <c r="E37" i="1"/>
  <c r="E40" s="1"/>
  <c r="H37"/>
  <c r="H40" s="1"/>
  <c r="I17"/>
  <c r="I40" s="1"/>
  <c r="F17"/>
  <c r="F40" s="1"/>
  <c r="E17"/>
  <c r="E24"/>
  <c r="J35"/>
  <c r="J37" s="1"/>
  <c r="J22"/>
  <c r="J21"/>
  <c r="J24" s="1"/>
  <c r="J14"/>
  <c r="J13"/>
  <c r="J12"/>
  <c r="J11"/>
  <c r="J10"/>
  <c r="J9"/>
  <c r="J17" l="1"/>
  <c r="J40"/>
  <c r="K17" s="1"/>
  <c r="K37" l="1"/>
  <c r="K30"/>
  <c r="K21"/>
  <c r="K13"/>
  <c r="K11"/>
  <c r="K24"/>
  <c r="K35"/>
  <c r="K22"/>
  <c r="K14"/>
  <c r="K12"/>
  <c r="K10"/>
  <c r="K9"/>
  <c r="K40" l="1"/>
</calcChain>
</file>

<file path=xl/sharedStrings.xml><?xml version="1.0" encoding="utf-8"?>
<sst xmlns="http://schemas.openxmlformats.org/spreadsheetml/2006/main" count="35" uniqueCount="30">
  <si>
    <t>TOTAL</t>
  </si>
  <si>
    <t xml:space="preserve">FIXED </t>
  </si>
  <si>
    <t>NEW</t>
  </si>
  <si>
    <t>% of</t>
  </si>
  <si>
    <t>URBANIZED AREA / STATE</t>
  </si>
  <si>
    <t>GUIDEWAY</t>
  </si>
  <si>
    <t>STARTS</t>
  </si>
  <si>
    <t>PLANNING</t>
  </si>
  <si>
    <t>Tot.</t>
  </si>
  <si>
    <t>&gt; 1,000,000 POPULATION</t>
  </si>
  <si>
    <t>SUBTOTAL</t>
  </si>
  <si>
    <t>200,000 - 1,000,000 POPULATION</t>
  </si>
  <si>
    <t>RURAL / STATE</t>
  </si>
  <si>
    <t>Obligations by Population Size and Category</t>
  </si>
  <si>
    <t>Obligations by Population Size</t>
  </si>
  <si>
    <t>graph</t>
  </si>
  <si>
    <t>50,000 - 200,000 POPULATION</t>
  </si>
  <si>
    <t>BUS RELATED</t>
  </si>
  <si>
    <t>New York--Newark, NY-NJ-CT</t>
  </si>
  <si>
    <t>OPERATING</t>
  </si>
  <si>
    <t>TABLE 49</t>
  </si>
  <si>
    <t>San Francisco--Oakland, CA</t>
  </si>
  <si>
    <t>Seattle, WA</t>
  </si>
  <si>
    <t>FY 2009 OBLIGATIONS OF MISC. FEDERAL HIGHWAY ADMINISTRATION TRANSFERS</t>
  </si>
  <si>
    <t>Springfield, MA-CT</t>
  </si>
  <si>
    <t>Harrisburg, PA</t>
  </si>
  <si>
    <t>Tampa--St. Petersburg, FL</t>
  </si>
  <si>
    <t>Philadelphia, PA-NJ-DE-MD</t>
  </si>
  <si>
    <t>RHODE ISLAND GOV APP</t>
  </si>
  <si>
    <t>Atlanta, GA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</si>
</sst>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7">
    <font>
      <sz val="10"/>
      <name val="MS Sans Serif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8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quotePrefix="1" applyNumberFormat="1" applyFont="1"/>
    <xf numFmtId="1" fontId="0" fillId="0" borderId="0" xfId="0" applyNumberFormat="1"/>
    <xf numFmtId="3" fontId="0" fillId="0" borderId="0" xfId="0" applyNumberFormat="1"/>
    <xf numFmtId="0" fontId="0" fillId="0" borderId="1" xfId="0" applyBorder="1"/>
    <xf numFmtId="1" fontId="0" fillId="0" borderId="2" xfId="0" applyNumberFormat="1" applyBorder="1"/>
    <xf numFmtId="1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8" xfId="0" applyBorder="1"/>
    <xf numFmtId="3" fontId="2" fillId="0" borderId="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7" xfId="0" applyNumberFormat="1" applyFont="1" applyBorder="1"/>
    <xf numFmtId="3" fontId="1" fillId="0" borderId="7" xfId="0" quotePrefix="1" applyNumberFormat="1" applyFont="1" applyBorder="1"/>
    <xf numFmtId="3" fontId="1" fillId="0" borderId="8" xfId="0" applyNumberFormat="1" applyFont="1" applyBorder="1"/>
    <xf numFmtId="3" fontId="1" fillId="0" borderId="8" xfId="0" quotePrefix="1" applyNumberFormat="1" applyFont="1" applyBorder="1"/>
    <xf numFmtId="0" fontId="0" fillId="0" borderId="9" xfId="0" applyBorder="1"/>
    <xf numFmtId="0" fontId="1" fillId="0" borderId="0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quotePrefix="1" applyNumberFormat="1" applyFont="1" applyBorder="1"/>
    <xf numFmtId="0" fontId="1" fillId="0" borderId="6" xfId="0" quotePrefix="1" applyNumberFormat="1" applyFont="1" applyBorder="1"/>
    <xf numFmtId="1" fontId="1" fillId="0" borderId="6" xfId="0" applyNumberFormat="1" applyFont="1" applyBorder="1"/>
    <xf numFmtId="1" fontId="5" fillId="0" borderId="6" xfId="0" applyNumberFormat="1" applyFont="1" applyBorder="1"/>
    <xf numFmtId="0" fontId="6" fillId="0" borderId="6" xfId="0" applyFont="1" applyBorder="1"/>
    <xf numFmtId="3" fontId="1" fillId="0" borderId="10" xfId="0" applyNumberFormat="1" applyFont="1" applyBorder="1"/>
    <xf numFmtId="1" fontId="2" fillId="0" borderId="0" xfId="0" applyNumberFormat="1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2" xfId="0" applyFont="1" applyBorder="1"/>
    <xf numFmtId="3" fontId="1" fillId="0" borderId="9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4" xfId="0" applyFont="1" applyBorder="1"/>
    <xf numFmtId="3" fontId="1" fillId="0" borderId="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3" fontId="1" fillId="0" borderId="12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1" fillId="0" borderId="15" xfId="0" applyFont="1" applyBorder="1"/>
    <xf numFmtId="164" fontId="1" fillId="0" borderId="0" xfId="0" applyNumberFormat="1" applyFont="1" applyBorder="1"/>
    <xf numFmtId="164" fontId="1" fillId="0" borderId="10" xfId="0" applyNumberFormat="1" applyFont="1" applyBorder="1"/>
    <xf numFmtId="165" fontId="1" fillId="0" borderId="0" xfId="0" applyNumberFormat="1" applyFont="1" applyBorder="1"/>
    <xf numFmtId="0" fontId="1" fillId="0" borderId="6" xfId="0" applyNumberFormat="1" applyFont="1" applyBorder="1"/>
    <xf numFmtId="164" fontId="1" fillId="0" borderId="8" xfId="0" applyNumberFormat="1" applyFont="1" applyBorder="1"/>
    <xf numFmtId="0" fontId="1" fillId="0" borderId="16" xfId="0" applyFont="1" applyBorder="1"/>
    <xf numFmtId="0" fontId="1" fillId="0" borderId="17" xfId="0" quotePrefix="1" applyNumberFormat="1" applyFont="1" applyBorder="1"/>
    <xf numFmtId="1" fontId="5" fillId="0" borderId="18" xfId="0" applyNumberFormat="1" applyFont="1" applyBorder="1"/>
    <xf numFmtId="3" fontId="1" fillId="0" borderId="17" xfId="0" quotePrefix="1" applyNumberFormat="1" applyFont="1" applyBorder="1"/>
    <xf numFmtId="3" fontId="1" fillId="0" borderId="19" xfId="0" quotePrefix="1" applyNumberFormat="1" applyFont="1" applyBorder="1"/>
    <xf numFmtId="3" fontId="1" fillId="0" borderId="17" xfId="0" applyNumberFormat="1" applyFont="1" applyBorder="1"/>
    <xf numFmtId="3" fontId="1" fillId="0" borderId="20" xfId="0" quotePrefix="1" applyNumberFormat="1" applyFont="1" applyBorder="1"/>
    <xf numFmtId="0" fontId="1" fillId="0" borderId="17" xfId="0" applyFont="1" applyBorder="1"/>
    <xf numFmtId="0" fontId="1" fillId="0" borderId="20" xfId="0" applyFont="1" applyBorder="1"/>
    <xf numFmtId="0" fontId="3" fillId="2" borderId="1" xfId="0" applyFont="1" applyFill="1" applyBorder="1"/>
    <xf numFmtId="0" fontId="3" fillId="2" borderId="9" xfId="0" applyFont="1" applyFill="1" applyBorder="1"/>
    <xf numFmtId="3" fontId="3" fillId="2" borderId="9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/>
    <xf numFmtId="3" fontId="2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2" fillId="2" borderId="12" xfId="0" applyFont="1" applyFill="1" applyBorder="1"/>
    <xf numFmtId="3" fontId="2" fillId="2" borderId="12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15" xfId="0" applyFon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Alignment="1" applyProtection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7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P47" sqref="P47"/>
    </sheetView>
  </sheetViews>
  <sheetFormatPr defaultRowHeight="11.25"/>
  <cols>
    <col min="1" max="1" width="0.85546875" style="1" customWidth="1"/>
    <col min="2" max="2" width="1" style="1" customWidth="1"/>
    <col min="3" max="3" width="1.7109375" style="1" customWidth="1"/>
    <col min="4" max="4" width="30.42578125" style="1" customWidth="1"/>
    <col min="5" max="5" width="17.42578125" style="2" customWidth="1"/>
    <col min="6" max="6" width="11.7109375" style="2" bestFit="1" customWidth="1"/>
    <col min="7" max="7" width="10.42578125" style="2" bestFit="1" customWidth="1"/>
    <col min="8" max="8" width="11.7109375" style="2" customWidth="1"/>
    <col min="9" max="9" width="10.7109375" style="2" bestFit="1" customWidth="1"/>
    <col min="10" max="10" width="11.7109375" style="2" bestFit="1" customWidth="1"/>
    <col min="11" max="11" width="5.85546875" style="1" bestFit="1" customWidth="1"/>
    <col min="12" max="12" width="1" style="1" customWidth="1"/>
    <col min="13" max="16384" width="9.140625" style="1"/>
  </cols>
  <sheetData>
    <row r="1" spans="2:17" ht="12.75">
      <c r="B1" s="84" t="s">
        <v>20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7" ht="12.75">
      <c r="B2" s="84" t="s">
        <v>23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2:17" ht="5.25" customHeight="1" thickBot="1">
      <c r="B3"/>
      <c r="C3" s="4"/>
      <c r="D3" s="4"/>
      <c r="E3" s="5"/>
      <c r="F3" s="5"/>
      <c r="G3" s="5"/>
      <c r="H3" s="5"/>
      <c r="I3" s="5"/>
      <c r="J3" s="5"/>
      <c r="K3"/>
      <c r="L3"/>
    </row>
    <row r="4" spans="2:17" ht="12.75">
      <c r="B4" s="63"/>
      <c r="C4" s="64"/>
      <c r="D4" s="64"/>
      <c r="E4" s="66"/>
      <c r="F4" s="65"/>
      <c r="G4" s="65"/>
      <c r="H4" s="65"/>
      <c r="I4" s="67"/>
      <c r="J4" s="65"/>
      <c r="K4" s="64"/>
      <c r="L4" s="68"/>
    </row>
    <row r="5" spans="2:17" ht="12.75">
      <c r="B5" s="69"/>
      <c r="C5" s="70"/>
      <c r="D5" s="70"/>
      <c r="E5" s="72" t="s">
        <v>17</v>
      </c>
      <c r="F5" s="71" t="s">
        <v>1</v>
      </c>
      <c r="G5" s="71" t="s">
        <v>2</v>
      </c>
      <c r="H5" s="71"/>
      <c r="I5" s="73"/>
      <c r="J5" s="74"/>
      <c r="K5" s="75" t="s">
        <v>3</v>
      </c>
      <c r="L5" s="76"/>
      <c r="Q5" s="16"/>
    </row>
    <row r="6" spans="2:17" ht="13.5" thickBot="1">
      <c r="B6" s="77"/>
      <c r="C6" s="78" t="s">
        <v>4</v>
      </c>
      <c r="D6" s="78"/>
      <c r="E6" s="80"/>
      <c r="F6" s="79" t="s">
        <v>5</v>
      </c>
      <c r="G6" s="79" t="s">
        <v>6</v>
      </c>
      <c r="H6" s="79" t="s">
        <v>19</v>
      </c>
      <c r="I6" s="81" t="s">
        <v>7</v>
      </c>
      <c r="J6" s="79" t="s">
        <v>0</v>
      </c>
      <c r="K6" s="82" t="s">
        <v>8</v>
      </c>
      <c r="L6" s="83"/>
      <c r="Q6" s="16"/>
    </row>
    <row r="7" spans="2:17" ht="6" customHeight="1">
      <c r="B7" s="6"/>
      <c r="C7" s="17"/>
      <c r="D7" s="7"/>
      <c r="E7" s="8"/>
      <c r="F7" s="4"/>
      <c r="G7" s="4"/>
      <c r="H7" s="4"/>
      <c r="I7" s="14"/>
      <c r="J7"/>
      <c r="K7" s="22"/>
      <c r="L7" s="9"/>
    </row>
    <row r="8" spans="2:17" ht="12.75">
      <c r="B8" s="10"/>
      <c r="C8" s="11" t="s">
        <v>9</v>
      </c>
      <c r="D8" s="12"/>
      <c r="E8" s="13"/>
      <c r="F8" s="4"/>
      <c r="G8" s="4"/>
      <c r="H8" s="4"/>
      <c r="I8" s="14"/>
      <c r="K8" s="51"/>
      <c r="L8" s="15"/>
    </row>
    <row r="9" spans="2:17" ht="15" customHeight="1">
      <c r="B9" s="25"/>
      <c r="C9" s="23"/>
      <c r="D9" s="26" t="s">
        <v>18</v>
      </c>
      <c r="E9" s="18">
        <v>0</v>
      </c>
      <c r="F9" s="2">
        <v>7800000</v>
      </c>
      <c r="G9" s="2">
        <v>0</v>
      </c>
      <c r="H9" s="2">
        <v>0</v>
      </c>
      <c r="I9" s="20">
        <v>0</v>
      </c>
      <c r="J9" s="2">
        <f t="shared" ref="J9:J14" si="0">SUM(E9:I9)</f>
        <v>7800000</v>
      </c>
      <c r="K9" s="51">
        <f>(J9/J$40)*100</f>
        <v>18.835938061833168</v>
      </c>
      <c r="L9" s="24"/>
    </row>
    <row r="10" spans="2:17" ht="15" customHeight="1">
      <c r="B10" s="25"/>
      <c r="C10" s="23"/>
      <c r="D10" s="26" t="s">
        <v>21</v>
      </c>
      <c r="E10" s="18">
        <v>24459002</v>
      </c>
      <c r="F10" s="2">
        <v>0</v>
      </c>
      <c r="G10" s="2">
        <v>0</v>
      </c>
      <c r="H10" s="2">
        <v>0</v>
      </c>
      <c r="I10" s="20">
        <v>0</v>
      </c>
      <c r="J10" s="2">
        <f t="shared" si="0"/>
        <v>24459002</v>
      </c>
      <c r="K10" s="51">
        <f t="shared" ref="K10:K14" si="1">(J10/J$40)*100</f>
        <v>59.065159836699181</v>
      </c>
      <c r="L10" s="24"/>
    </row>
    <row r="11" spans="2:17" ht="15" customHeight="1">
      <c r="B11" s="25"/>
      <c r="C11" s="23"/>
      <c r="D11" s="26" t="s">
        <v>22</v>
      </c>
      <c r="E11" s="18">
        <v>0</v>
      </c>
      <c r="F11" s="2">
        <v>788900</v>
      </c>
      <c r="G11" s="2">
        <v>0</v>
      </c>
      <c r="H11" s="2">
        <v>0</v>
      </c>
      <c r="I11" s="20">
        <v>0</v>
      </c>
      <c r="J11" s="2">
        <f t="shared" si="0"/>
        <v>788900</v>
      </c>
      <c r="K11" s="51">
        <f t="shared" si="1"/>
        <v>1.9050860944846395</v>
      </c>
      <c r="L11" s="24"/>
    </row>
    <row r="12" spans="2:17" ht="15" customHeight="1">
      <c r="B12" s="25"/>
      <c r="C12" s="23"/>
      <c r="D12" s="26" t="s">
        <v>26</v>
      </c>
      <c r="E12" s="18">
        <v>0</v>
      </c>
      <c r="F12" s="2">
        <v>980000</v>
      </c>
      <c r="G12" s="2">
        <v>0</v>
      </c>
      <c r="H12" s="2">
        <v>0</v>
      </c>
      <c r="I12" s="20">
        <v>0</v>
      </c>
      <c r="J12" s="2">
        <f t="shared" si="0"/>
        <v>980000</v>
      </c>
      <c r="K12" s="51">
        <f t="shared" si="1"/>
        <v>2.3665665769995523</v>
      </c>
      <c r="L12" s="24"/>
    </row>
    <row r="13" spans="2:17" ht="15" customHeight="1">
      <c r="B13" s="25"/>
      <c r="C13" s="23"/>
      <c r="D13" s="26" t="s">
        <v>27</v>
      </c>
      <c r="E13" s="18">
        <v>0</v>
      </c>
      <c r="F13" s="2">
        <v>200000</v>
      </c>
      <c r="G13" s="2">
        <v>0</v>
      </c>
      <c r="H13" s="2">
        <v>0</v>
      </c>
      <c r="I13" s="20">
        <v>0</v>
      </c>
      <c r="J13" s="2">
        <f t="shared" si="0"/>
        <v>200000</v>
      </c>
      <c r="K13" s="51">
        <f t="shared" si="1"/>
        <v>0.48297277081623508</v>
      </c>
      <c r="L13" s="24"/>
    </row>
    <row r="14" spans="2:17" ht="15" customHeight="1">
      <c r="B14" s="25"/>
      <c r="C14" s="23"/>
      <c r="D14" s="26" t="s">
        <v>29</v>
      </c>
      <c r="E14" s="18">
        <v>0</v>
      </c>
      <c r="F14" s="2">
        <v>0</v>
      </c>
      <c r="G14" s="2">
        <v>0</v>
      </c>
      <c r="H14" s="2">
        <v>0</v>
      </c>
      <c r="I14" s="20">
        <v>990000</v>
      </c>
      <c r="J14" s="2">
        <f t="shared" si="0"/>
        <v>990000</v>
      </c>
      <c r="K14" s="51">
        <f t="shared" si="1"/>
        <v>2.3907152155403635</v>
      </c>
      <c r="L14" s="24"/>
    </row>
    <row r="15" spans="2:17">
      <c r="B15" s="25"/>
      <c r="C15" s="27"/>
      <c r="D15" s="52"/>
      <c r="E15" s="19"/>
      <c r="F15" s="3"/>
      <c r="I15" s="21"/>
      <c r="K15" s="51"/>
      <c r="L15" s="24"/>
    </row>
    <row r="16" spans="2:17" ht="4.5" customHeight="1">
      <c r="B16" s="25"/>
      <c r="C16" s="27"/>
      <c r="D16" s="28"/>
      <c r="E16" s="19"/>
      <c r="F16" s="3"/>
      <c r="I16" s="21"/>
      <c r="K16" s="23"/>
      <c r="L16" s="24"/>
    </row>
    <row r="17" spans="2:12">
      <c r="B17" s="25"/>
      <c r="C17" s="27"/>
      <c r="D17" s="29" t="s">
        <v>10</v>
      </c>
      <c r="E17" s="32">
        <f>SUM(E9:E16)</f>
        <v>24459002</v>
      </c>
      <c r="F17" s="2">
        <f>SUM(F9:F15)</f>
        <v>9768900</v>
      </c>
      <c r="G17" s="2">
        <v>0</v>
      </c>
      <c r="H17" s="2">
        <v>0</v>
      </c>
      <c r="I17" s="20">
        <f>SUM(I9:I15)</f>
        <v>990000</v>
      </c>
      <c r="J17" s="41">
        <f>SUM(J9:J16)</f>
        <v>35217902</v>
      </c>
      <c r="K17" s="51">
        <f>(J17/J$40)*100</f>
        <v>85.046438556373133</v>
      </c>
      <c r="L17" s="24"/>
    </row>
    <row r="18" spans="2:12" ht="6" customHeight="1">
      <c r="B18" s="54"/>
      <c r="C18" s="55"/>
      <c r="D18" s="56"/>
      <c r="E18" s="58"/>
      <c r="F18" s="57"/>
      <c r="G18" s="59"/>
      <c r="H18" s="59"/>
      <c r="I18" s="60"/>
      <c r="J18" s="59"/>
      <c r="K18" s="61"/>
      <c r="L18" s="62"/>
    </row>
    <row r="19" spans="2:12" ht="6" customHeight="1">
      <c r="B19" s="25"/>
      <c r="C19" s="27"/>
      <c r="D19" s="28"/>
      <c r="E19" s="19"/>
      <c r="F19" s="3"/>
      <c r="I19" s="21"/>
      <c r="K19" s="23"/>
      <c r="L19" s="24"/>
    </row>
    <row r="20" spans="2:12" ht="12.75" customHeight="1">
      <c r="B20" s="25"/>
      <c r="C20" s="11" t="s">
        <v>11</v>
      </c>
      <c r="D20" s="28"/>
      <c r="E20" s="19"/>
      <c r="F20" s="3"/>
      <c r="I20" s="21"/>
      <c r="K20" s="23"/>
      <c r="L20" s="24"/>
    </row>
    <row r="21" spans="2:12" ht="12.75" customHeight="1">
      <c r="B21" s="25"/>
      <c r="C21" s="27"/>
      <c r="D21" s="26" t="s">
        <v>24</v>
      </c>
      <c r="E21" s="19">
        <v>3492300</v>
      </c>
      <c r="F21" s="3">
        <v>0</v>
      </c>
      <c r="G21" s="2">
        <v>0</v>
      </c>
      <c r="H21" s="2">
        <v>0</v>
      </c>
      <c r="I21" s="21">
        <v>0</v>
      </c>
      <c r="J21" s="2">
        <f t="shared" ref="J21:J22" si="2">SUM(E21:I21)</f>
        <v>3492300</v>
      </c>
      <c r="K21" s="51">
        <f t="shared" ref="K21:K22" si="3">(J21/J$40)*100</f>
        <v>8.4334290376076879</v>
      </c>
      <c r="L21" s="24"/>
    </row>
    <row r="22" spans="2:12" ht="12.75" customHeight="1">
      <c r="B22" s="25"/>
      <c r="C22" s="27"/>
      <c r="D22" s="26" t="s">
        <v>25</v>
      </c>
      <c r="E22" s="19">
        <v>1200000</v>
      </c>
      <c r="F22" s="3">
        <v>0</v>
      </c>
      <c r="G22" s="2">
        <v>0</v>
      </c>
      <c r="H22" s="2">
        <v>0</v>
      </c>
      <c r="I22" s="21">
        <v>0</v>
      </c>
      <c r="J22" s="2">
        <f t="shared" si="2"/>
        <v>1200000</v>
      </c>
      <c r="K22" s="51">
        <f t="shared" si="3"/>
        <v>2.8978366248974106</v>
      </c>
      <c r="L22" s="24"/>
    </row>
    <row r="23" spans="2:12" ht="12.75" customHeight="1">
      <c r="B23" s="25"/>
      <c r="C23" s="27"/>
      <c r="D23" s="28"/>
      <c r="E23" s="19"/>
      <c r="I23" s="21"/>
      <c r="K23" s="23"/>
      <c r="L23" s="24"/>
    </row>
    <row r="24" spans="2:12">
      <c r="B24" s="25"/>
      <c r="C24" s="27"/>
      <c r="D24" s="29" t="s">
        <v>10</v>
      </c>
      <c r="E24" s="32">
        <f>SUM(E21:E23)</f>
        <v>4692300</v>
      </c>
      <c r="F24" s="2">
        <v>0</v>
      </c>
      <c r="G24" s="2">
        <v>0</v>
      </c>
      <c r="H24" s="2">
        <v>0</v>
      </c>
      <c r="I24" s="20">
        <v>0</v>
      </c>
      <c r="J24" s="41">
        <f>SUM(J21:J23)</f>
        <v>4692300</v>
      </c>
      <c r="K24" s="51">
        <f>(J24/J$40)*100</f>
        <v>11.3312656625051</v>
      </c>
      <c r="L24" s="24"/>
    </row>
    <row r="25" spans="2:12" ht="6.75" customHeight="1">
      <c r="B25" s="54"/>
      <c r="C25" s="55"/>
      <c r="D25" s="56"/>
      <c r="E25" s="58"/>
      <c r="F25" s="59"/>
      <c r="G25" s="59"/>
      <c r="H25" s="59"/>
      <c r="I25" s="60"/>
      <c r="J25" s="59"/>
      <c r="K25" s="61"/>
      <c r="L25" s="62"/>
    </row>
    <row r="26" spans="2:12" ht="6" customHeight="1">
      <c r="B26" s="25"/>
      <c r="C26" s="27"/>
      <c r="D26" s="30"/>
      <c r="E26" s="19"/>
      <c r="F26" s="41"/>
      <c r="G26" s="41"/>
      <c r="H26" s="41"/>
      <c r="I26" s="21"/>
      <c r="J26" s="41"/>
      <c r="K26" s="23"/>
      <c r="L26" s="24"/>
    </row>
    <row r="27" spans="2:12" ht="12.75" customHeight="1">
      <c r="B27" s="25"/>
      <c r="C27" s="11" t="s">
        <v>16</v>
      </c>
      <c r="D27" s="30"/>
      <c r="E27" s="19"/>
      <c r="F27" s="41"/>
      <c r="G27" s="41"/>
      <c r="H27" s="41"/>
      <c r="I27" s="21"/>
      <c r="J27" s="41"/>
      <c r="K27" s="23"/>
      <c r="L27" s="24"/>
    </row>
    <row r="28" spans="2:12" ht="4.5" customHeight="1">
      <c r="B28" s="25"/>
      <c r="C28" s="27"/>
      <c r="D28" s="30"/>
      <c r="E28" s="19"/>
      <c r="F28" s="41"/>
      <c r="G28" s="41"/>
      <c r="H28" s="41"/>
      <c r="I28" s="21"/>
      <c r="K28" s="51"/>
      <c r="L28" s="24"/>
    </row>
    <row r="29" spans="2:12" ht="4.5" customHeight="1">
      <c r="B29" s="25"/>
      <c r="C29" s="27"/>
      <c r="D29" s="30"/>
      <c r="E29" s="19"/>
      <c r="F29" s="41"/>
      <c r="G29" s="41"/>
      <c r="H29" s="41"/>
      <c r="I29" s="21"/>
      <c r="J29" s="41"/>
      <c r="K29" s="23"/>
      <c r="L29" s="24"/>
    </row>
    <row r="30" spans="2:12" ht="11.25" customHeight="1">
      <c r="B30" s="25"/>
      <c r="C30" s="27"/>
      <c r="D30" s="29" t="s">
        <v>10</v>
      </c>
      <c r="E30" s="32">
        <v>0</v>
      </c>
      <c r="F30" s="2">
        <v>0</v>
      </c>
      <c r="G30" s="2">
        <v>0</v>
      </c>
      <c r="H30" s="2">
        <v>0</v>
      </c>
      <c r="I30" s="20">
        <v>0</v>
      </c>
      <c r="J30" s="41">
        <v>0</v>
      </c>
      <c r="K30" s="51">
        <f>(J30/J$40)*100</f>
        <v>0</v>
      </c>
      <c r="L30" s="24"/>
    </row>
    <row r="31" spans="2:12" ht="6.75" customHeight="1">
      <c r="B31" s="54"/>
      <c r="C31" s="55"/>
      <c r="D31" s="56"/>
      <c r="E31" s="58"/>
      <c r="F31" s="59"/>
      <c r="G31" s="59"/>
      <c r="H31" s="59"/>
      <c r="I31" s="60"/>
      <c r="J31" s="59"/>
      <c r="K31" s="61"/>
      <c r="L31" s="62"/>
    </row>
    <row r="32" spans="2:12" ht="6" customHeight="1">
      <c r="B32" s="25"/>
      <c r="C32" s="23"/>
      <c r="D32" s="26"/>
      <c r="E32" s="18"/>
      <c r="I32" s="20"/>
      <c r="K32" s="23"/>
      <c r="L32" s="24"/>
    </row>
    <row r="33" spans="2:12" ht="12.75" customHeight="1">
      <c r="B33" s="25"/>
      <c r="C33" s="11" t="s">
        <v>12</v>
      </c>
      <c r="D33" s="31"/>
      <c r="E33" s="18"/>
      <c r="I33" s="20"/>
      <c r="K33" s="23"/>
      <c r="L33" s="24"/>
    </row>
    <row r="34" spans="2:12" ht="4.5" customHeight="1">
      <c r="B34" s="25"/>
      <c r="C34" s="23"/>
      <c r="D34" s="26"/>
      <c r="E34" s="18"/>
      <c r="I34" s="20"/>
      <c r="K34" s="23"/>
      <c r="L34" s="24"/>
    </row>
    <row r="35" spans="2:12">
      <c r="B35" s="25"/>
      <c r="C35" s="23"/>
      <c r="D35" s="52" t="s">
        <v>28</v>
      </c>
      <c r="E35" s="19">
        <v>1500000</v>
      </c>
      <c r="F35" s="3">
        <v>0</v>
      </c>
      <c r="G35" s="2">
        <v>0</v>
      </c>
      <c r="H35" s="2">
        <v>0</v>
      </c>
      <c r="I35" s="20">
        <v>0</v>
      </c>
      <c r="J35" s="2">
        <f t="shared" ref="J35" si="4">SUM(E35:I35)</f>
        <v>1500000</v>
      </c>
      <c r="K35" s="51">
        <f>(J35/J$40)*100</f>
        <v>3.6222957811217635</v>
      </c>
      <c r="L35" s="24"/>
    </row>
    <row r="36" spans="2:12" ht="12" customHeight="1">
      <c r="B36" s="25"/>
      <c r="C36" s="23"/>
      <c r="D36" s="26"/>
      <c r="E36" s="18"/>
      <c r="I36" s="20"/>
      <c r="K36" s="51"/>
      <c r="L36" s="24"/>
    </row>
    <row r="37" spans="2:12">
      <c r="B37" s="25"/>
      <c r="C37" s="23"/>
      <c r="D37" s="29" t="s">
        <v>10</v>
      </c>
      <c r="E37" s="32">
        <f>SUM(E35:E36)</f>
        <v>1500000</v>
      </c>
      <c r="F37" s="2">
        <v>0</v>
      </c>
      <c r="G37" s="2">
        <v>0</v>
      </c>
      <c r="H37" s="2">
        <f>SUM(H35:H36)</f>
        <v>0</v>
      </c>
      <c r="I37" s="20">
        <v>0</v>
      </c>
      <c r="J37" s="41">
        <f>SUM(J35:J36)</f>
        <v>1500000</v>
      </c>
      <c r="K37" s="51">
        <f>(J37/J$40)*100</f>
        <v>3.6222957811217635</v>
      </c>
      <c r="L37" s="24"/>
    </row>
    <row r="38" spans="2:12" ht="6.75" customHeight="1" thickBot="1">
      <c r="B38" s="25"/>
      <c r="C38" s="23"/>
      <c r="D38" s="26"/>
      <c r="E38" s="18"/>
      <c r="I38" s="20"/>
      <c r="K38" s="23"/>
      <c r="L38" s="24"/>
    </row>
    <row r="39" spans="2:12" ht="6" customHeight="1">
      <c r="B39" s="34"/>
      <c r="C39" s="35"/>
      <c r="D39" s="36"/>
      <c r="E39" s="38"/>
      <c r="F39" s="37"/>
      <c r="G39" s="37"/>
      <c r="H39" s="37"/>
      <c r="I39" s="39"/>
      <c r="J39" s="37"/>
      <c r="K39" s="35"/>
      <c r="L39" s="40"/>
    </row>
    <row r="40" spans="2:12" ht="12.75">
      <c r="B40" s="25"/>
      <c r="C40" s="23"/>
      <c r="D40" s="33" t="s">
        <v>0</v>
      </c>
      <c r="E40" s="50">
        <f>SUM(E17,E24,E30,E37)</f>
        <v>30651302</v>
      </c>
      <c r="F40" s="49">
        <f>SUM(F17,F24,F30,F37)</f>
        <v>9768900</v>
      </c>
      <c r="G40" s="49">
        <v>0</v>
      </c>
      <c r="H40" s="49">
        <f>SUM(H17,H24,H30,H37)</f>
        <v>0</v>
      </c>
      <c r="I40" s="53">
        <f>SUM(I17,I24,I30,I37)</f>
        <v>990000</v>
      </c>
      <c r="J40" s="49">
        <f>SUM(J17,J24,J30,J37)</f>
        <v>41410202</v>
      </c>
      <c r="K40" s="51">
        <f>SUM(K17,K24,K30,K37)</f>
        <v>100</v>
      </c>
      <c r="L40" s="24"/>
    </row>
    <row r="41" spans="2:12" ht="6" customHeight="1" thickBot="1">
      <c r="B41" s="42"/>
      <c r="C41" s="43"/>
      <c r="D41" s="44"/>
      <c r="E41" s="46"/>
      <c r="F41" s="45"/>
      <c r="G41" s="45"/>
      <c r="H41" s="45"/>
      <c r="I41" s="47"/>
      <c r="J41" s="45"/>
      <c r="K41" s="43"/>
      <c r="L41" s="48"/>
    </row>
    <row r="45" spans="2:12" ht="12.75">
      <c r="B45" s="84" t="s">
        <v>13</v>
      </c>
      <c r="C45" s="88"/>
      <c r="D45" s="88"/>
      <c r="E45" s="88"/>
      <c r="F45" s="88"/>
      <c r="G45" s="88"/>
      <c r="H45" s="85" t="s">
        <v>14</v>
      </c>
      <c r="I45" s="86"/>
      <c r="J45" s="86"/>
      <c r="K45" s="87"/>
      <c r="L45" s="87"/>
    </row>
    <row r="47" spans="2:12">
      <c r="B47" s="1" t="s">
        <v>15</v>
      </c>
      <c r="F47" s="2" t="s">
        <v>15</v>
      </c>
    </row>
  </sheetData>
  <mergeCells count="4">
    <mergeCell ref="B1:L1"/>
    <mergeCell ref="B2:L2"/>
    <mergeCell ref="H45:L45"/>
    <mergeCell ref="B45:G45"/>
  </mergeCells>
  <phoneticPr fontId="0" type="noConversion"/>
  <printOptions horizontalCentered="1"/>
  <pageMargins left="0.25" right="0.25" top="0.5" bottom="0.25" header="0.5" footer="0.5"/>
  <pageSetup scale="74" orientation="landscape" r:id="rId1"/>
  <headerFooter alignWithMargins="0"/>
  <legacyDrawing r:id="rId2"/>
  <oleObjects>
    <oleObject progId="MSGraph.Chart.8" shapeId="1031" r:id="rId3"/>
    <oleObject progId="MSGraph.Chart.8" shapeId="1032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t-49</vt:lpstr>
      <vt:lpstr>'t-49'!Print_Area</vt:lpstr>
      <vt:lpstr>'t-49'!Print_Titles</vt:lpstr>
      <vt:lpstr>qryTable16_L_M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Randolph, Shapell (FTA)</dc:creator>
  <cp:lastModifiedBy>Ann Souvandara</cp:lastModifiedBy>
  <cp:lastPrinted>2008-09-04T14:19:59Z</cp:lastPrinted>
  <dcterms:created xsi:type="dcterms:W3CDTF">2004-01-16T18:57:45Z</dcterms:created>
  <dcterms:modified xsi:type="dcterms:W3CDTF">2011-05-31T01:25:33Z</dcterms:modified>
</cp:coreProperties>
</file>