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" windowWidth="25185" windowHeight="6270"/>
  </bookViews>
  <sheets>
    <sheet name="t-4" sheetId="1" r:id="rId1"/>
  </sheets>
  <definedNames>
    <definedName name="Print_Area_MI">'t-4'!$B$1:$P$94</definedName>
    <definedName name="_xlnm.Print_Titles" localSheetId="0">'t-4'!$1:$9</definedName>
  </definedNames>
  <calcPr calcId="145621"/>
</workbook>
</file>

<file path=xl/calcChain.xml><?xml version="1.0" encoding="utf-8"?>
<calcChain xmlns="http://schemas.openxmlformats.org/spreadsheetml/2006/main">
  <c r="M82" i="1" l="1"/>
  <c r="L82" i="1"/>
  <c r="K82" i="1"/>
  <c r="I82" i="1"/>
  <c r="H82" i="1"/>
  <c r="G82" i="1"/>
  <c r="F82" i="1"/>
  <c r="E82" i="1"/>
  <c r="M61" i="1"/>
  <c r="L61" i="1"/>
  <c r="K61" i="1"/>
  <c r="I61" i="1"/>
  <c r="H61" i="1"/>
  <c r="G61" i="1"/>
  <c r="F61" i="1"/>
  <c r="E61" i="1"/>
  <c r="M48" i="1"/>
  <c r="L48" i="1"/>
  <c r="K48" i="1"/>
  <c r="I48" i="1"/>
  <c r="H48" i="1"/>
  <c r="G48" i="1"/>
  <c r="F48" i="1"/>
  <c r="E48" i="1"/>
  <c r="M31" i="1"/>
  <c r="L31" i="1"/>
  <c r="K31" i="1"/>
  <c r="I31" i="1"/>
  <c r="H31" i="1"/>
  <c r="G31" i="1"/>
  <c r="F31" i="1"/>
  <c r="E31" i="1"/>
  <c r="J29" i="1"/>
  <c r="N29" i="1" s="1"/>
  <c r="J28" i="1"/>
  <c r="N28" i="1" s="1"/>
  <c r="J27" i="1"/>
  <c r="N27" i="1" s="1"/>
  <c r="J26" i="1"/>
  <c r="N26" i="1" s="1"/>
  <c r="J39" i="1" l="1"/>
  <c r="N39" i="1" s="1"/>
  <c r="J25" i="1"/>
  <c r="M84" i="1"/>
  <c r="J68" i="1" l="1"/>
  <c r="N68" i="1" s="1"/>
  <c r="J69" i="1"/>
  <c r="N69" i="1" s="1"/>
  <c r="J70" i="1"/>
  <c r="N70" i="1" s="1"/>
  <c r="J71" i="1"/>
  <c r="N71" i="1" s="1"/>
  <c r="J72" i="1"/>
  <c r="N72" i="1" s="1"/>
  <c r="J73" i="1"/>
  <c r="N73" i="1" s="1"/>
  <c r="J74" i="1"/>
  <c r="N74" i="1" s="1"/>
  <c r="J75" i="1"/>
  <c r="N75" i="1" s="1"/>
  <c r="J76" i="1"/>
  <c r="N76" i="1" s="1"/>
  <c r="J77" i="1"/>
  <c r="N77" i="1" s="1"/>
  <c r="J78" i="1"/>
  <c r="N78" i="1" s="1"/>
  <c r="J54" i="1"/>
  <c r="N54" i="1" s="1"/>
  <c r="J55" i="1"/>
  <c r="N55" i="1" s="1"/>
  <c r="J56" i="1"/>
  <c r="N56" i="1" s="1"/>
  <c r="J57" i="1"/>
  <c r="N57" i="1" s="1"/>
  <c r="J58" i="1"/>
  <c r="N58" i="1" s="1"/>
  <c r="J59" i="1"/>
  <c r="N59" i="1" s="1"/>
  <c r="J43" i="1"/>
  <c r="N43" i="1" s="1"/>
  <c r="J44" i="1"/>
  <c r="N44" i="1" s="1"/>
  <c r="J22" i="1"/>
  <c r="N22" i="1" s="1"/>
  <c r="J23" i="1"/>
  <c r="N23" i="1" s="1"/>
  <c r="L84" i="1" l="1"/>
  <c r="J80" i="1"/>
  <c r="N80" i="1" s="1"/>
  <c r="J46" i="1"/>
  <c r="N46" i="1" s="1"/>
  <c r="J45" i="1"/>
  <c r="N45" i="1" s="1"/>
  <c r="N25" i="1"/>
  <c r="J24" i="1"/>
  <c r="N24" i="1" s="1"/>
  <c r="J79" i="1" l="1"/>
  <c r="N79" i="1" l="1"/>
  <c r="J21" i="1"/>
  <c r="N21" i="1" s="1"/>
  <c r="E84" i="1"/>
  <c r="F84" i="1"/>
  <c r="G84" i="1"/>
  <c r="H84" i="1"/>
  <c r="I84" i="1"/>
  <c r="J35" i="1"/>
  <c r="J36" i="1"/>
  <c r="N36" i="1" s="1"/>
  <c r="J37" i="1"/>
  <c r="N37" i="1" s="1"/>
  <c r="J38" i="1"/>
  <c r="N38" i="1" s="1"/>
  <c r="J40" i="1"/>
  <c r="N40" i="1" s="1"/>
  <c r="J41" i="1"/>
  <c r="N41" i="1" s="1"/>
  <c r="J42" i="1"/>
  <c r="N42" i="1" s="1"/>
  <c r="K84" i="1"/>
  <c r="J65" i="1"/>
  <c r="J66" i="1"/>
  <c r="N66" i="1" s="1"/>
  <c r="J67" i="1"/>
  <c r="N67" i="1" s="1"/>
  <c r="J53" i="1"/>
  <c r="N53" i="1" s="1"/>
  <c r="J52" i="1"/>
  <c r="J13" i="1"/>
  <c r="J14" i="1"/>
  <c r="J15" i="1"/>
  <c r="J16" i="1"/>
  <c r="N16" i="1" s="1"/>
  <c r="J17" i="1"/>
  <c r="N17" i="1" s="1"/>
  <c r="J18" i="1"/>
  <c r="N18" i="1" s="1"/>
  <c r="J19" i="1"/>
  <c r="N19" i="1" s="1"/>
  <c r="J20" i="1"/>
  <c r="N20" i="1" s="1"/>
  <c r="J82" i="1" l="1"/>
  <c r="J61" i="1"/>
  <c r="J48" i="1"/>
  <c r="N14" i="1"/>
  <c r="J31" i="1"/>
  <c r="N65" i="1"/>
  <c r="N82" i="1" s="1"/>
  <c r="N35" i="1"/>
  <c r="N48" i="1" s="1"/>
  <c r="N15" i="1"/>
  <c r="N13" i="1"/>
  <c r="N31" i="1" s="1"/>
  <c r="N52" i="1"/>
  <c r="N61" i="1" s="1"/>
  <c r="O28" i="1" l="1"/>
  <c r="O26" i="1"/>
  <c r="O29" i="1"/>
  <c r="O27" i="1"/>
  <c r="O23" i="1"/>
  <c r="O22" i="1"/>
  <c r="O24" i="1"/>
  <c r="O25" i="1"/>
  <c r="O17" i="1"/>
  <c r="O21" i="1"/>
  <c r="O14" i="1"/>
  <c r="O18" i="1"/>
  <c r="O15" i="1"/>
  <c r="O19" i="1"/>
  <c r="O16" i="1"/>
  <c r="O20" i="1"/>
  <c r="J84" i="1"/>
  <c r="O39" i="1"/>
  <c r="O58" i="1"/>
  <c r="O54" i="1"/>
  <c r="O57" i="1"/>
  <c r="O56" i="1"/>
  <c r="O59" i="1"/>
  <c r="O55" i="1"/>
  <c r="O43" i="1"/>
  <c r="O44" i="1"/>
  <c r="O45" i="1"/>
  <c r="O77" i="1"/>
  <c r="O69" i="1"/>
  <c r="O71" i="1"/>
  <c r="O73" i="1"/>
  <c r="O75" i="1"/>
  <c r="O76" i="1"/>
  <c r="O72" i="1"/>
  <c r="O70" i="1"/>
  <c r="O78" i="1"/>
  <c r="O74" i="1"/>
  <c r="O68" i="1"/>
  <c r="O65" i="1"/>
  <c r="O35" i="1"/>
  <c r="O46" i="1"/>
  <c r="N84" i="1"/>
  <c r="O48" i="1" s="1"/>
  <c r="O67" i="1"/>
  <c r="O66" i="1"/>
  <c r="O52" i="1"/>
  <c r="O53" i="1"/>
  <c r="O36" i="1"/>
  <c r="O37" i="1"/>
  <c r="O40" i="1"/>
  <c r="O41" i="1"/>
  <c r="O38" i="1"/>
  <c r="O42" i="1"/>
  <c r="O31" i="1" l="1"/>
  <c r="O80" i="1"/>
  <c r="O79" i="1"/>
  <c r="O13" i="1" l="1"/>
  <c r="O82" i="1" l="1"/>
  <c r="O61" i="1"/>
  <c r="O84" i="1" l="1"/>
</calcChain>
</file>

<file path=xl/sharedStrings.xml><?xml version="1.0" encoding="utf-8"?>
<sst xmlns="http://schemas.openxmlformats.org/spreadsheetml/2006/main" count="112" uniqueCount="57">
  <si>
    <t xml:space="preserve"> </t>
  </si>
  <si>
    <t>CAPITAL</t>
  </si>
  <si>
    <t>TOTAL</t>
  </si>
  <si>
    <t>% of</t>
  </si>
  <si>
    <t xml:space="preserve">         FTA PROGRAM BY</t>
  </si>
  <si>
    <t>FIXED</t>
  </si>
  <si>
    <t>NEW</t>
  </si>
  <si>
    <t>PLANNING</t>
  </si>
  <si>
    <t>OPERATING</t>
  </si>
  <si>
    <t>Total</t>
  </si>
  <si>
    <t>URBANIZED AREA GROUPING</t>
  </si>
  <si>
    <t>BUS</t>
  </si>
  <si>
    <t>GUIDEWAY MOD</t>
  </si>
  <si>
    <t>&amp; PLANNING</t>
  </si>
  <si>
    <t>OVER A MILLION POPULATION</t>
  </si>
  <si>
    <t xml:space="preserve">    SUB-TOTAL</t>
  </si>
  <si>
    <t>200,000 - 1 MILLION</t>
  </si>
  <si>
    <t xml:space="preserve">   SUB-TOTAL</t>
  </si>
  <si>
    <t>50,000-200,000</t>
  </si>
  <si>
    <t>RURAL AND UNDER 50,000</t>
  </si>
  <si>
    <t>RTAP</t>
  </si>
  <si>
    <t>Non-urbanized Area Formula capital includes Project and State Administration;  Operating includes Intercity Bus Program Reserve.</t>
  </si>
  <si>
    <t>Metropolitan Planning obligations reported in the &gt;1M population group also include obligations for all areas &lt;1M population.</t>
  </si>
  <si>
    <t>BY PROGRAM AND BY POPULATION  GROUP</t>
  </si>
  <si>
    <t>STARTS</t>
  </si>
  <si>
    <t>State Infrastructure Bank, National RTAP, and Oversight obligations are not included.  Urb. Area Formula operating obligations for areas &gt;1M popul. are from carryover funds and CMAQ.</t>
  </si>
  <si>
    <t>SAFETY / SEC.</t>
  </si>
  <si>
    <t>TRAINING / ADMIN</t>
  </si>
  <si>
    <t>New Freedom</t>
  </si>
  <si>
    <t>Clean Fuels</t>
  </si>
  <si>
    <t>Alternative Analysis</t>
  </si>
  <si>
    <t>National Research</t>
  </si>
  <si>
    <t>Urbanized Area</t>
  </si>
  <si>
    <t>Capital</t>
  </si>
  <si>
    <t>Emergency Supplementals</t>
  </si>
  <si>
    <t>Miscellaneous FHWA Transfers</t>
  </si>
  <si>
    <t>Metropolitan and State Planning</t>
  </si>
  <si>
    <t>Non-Urbanized Area</t>
  </si>
  <si>
    <t xml:space="preserve">Paul S. Sarbanes Transit in Parks Program </t>
  </si>
  <si>
    <t>JARC</t>
  </si>
  <si>
    <t xml:space="preserve">TOTAL CAPITAL   </t>
  </si>
  <si>
    <t>Project Management Oversight</t>
  </si>
  <si>
    <t>TIGER</t>
  </si>
  <si>
    <t>Over-the-Road-Bus</t>
  </si>
  <si>
    <t>Elderly and Individuals with Disabilities</t>
  </si>
  <si>
    <t>OTHER</t>
  </si>
  <si>
    <t>A negative obligation indicates that a budget amendment shifted the commitment of previously obligated funds elsewhere.</t>
  </si>
  <si>
    <t>Hurricane Sandy</t>
  </si>
  <si>
    <t>Rail Safety Improvement</t>
  </si>
  <si>
    <t>TABLE 4</t>
  </si>
  <si>
    <t>National Center for Mobility Management</t>
  </si>
  <si>
    <t xml:space="preserve">Sec 115  (FY 2004 FHWA Approps.)                                       </t>
  </si>
  <si>
    <t>Note:  Other includes Research, Oversight Reviews, University Research and Management Training</t>
  </si>
  <si>
    <t xml:space="preserve">Sec 112 (FY 2006 FHWA Approps.)                                        </t>
  </si>
  <si>
    <t>State Safety Oversight</t>
  </si>
  <si>
    <t>FY 2014 OBLIGATIONS FOR CAPITAL, OPERATING AND PLANNING</t>
  </si>
  <si>
    <t>Bus includes Bus Purchase, Bus Other &amp; Maintenance Facility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</si>
</sst>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</numFmts>
  <fonts count="33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46">
    <xf numFmtId="0" fontId="0" fillId="0" borderId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30" applyNumberFormat="0" applyAlignment="0" applyProtection="0"/>
    <xf numFmtId="0" fontId="19" fillId="7" borderId="31" applyNumberFormat="0" applyAlignment="0" applyProtection="0"/>
    <xf numFmtId="0" fontId="20" fillId="7" borderId="30" applyNumberFormat="0" applyAlignment="0" applyProtection="0"/>
    <xf numFmtId="0" fontId="21" fillId="0" borderId="32" applyNumberFormat="0" applyFill="0" applyAlignment="0" applyProtection="0"/>
    <xf numFmtId="0" fontId="22" fillId="8" borderId="3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5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10" fillId="0" borderId="0"/>
    <xf numFmtId="43" fontId="27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37" fontId="0" fillId="0" borderId="0" xfId="0" applyNumberFormat="1" applyProtection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5" fillId="0" borderId="0" xfId="0" applyFont="1"/>
    <xf numFmtId="0" fontId="4" fillId="0" borderId="8" xfId="0" applyFont="1" applyBorder="1"/>
    <xf numFmtId="0" fontId="3" fillId="2" borderId="8" xfId="0" applyFont="1" applyFill="1" applyBorder="1"/>
    <xf numFmtId="0" fontId="3" fillId="2" borderId="0" xfId="0" applyFont="1" applyFill="1" applyAlignment="1">
      <alignment horizontal="center"/>
    </xf>
    <xf numFmtId="0" fontId="3" fillId="2" borderId="9" xfId="0" applyFont="1" applyFill="1" applyBorder="1"/>
    <xf numFmtId="0" fontId="3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7" fillId="0" borderId="8" xfId="0" applyFont="1" applyBorder="1"/>
    <xf numFmtId="37" fontId="5" fillId="0" borderId="0" xfId="0" applyNumberFormat="1" applyFont="1" applyProtection="1"/>
    <xf numFmtId="0" fontId="7" fillId="0" borderId="8" xfId="0" applyFont="1" applyBorder="1" applyAlignment="1">
      <alignment horizontal="center"/>
    </xf>
    <xf numFmtId="37" fontId="5" fillId="0" borderId="0" xfId="0" applyNumberFormat="1" applyFont="1" applyBorder="1" applyProtection="1"/>
    <xf numFmtId="0" fontId="5" fillId="0" borderId="0" xfId="0" applyFont="1" applyBorder="1"/>
    <xf numFmtId="5" fontId="7" fillId="0" borderId="0" xfId="0" applyNumberFormat="1" applyFont="1" applyFill="1" applyBorder="1" applyProtection="1"/>
    <xf numFmtId="5" fontId="8" fillId="0" borderId="0" xfId="0" applyNumberFormat="1" applyFont="1" applyFill="1" applyBorder="1" applyProtection="1"/>
    <xf numFmtId="0" fontId="7" fillId="0" borderId="0" xfId="0" applyFont="1"/>
    <xf numFmtId="37" fontId="8" fillId="0" borderId="0" xfId="0" applyNumberFormat="1" applyFont="1" applyProtection="1"/>
    <xf numFmtId="0" fontId="9" fillId="0" borderId="0" xfId="0" applyFont="1"/>
    <xf numFmtId="0" fontId="4" fillId="0" borderId="5" xfId="0" applyFont="1" applyBorder="1"/>
    <xf numFmtId="0" fontId="4" fillId="0" borderId="6" xfId="0" applyFont="1" applyBorder="1"/>
    <xf numFmtId="37" fontId="5" fillId="0" borderId="0" xfId="0" applyNumberFormat="1" applyFont="1" applyFill="1" applyProtection="1"/>
    <xf numFmtId="0" fontId="5" fillId="0" borderId="0" xfId="0" applyFont="1" applyFill="1"/>
    <xf numFmtId="0" fontId="3" fillId="0" borderId="2" xfId="0" applyFont="1" applyFill="1" applyBorder="1"/>
    <xf numFmtId="0" fontId="9" fillId="0" borderId="0" xfId="0" applyFont="1" applyBorder="1"/>
    <xf numFmtId="0" fontId="6" fillId="2" borderId="0" xfId="0" applyFont="1" applyFill="1" applyBorder="1"/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6" xfId="0" applyFont="1" applyBorder="1"/>
    <xf numFmtId="0" fontId="3" fillId="2" borderId="13" xfId="0" applyFont="1" applyFill="1" applyBorder="1"/>
    <xf numFmtId="0" fontId="3" fillId="0" borderId="8" xfId="0" applyFont="1" applyBorder="1"/>
    <xf numFmtId="0" fontId="10" fillId="0" borderId="8" xfId="0" applyFont="1" applyFill="1" applyBorder="1" applyAlignment="1">
      <alignment wrapText="1"/>
    </xf>
    <xf numFmtId="0" fontId="7" fillId="0" borderId="8" xfId="0" applyFont="1" applyFill="1" applyBorder="1"/>
    <xf numFmtId="37" fontId="5" fillId="0" borderId="0" xfId="0" applyNumberFormat="1" applyFont="1" applyFill="1" applyBorder="1" applyProtection="1"/>
    <xf numFmtId="37" fontId="0" fillId="0" borderId="0" xfId="0" applyNumberFormat="1" applyFill="1" applyProtection="1"/>
    <xf numFmtId="0" fontId="0" fillId="0" borderId="0" xfId="0" applyFill="1"/>
    <xf numFmtId="0" fontId="10" fillId="0" borderId="8" xfId="0" applyFont="1" applyBorder="1"/>
    <xf numFmtId="0" fontId="3" fillId="2" borderId="38" xfId="0" applyFont="1" applyFill="1" applyBorder="1"/>
    <xf numFmtId="0" fontId="3" fillId="2" borderId="37" xfId="0" applyFont="1" applyFill="1" applyBorder="1" applyAlignment="1">
      <alignment horizontal="center"/>
    </xf>
    <xf numFmtId="0" fontId="3" fillId="2" borderId="36" xfId="0" applyFont="1" applyFill="1" applyBorder="1"/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3" fillId="0" borderId="0" xfId="0" applyFont="1" applyBorder="1"/>
    <xf numFmtId="0" fontId="3" fillId="2" borderId="45" xfId="0" applyFont="1" applyFill="1" applyBorder="1"/>
    <xf numFmtId="0" fontId="3" fillId="2" borderId="39" xfId="0" applyFont="1" applyFill="1" applyBorder="1" applyAlignment="1">
      <alignment horizontal="center"/>
    </xf>
    <xf numFmtId="0" fontId="3" fillId="2" borderId="46" xfId="0" applyFont="1" applyFill="1" applyBorder="1"/>
    <xf numFmtId="0" fontId="7" fillId="0" borderId="8" xfId="0" applyFont="1" applyFill="1" applyBorder="1" applyAlignment="1">
      <alignment horizontal="center"/>
    </xf>
    <xf numFmtId="39" fontId="5" fillId="0" borderId="0" xfId="0" applyNumberFormat="1" applyFont="1" applyProtection="1"/>
    <xf numFmtId="0" fontId="28" fillId="0" borderId="0" xfId="0" applyFont="1"/>
    <xf numFmtId="0" fontId="29" fillId="0" borderId="0" xfId="0" applyFont="1"/>
    <xf numFmtId="37" fontId="29" fillId="0" borderId="0" xfId="0" applyNumberFormat="1" applyFont="1" applyProtection="1"/>
    <xf numFmtId="0" fontId="2" fillId="2" borderId="0" xfId="0" applyFont="1" applyFill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165" fontId="10" fillId="0" borderId="8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5" fontId="10" fillId="0" borderId="9" xfId="0" applyNumberFormat="1" applyFont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0" fillId="0" borderId="42" xfId="0" applyNumberFormat="1" applyFont="1" applyBorder="1" applyAlignment="1">
      <alignment horizontal="right"/>
    </xf>
    <xf numFmtId="165" fontId="10" fillId="0" borderId="20" xfId="0" applyNumberFormat="1" applyFont="1" applyBorder="1" applyAlignment="1" applyProtection="1">
      <alignment horizontal="right"/>
    </xf>
    <xf numFmtId="164" fontId="10" fillId="0" borderId="1" xfId="0" applyNumberFormat="1" applyFont="1" applyBorder="1" applyAlignment="1" applyProtection="1">
      <alignment horizontal="right"/>
    </xf>
    <xf numFmtId="0" fontId="10" fillId="0" borderId="8" xfId="0" applyFont="1" applyFill="1" applyBorder="1"/>
    <xf numFmtId="0" fontId="10" fillId="0" borderId="0" xfId="0" applyFont="1" applyFill="1" applyBorder="1"/>
    <xf numFmtId="0" fontId="10" fillId="0" borderId="1" xfId="0" applyFont="1" applyFill="1" applyBorder="1"/>
    <xf numFmtId="165" fontId="10" fillId="0" borderId="8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10" fillId="0" borderId="9" xfId="0" applyNumberFormat="1" applyFont="1" applyFill="1" applyBorder="1" applyAlignment="1">
      <alignment horizontal="right"/>
    </xf>
    <xf numFmtId="165" fontId="10" fillId="0" borderId="42" xfId="0" applyNumberFormat="1" applyFont="1" applyFill="1" applyBorder="1" applyAlignment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3" fontId="10" fillId="0" borderId="8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20" xfId="0" applyNumberFormat="1" applyFont="1" applyFill="1" applyBorder="1" applyAlignment="1">
      <alignment horizontal="right"/>
    </xf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165" fontId="30" fillId="0" borderId="21" xfId="0" applyNumberFormat="1" applyFont="1" applyBorder="1" applyAlignment="1" applyProtection="1">
      <alignment horizontal="right"/>
    </xf>
    <xf numFmtId="165" fontId="30" fillId="0" borderId="22" xfId="0" applyNumberFormat="1" applyFont="1" applyBorder="1" applyAlignment="1" applyProtection="1">
      <alignment horizontal="right"/>
    </xf>
    <xf numFmtId="165" fontId="30" fillId="0" borderId="24" xfId="0" applyNumberFormat="1" applyFont="1" applyBorder="1" applyAlignment="1" applyProtection="1">
      <alignment horizontal="right"/>
    </xf>
    <xf numFmtId="165" fontId="30" fillId="0" borderId="25" xfId="0" applyNumberFormat="1" applyFont="1" applyFill="1" applyBorder="1" applyAlignment="1" applyProtection="1">
      <alignment horizontal="right"/>
    </xf>
    <xf numFmtId="165" fontId="30" fillId="0" borderId="43" xfId="0" applyNumberFormat="1" applyFont="1" applyBorder="1" applyAlignment="1" applyProtection="1">
      <alignment horizontal="right"/>
    </xf>
    <xf numFmtId="165" fontId="30" fillId="0" borderId="25" xfId="0" applyNumberFormat="1" applyFont="1" applyBorder="1" applyAlignment="1" applyProtection="1">
      <alignment horizontal="right"/>
    </xf>
    <xf numFmtId="164" fontId="30" fillId="0" borderId="23" xfId="0" applyNumberFormat="1" applyFont="1" applyBorder="1" applyAlignment="1" applyProtection="1">
      <alignment horizontal="right"/>
    </xf>
    <xf numFmtId="165" fontId="10" fillId="0" borderId="8" xfId="0" applyNumberFormat="1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165" fontId="10" fillId="0" borderId="9" xfId="0" applyNumberFormat="1" applyFont="1" applyBorder="1" applyAlignment="1" applyProtection="1">
      <alignment horizontal="right"/>
    </xf>
    <xf numFmtId="165" fontId="10" fillId="0" borderId="42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right"/>
    </xf>
    <xf numFmtId="0" fontId="30" fillId="0" borderId="8" xfId="0" applyFont="1" applyBorder="1"/>
    <xf numFmtId="0" fontId="31" fillId="0" borderId="8" xfId="41" applyFont="1" applyBorder="1"/>
    <xf numFmtId="164" fontId="10" fillId="0" borderId="20" xfId="0" applyNumberFormat="1" applyFont="1" applyBorder="1" applyAlignment="1" applyProtection="1">
      <alignment horizontal="right"/>
    </xf>
    <xf numFmtId="165" fontId="30" fillId="0" borderId="26" xfId="0" applyNumberFormat="1" applyFont="1" applyBorder="1" applyAlignment="1" applyProtection="1">
      <alignment horizontal="right"/>
    </xf>
    <xf numFmtId="164" fontId="30" fillId="0" borderId="25" xfId="0" applyNumberFormat="1" applyFont="1" applyBorder="1" applyAlignment="1" applyProtection="1">
      <alignment horizontal="right"/>
    </xf>
    <xf numFmtId="164" fontId="10" fillId="0" borderId="1" xfId="0" applyNumberFormat="1" applyFont="1" applyFill="1" applyBorder="1" applyAlignment="1" applyProtection="1">
      <alignment horizontal="right"/>
    </xf>
    <xf numFmtId="0" fontId="31" fillId="0" borderId="8" xfId="41" applyFont="1" applyFill="1" applyBorder="1"/>
    <xf numFmtId="165" fontId="30" fillId="0" borderId="8" xfId="0" applyNumberFormat="1" applyFont="1" applyBorder="1" applyAlignment="1" applyProtection="1">
      <alignment horizontal="right"/>
    </xf>
    <xf numFmtId="165" fontId="30" fillId="0" borderId="0" xfId="0" applyNumberFormat="1" applyFont="1" applyBorder="1" applyAlignment="1" applyProtection="1">
      <alignment horizontal="right"/>
    </xf>
    <xf numFmtId="165" fontId="30" fillId="0" borderId="9" xfId="0" applyNumberFormat="1" applyFont="1" applyBorder="1" applyAlignment="1" applyProtection="1">
      <alignment horizontal="right"/>
    </xf>
    <xf numFmtId="165" fontId="30" fillId="0" borderId="20" xfId="0" applyNumberFormat="1" applyFont="1" applyFill="1" applyBorder="1" applyAlignment="1" applyProtection="1">
      <alignment horizontal="right"/>
    </xf>
    <xf numFmtId="165" fontId="30" fillId="0" borderId="42" xfId="0" applyNumberFormat="1" applyFont="1" applyBorder="1" applyAlignment="1" applyProtection="1">
      <alignment horizontal="right"/>
    </xf>
    <xf numFmtId="165" fontId="30" fillId="0" borderId="20" xfId="0" applyNumberFormat="1" applyFont="1" applyBorder="1" applyAlignment="1" applyProtection="1">
      <alignment horizontal="right"/>
    </xf>
    <xf numFmtId="164" fontId="30" fillId="0" borderId="1" xfId="0" applyNumberFormat="1" applyFont="1" applyBorder="1" applyAlignment="1" applyProtection="1">
      <alignment horizontal="right"/>
    </xf>
    <xf numFmtId="0" fontId="30" fillId="0" borderId="8" xfId="0" applyFont="1" applyBorder="1" applyAlignment="1">
      <alignment horizontal="left"/>
    </xf>
    <xf numFmtId="165" fontId="30" fillId="0" borderId="8" xfId="0" applyNumberFormat="1" applyFont="1" applyFill="1" applyBorder="1" applyAlignment="1" applyProtection="1">
      <alignment horizontal="right"/>
    </xf>
    <xf numFmtId="165" fontId="30" fillId="0" borderId="0" xfId="0" applyNumberFormat="1" applyFont="1" applyFill="1" applyBorder="1" applyAlignment="1" applyProtection="1">
      <alignment horizontal="right"/>
    </xf>
    <xf numFmtId="165" fontId="30" fillId="0" borderId="40" xfId="0" applyNumberFormat="1" applyFont="1" applyFill="1" applyBorder="1" applyAlignment="1" applyProtection="1">
      <alignment horizontal="right"/>
    </xf>
    <xf numFmtId="165" fontId="30" fillId="0" borderId="39" xfId="0" applyNumberFormat="1" applyFont="1" applyFill="1" applyBorder="1" applyAlignment="1" applyProtection="1">
      <alignment horizontal="right"/>
    </xf>
    <xf numFmtId="165" fontId="30" fillId="0" borderId="42" xfId="0" applyNumberFormat="1" applyFont="1" applyFill="1" applyBorder="1" applyAlignment="1" applyProtection="1">
      <alignment horizontal="right"/>
    </xf>
    <xf numFmtId="3" fontId="30" fillId="0" borderId="20" xfId="0" applyNumberFormat="1" applyFont="1" applyFill="1" applyBorder="1" applyAlignment="1" applyProtection="1">
      <alignment horizontal="right"/>
    </xf>
    <xf numFmtId="0" fontId="30" fillId="0" borderId="13" xfId="0" applyFont="1" applyBorder="1"/>
    <xf numFmtId="0" fontId="10" fillId="0" borderId="2" xfId="0" applyFont="1" applyBorder="1"/>
    <xf numFmtId="165" fontId="30" fillId="0" borderId="13" xfId="0" applyNumberFormat="1" applyFont="1" applyFill="1" applyBorder="1" applyProtection="1"/>
    <xf numFmtId="165" fontId="30" fillId="0" borderId="2" xfId="0" applyNumberFormat="1" applyFont="1" applyFill="1" applyBorder="1" applyProtection="1"/>
    <xf numFmtId="165" fontId="30" fillId="0" borderId="14" xfId="0" applyNumberFormat="1" applyFont="1" applyFill="1" applyBorder="1" applyProtection="1"/>
    <xf numFmtId="165" fontId="30" fillId="0" borderId="16" xfId="0" applyNumberFormat="1" applyFont="1" applyFill="1" applyBorder="1" applyProtection="1"/>
    <xf numFmtId="165" fontId="30" fillId="0" borderId="44" xfId="0" applyNumberFormat="1" applyFont="1" applyFill="1" applyBorder="1" applyProtection="1"/>
    <xf numFmtId="5" fontId="32" fillId="0" borderId="3" xfId="0" applyNumberFormat="1" applyFont="1" applyFill="1" applyBorder="1" applyProtection="1"/>
    <xf numFmtId="0" fontId="3" fillId="0" borderId="0" xfId="0" applyFont="1"/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3"/>
    <cellStyle name="Normal 4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98"/>
  <sheetViews>
    <sheetView tabSelected="1" defaultGridColor="0" colorId="22" zoomScale="80" zoomScaleNormal="8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sqref="A1:O1"/>
    </sheetView>
  </sheetViews>
  <sheetFormatPr defaultColWidth="11.44140625" defaultRowHeight="15" x14ac:dyDescent="0.2"/>
  <cols>
    <col min="1" max="1" width="2" style="14" customWidth="1"/>
    <col min="2" max="2" width="23.33203125" style="14" customWidth="1"/>
    <col min="3" max="3" width="6" style="14" customWidth="1"/>
    <col min="4" max="4" width="6.33203125" style="14" customWidth="1"/>
    <col min="5" max="5" width="16.5546875" style="14" bestFit="1" customWidth="1"/>
    <col min="6" max="6" width="17" style="14" bestFit="1" customWidth="1"/>
    <col min="7" max="7" width="16.88671875" style="14" bestFit="1" customWidth="1"/>
    <col min="8" max="8" width="14.6640625" style="14" bestFit="1" customWidth="1"/>
    <col min="9" max="9" width="12.88671875" style="14" bestFit="1" customWidth="1"/>
    <col min="10" max="10" width="18.21875" style="43" customWidth="1"/>
    <col min="11" max="11" width="16.5546875" style="14" bestFit="1" customWidth="1"/>
    <col min="12" max="13" width="18.88671875" style="14" customWidth="1"/>
    <col min="14" max="14" width="19.88671875" style="14" customWidth="1"/>
    <col min="15" max="15" width="8.44140625" style="14" customWidth="1"/>
    <col min="16" max="16" width="1.5546875" style="34" customWidth="1"/>
    <col min="17" max="17" width="11.44140625" customWidth="1"/>
  </cols>
  <sheetData>
    <row r="1" spans="1:32" s="39" customFormat="1" ht="18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5"/>
    </row>
    <row r="2" spans="1:32" s="39" customFormat="1" ht="18" x14ac:dyDescent="0.25">
      <c r="A2" s="91" t="s">
        <v>55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45"/>
    </row>
    <row r="3" spans="1:32" s="39" customFormat="1" ht="18" x14ac:dyDescent="0.25">
      <c r="A3" s="91" t="s">
        <v>23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45"/>
    </row>
    <row r="4" spans="1:32" ht="15.7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32" ht="16.5" thickBot="1" x14ac:dyDescent="0.3">
      <c r="A5" s="6"/>
      <c r="B5" s="2"/>
      <c r="C5" s="2"/>
      <c r="D5" s="2"/>
      <c r="E5" s="2"/>
      <c r="F5" s="2"/>
      <c r="G5" s="2"/>
      <c r="H5" s="2"/>
      <c r="I5" s="2"/>
      <c r="J5" s="44"/>
      <c r="K5" s="2"/>
      <c r="L5" s="2"/>
      <c r="M5" s="2"/>
      <c r="N5" s="2"/>
      <c r="O5" s="2"/>
    </row>
    <row r="6" spans="1:32" s="14" customFormat="1" x14ac:dyDescent="0.25">
      <c r="A6" s="7"/>
      <c r="B6" s="12"/>
      <c r="C6" s="10"/>
      <c r="D6" s="11"/>
      <c r="E6" s="12"/>
      <c r="F6" s="10"/>
      <c r="G6" s="13"/>
      <c r="H6" s="13"/>
      <c r="I6" s="10"/>
      <c r="J6" s="66"/>
      <c r="K6" s="47"/>
      <c r="L6" s="79"/>
      <c r="M6" s="83"/>
      <c r="N6" s="50"/>
      <c r="O6" s="11"/>
      <c r="P6" s="34"/>
    </row>
    <row r="7" spans="1:32" s="14" customFormat="1" x14ac:dyDescent="0.25">
      <c r="A7" s="7"/>
      <c r="B7" s="16"/>
      <c r="C7" s="19"/>
      <c r="D7" s="3"/>
      <c r="E7" s="16"/>
      <c r="F7" s="25" t="s">
        <v>1</v>
      </c>
      <c r="G7" s="18"/>
      <c r="H7" s="18"/>
      <c r="I7" s="19"/>
      <c r="J7" s="67" t="s">
        <v>40</v>
      </c>
      <c r="K7" s="48"/>
      <c r="L7" s="78" t="s">
        <v>26</v>
      </c>
      <c r="M7" s="84"/>
      <c r="N7" s="51"/>
      <c r="O7" s="20" t="s">
        <v>3</v>
      </c>
      <c r="P7" s="34"/>
    </row>
    <row r="8" spans="1:32" s="14" customFormat="1" x14ac:dyDescent="0.25">
      <c r="A8" s="7"/>
      <c r="B8" s="16" t="s">
        <v>4</v>
      </c>
      <c r="C8" s="19"/>
      <c r="D8" s="3"/>
      <c r="E8" s="21"/>
      <c r="F8" s="22" t="s">
        <v>5</v>
      </c>
      <c r="G8" s="23" t="s">
        <v>6</v>
      </c>
      <c r="H8" s="24" t="s">
        <v>7</v>
      </c>
      <c r="I8" s="25" t="s">
        <v>20</v>
      </c>
      <c r="J8" s="67" t="s">
        <v>13</v>
      </c>
      <c r="K8" s="48" t="s">
        <v>8</v>
      </c>
      <c r="L8" s="78" t="s">
        <v>27</v>
      </c>
      <c r="M8" s="84" t="s">
        <v>45</v>
      </c>
      <c r="N8" s="52" t="s">
        <v>2</v>
      </c>
      <c r="O8" s="20" t="s">
        <v>9</v>
      </c>
      <c r="P8" s="34"/>
    </row>
    <row r="9" spans="1:32" s="14" customFormat="1" ht="15.75" thickBot="1" x14ac:dyDescent="0.3">
      <c r="A9" s="7"/>
      <c r="B9" s="69" t="s">
        <v>10</v>
      </c>
      <c r="C9" s="4"/>
      <c r="D9" s="5"/>
      <c r="E9" s="26" t="s">
        <v>11</v>
      </c>
      <c r="F9" s="27" t="s">
        <v>12</v>
      </c>
      <c r="G9" s="28" t="s">
        <v>24</v>
      </c>
      <c r="H9" s="29"/>
      <c r="I9" s="4"/>
      <c r="J9" s="68"/>
      <c r="K9" s="49"/>
      <c r="L9" s="77"/>
      <c r="M9" s="85"/>
      <c r="N9" s="53"/>
      <c r="O9" s="5"/>
      <c r="P9" s="46"/>
    </row>
    <row r="10" spans="1:32" s="14" customFormat="1" x14ac:dyDescent="0.25">
      <c r="A10" s="30"/>
      <c r="B10" s="9"/>
      <c r="C10" s="40"/>
      <c r="D10" s="41"/>
      <c r="E10" s="54"/>
      <c r="F10" s="55" t="s">
        <v>0</v>
      </c>
      <c r="G10" s="56"/>
      <c r="H10" s="56"/>
      <c r="I10" s="55"/>
      <c r="J10" s="57"/>
      <c r="K10" s="54"/>
      <c r="L10" s="80"/>
      <c r="M10" s="80"/>
      <c r="N10" s="58"/>
      <c r="O10" s="59"/>
      <c r="P10" s="34"/>
    </row>
    <row r="11" spans="1:32" s="14" customFormat="1" x14ac:dyDescent="0.25">
      <c r="A11" s="30"/>
      <c r="B11" s="70" t="s">
        <v>14</v>
      </c>
      <c r="C11" s="8"/>
      <c r="D11" s="7"/>
      <c r="E11" s="60"/>
      <c r="F11" s="61"/>
      <c r="G11" s="62"/>
      <c r="H11" s="62"/>
      <c r="I11" s="61"/>
      <c r="J11" s="63" t="s">
        <v>0</v>
      </c>
      <c r="K11" s="60"/>
      <c r="L11" s="81"/>
      <c r="M11" s="81"/>
      <c r="N11" s="64"/>
      <c r="O11" s="65"/>
      <c r="P11" s="34"/>
    </row>
    <row r="12" spans="1:32" s="14" customFormat="1" x14ac:dyDescent="0.25">
      <c r="A12" s="30"/>
      <c r="B12" s="15"/>
      <c r="C12" s="8"/>
      <c r="D12" s="7"/>
      <c r="E12" s="60"/>
      <c r="F12" s="61"/>
      <c r="G12" s="62"/>
      <c r="H12" s="62"/>
      <c r="I12" s="61"/>
      <c r="J12" s="63"/>
      <c r="K12" s="60"/>
      <c r="L12" s="81"/>
      <c r="M12" s="81"/>
      <c r="N12" s="64"/>
      <c r="O12" s="65"/>
      <c r="P12" s="34"/>
    </row>
    <row r="13" spans="1:32" ht="15.75" x14ac:dyDescent="0.25">
      <c r="A13" s="30"/>
      <c r="B13" s="76" t="s">
        <v>30</v>
      </c>
      <c r="C13" s="92"/>
      <c r="D13" s="93"/>
      <c r="E13" s="94">
        <v>0</v>
      </c>
      <c r="F13" s="95">
        <v>0</v>
      </c>
      <c r="G13" s="96">
        <v>0</v>
      </c>
      <c r="H13" s="96">
        <v>6493563</v>
      </c>
      <c r="I13" s="95">
        <v>0</v>
      </c>
      <c r="J13" s="97">
        <f>SUM(E13:I13)</f>
        <v>6493563</v>
      </c>
      <c r="K13" s="94">
        <v>0</v>
      </c>
      <c r="L13" s="98">
        <v>0</v>
      </c>
      <c r="M13" s="98">
        <v>0</v>
      </c>
      <c r="N13" s="99">
        <f t="shared" ref="N13:N29" si="0">SUM(J13:M13)</f>
        <v>6493563</v>
      </c>
      <c r="O13" s="100">
        <f t="shared" ref="O13:O29" si="1">(N13/$N$31)*100</f>
        <v>5.5118742895872062E-2</v>
      </c>
      <c r="P13" s="3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25" customHeight="1" x14ac:dyDescent="0.25">
      <c r="A14" s="30"/>
      <c r="B14" s="71" t="s">
        <v>33</v>
      </c>
      <c r="C14" s="92"/>
      <c r="D14" s="93"/>
      <c r="E14" s="94">
        <v>532147851</v>
      </c>
      <c r="F14" s="95">
        <v>1714930207</v>
      </c>
      <c r="G14" s="96">
        <v>2132063529.27</v>
      </c>
      <c r="H14" s="96">
        <v>3123745</v>
      </c>
      <c r="I14" s="95">
        <v>163200</v>
      </c>
      <c r="J14" s="97">
        <f t="shared" ref="J14:J24" si="2">SUM(E14:I14)</f>
        <v>4382428532.2700005</v>
      </c>
      <c r="K14" s="94">
        <v>0</v>
      </c>
      <c r="L14" s="98">
        <v>0</v>
      </c>
      <c r="M14" s="98">
        <v>2738327</v>
      </c>
      <c r="N14" s="99">
        <f t="shared" si="0"/>
        <v>4385166859.2700005</v>
      </c>
      <c r="O14" s="100">
        <f t="shared" si="1"/>
        <v>37.222228331595758</v>
      </c>
      <c r="P14" s="3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5">
      <c r="A15" s="30"/>
      <c r="B15" s="76" t="s">
        <v>29</v>
      </c>
      <c r="C15" s="92"/>
      <c r="D15" s="93"/>
      <c r="E15" s="94">
        <v>9296160</v>
      </c>
      <c r="F15" s="95">
        <v>0</v>
      </c>
      <c r="G15" s="96">
        <v>0</v>
      </c>
      <c r="H15" s="96">
        <v>0</v>
      </c>
      <c r="I15" s="95">
        <v>0</v>
      </c>
      <c r="J15" s="97">
        <f t="shared" si="2"/>
        <v>9296160</v>
      </c>
      <c r="K15" s="94">
        <v>0</v>
      </c>
      <c r="L15" s="98">
        <v>0</v>
      </c>
      <c r="M15" s="98">
        <v>0</v>
      </c>
      <c r="N15" s="99">
        <f t="shared" si="0"/>
        <v>9296160</v>
      </c>
      <c r="O15" s="100">
        <f t="shared" si="1"/>
        <v>7.8907781900150964E-2</v>
      </c>
      <c r="P15" s="3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x14ac:dyDescent="0.25">
      <c r="A16" s="30"/>
      <c r="B16" s="76" t="s">
        <v>44</v>
      </c>
      <c r="C16" s="92"/>
      <c r="D16" s="93"/>
      <c r="E16" s="94">
        <v>33311259</v>
      </c>
      <c r="F16" s="95">
        <v>0</v>
      </c>
      <c r="G16" s="96">
        <v>0</v>
      </c>
      <c r="H16" s="96">
        <v>0</v>
      </c>
      <c r="I16" s="95">
        <v>0</v>
      </c>
      <c r="J16" s="97">
        <f t="shared" si="2"/>
        <v>33311259</v>
      </c>
      <c r="K16" s="94">
        <v>6385277</v>
      </c>
      <c r="L16" s="98">
        <v>0</v>
      </c>
      <c r="M16" s="98">
        <v>0</v>
      </c>
      <c r="N16" s="99">
        <f t="shared" si="0"/>
        <v>39696536</v>
      </c>
      <c r="O16" s="100">
        <f t="shared" si="1"/>
        <v>0.33695263473084491</v>
      </c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x14ac:dyDescent="0.25">
      <c r="A17" s="30"/>
      <c r="B17" s="76" t="s">
        <v>34</v>
      </c>
      <c r="C17" s="92"/>
      <c r="D17" s="93"/>
      <c r="E17" s="94">
        <v>0</v>
      </c>
      <c r="F17" s="95">
        <v>21000000</v>
      </c>
      <c r="G17" s="96">
        <v>0</v>
      </c>
      <c r="H17" s="96">
        <v>0</v>
      </c>
      <c r="I17" s="95">
        <v>0</v>
      </c>
      <c r="J17" s="97">
        <f t="shared" si="2"/>
        <v>21000000</v>
      </c>
      <c r="K17" s="94">
        <v>0</v>
      </c>
      <c r="L17" s="98">
        <v>1812936</v>
      </c>
      <c r="M17" s="98">
        <v>0</v>
      </c>
      <c r="N17" s="99">
        <f t="shared" si="0"/>
        <v>22812936</v>
      </c>
      <c r="O17" s="100">
        <f t="shared" si="1"/>
        <v>0.19364104946452107</v>
      </c>
      <c r="P17" s="3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x14ac:dyDescent="0.25">
      <c r="A18" s="30"/>
      <c r="B18" s="76" t="s">
        <v>47</v>
      </c>
      <c r="C18" s="92"/>
      <c r="D18" s="93"/>
      <c r="E18" s="94">
        <v>1647214</v>
      </c>
      <c r="F18" s="95">
        <v>1804550930</v>
      </c>
      <c r="G18" s="96">
        <v>0</v>
      </c>
      <c r="H18" s="96">
        <v>0</v>
      </c>
      <c r="I18" s="95">
        <v>0</v>
      </c>
      <c r="J18" s="97">
        <f t="shared" si="2"/>
        <v>1806198144</v>
      </c>
      <c r="K18" s="94">
        <v>0</v>
      </c>
      <c r="L18" s="98">
        <v>0</v>
      </c>
      <c r="M18" s="98">
        <v>1270026</v>
      </c>
      <c r="N18" s="99">
        <f t="shared" si="0"/>
        <v>1807468170</v>
      </c>
      <c r="O18" s="100">
        <f t="shared" si="1"/>
        <v>15.342173989026112</v>
      </c>
      <c r="P18" s="3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x14ac:dyDescent="0.25">
      <c r="A19" s="30"/>
      <c r="B19" s="76" t="s">
        <v>39</v>
      </c>
      <c r="C19" s="92"/>
      <c r="D19" s="93"/>
      <c r="E19" s="94">
        <v>6656125</v>
      </c>
      <c r="F19" s="95">
        <v>0</v>
      </c>
      <c r="G19" s="96">
        <v>69376</v>
      </c>
      <c r="H19" s="96">
        <v>121792</v>
      </c>
      <c r="I19" s="95">
        <v>0</v>
      </c>
      <c r="J19" s="97">
        <f t="shared" si="2"/>
        <v>6847293</v>
      </c>
      <c r="K19" s="94">
        <v>30071942</v>
      </c>
      <c r="L19" s="98">
        <v>0</v>
      </c>
      <c r="M19" s="98">
        <v>0</v>
      </c>
      <c r="N19" s="99">
        <f t="shared" si="0"/>
        <v>36919235</v>
      </c>
      <c r="O19" s="100">
        <f t="shared" si="1"/>
        <v>0.31337831355101675</v>
      </c>
      <c r="P19" s="3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75" customFormat="1" ht="15.75" x14ac:dyDescent="0.25">
      <c r="A20" s="72"/>
      <c r="B20" s="101" t="s">
        <v>35</v>
      </c>
      <c r="C20" s="102"/>
      <c r="D20" s="103"/>
      <c r="E20" s="104">
        <v>4242863</v>
      </c>
      <c r="F20" s="105">
        <v>0</v>
      </c>
      <c r="G20" s="106">
        <v>0</v>
      </c>
      <c r="H20" s="106">
        <v>0</v>
      </c>
      <c r="I20" s="105">
        <v>0</v>
      </c>
      <c r="J20" s="97">
        <f t="shared" si="2"/>
        <v>4242863</v>
      </c>
      <c r="K20" s="104">
        <v>0</v>
      </c>
      <c r="L20" s="107">
        <v>0</v>
      </c>
      <c r="M20" s="107">
        <v>0</v>
      </c>
      <c r="N20" s="108">
        <f t="shared" si="0"/>
        <v>4242863</v>
      </c>
      <c r="O20" s="100">
        <f t="shared" si="1"/>
        <v>3.6014322928630771E-2</v>
      </c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2" ht="15.75" x14ac:dyDescent="0.25">
      <c r="A21" s="30"/>
      <c r="B21" s="76" t="s">
        <v>50</v>
      </c>
      <c r="C21" s="92"/>
      <c r="D21" s="93"/>
      <c r="E21" s="94">
        <v>0</v>
      </c>
      <c r="F21" s="95">
        <v>0</v>
      </c>
      <c r="G21" s="96">
        <v>0</v>
      </c>
      <c r="H21" s="96">
        <v>0</v>
      </c>
      <c r="I21" s="95">
        <v>0</v>
      </c>
      <c r="J21" s="97">
        <f t="shared" si="2"/>
        <v>0</v>
      </c>
      <c r="K21" s="94">
        <v>0</v>
      </c>
      <c r="L21" s="98">
        <v>0</v>
      </c>
      <c r="M21" s="98">
        <v>1500000</v>
      </c>
      <c r="N21" s="99">
        <f t="shared" si="0"/>
        <v>1500000</v>
      </c>
      <c r="O21" s="100">
        <f t="shared" si="1"/>
        <v>1.2732318812308142E-2</v>
      </c>
      <c r="P21" s="33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x14ac:dyDescent="0.25">
      <c r="A22" s="30"/>
      <c r="B22" s="76" t="s">
        <v>31</v>
      </c>
      <c r="C22" s="92"/>
      <c r="D22" s="93"/>
      <c r="E22" s="94">
        <v>0</v>
      </c>
      <c r="F22" s="95">
        <v>0</v>
      </c>
      <c r="G22" s="96">
        <v>0</v>
      </c>
      <c r="H22" s="96">
        <v>0</v>
      </c>
      <c r="I22" s="95">
        <v>0</v>
      </c>
      <c r="J22" s="97">
        <f>SUM(E22:I22)</f>
        <v>0</v>
      </c>
      <c r="K22" s="94">
        <v>0</v>
      </c>
      <c r="L22" s="98">
        <v>-2342000</v>
      </c>
      <c r="M22" s="98">
        <v>11908759</v>
      </c>
      <c r="N22" s="99">
        <f t="shared" si="0"/>
        <v>9566759</v>
      </c>
      <c r="O22" s="100">
        <f t="shared" si="1"/>
        <v>8.1204683725678822E-2</v>
      </c>
      <c r="P22" s="33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x14ac:dyDescent="0.25">
      <c r="A23" s="30"/>
      <c r="B23" s="76" t="s">
        <v>28</v>
      </c>
      <c r="C23" s="92"/>
      <c r="D23" s="93"/>
      <c r="E23" s="94">
        <v>8679600</v>
      </c>
      <c r="F23" s="95">
        <v>1369850</v>
      </c>
      <c r="G23" s="96">
        <v>0</v>
      </c>
      <c r="H23" s="96">
        <v>64178</v>
      </c>
      <c r="I23" s="95">
        <v>0</v>
      </c>
      <c r="J23" s="97">
        <f t="shared" si="2"/>
        <v>10113628</v>
      </c>
      <c r="K23" s="94">
        <v>6455196</v>
      </c>
      <c r="L23" s="98">
        <v>0</v>
      </c>
      <c r="M23" s="98">
        <v>0</v>
      </c>
      <c r="N23" s="99">
        <f t="shared" si="0"/>
        <v>16568824</v>
      </c>
      <c r="O23" s="100">
        <f t="shared" si="1"/>
        <v>0.1406396996753484</v>
      </c>
      <c r="P23" s="3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x14ac:dyDescent="0.25">
      <c r="A24" s="30"/>
      <c r="B24" s="76" t="s">
        <v>38</v>
      </c>
      <c r="C24" s="92"/>
      <c r="D24" s="93"/>
      <c r="E24" s="94">
        <v>0</v>
      </c>
      <c r="F24" s="95">
        <v>0</v>
      </c>
      <c r="G24" s="96">
        <v>0</v>
      </c>
      <c r="H24" s="96">
        <v>449000</v>
      </c>
      <c r="I24" s="95">
        <v>0</v>
      </c>
      <c r="J24" s="97">
        <f t="shared" si="2"/>
        <v>449000</v>
      </c>
      <c r="K24" s="94">
        <v>0</v>
      </c>
      <c r="L24" s="98">
        <v>0</v>
      </c>
      <c r="M24" s="98">
        <v>0</v>
      </c>
      <c r="N24" s="99">
        <f t="shared" si="0"/>
        <v>449000</v>
      </c>
      <c r="O24" s="100">
        <f t="shared" si="1"/>
        <v>3.8112074311509037E-3</v>
      </c>
      <c r="P24" s="33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x14ac:dyDescent="0.25">
      <c r="A25" s="30"/>
      <c r="B25" s="76" t="s">
        <v>41</v>
      </c>
      <c r="C25" s="92"/>
      <c r="D25" s="93"/>
      <c r="E25" s="109">
        <v>0</v>
      </c>
      <c r="F25" s="110">
        <v>0</v>
      </c>
      <c r="G25" s="111">
        <v>0</v>
      </c>
      <c r="H25" s="111">
        <v>2203224</v>
      </c>
      <c r="I25" s="95">
        <v>0</v>
      </c>
      <c r="J25" s="112">
        <f t="shared" ref="J25:J29" si="3">SUM(E25:I25)</f>
        <v>2203224</v>
      </c>
      <c r="K25" s="94">
        <v>0</v>
      </c>
      <c r="L25" s="98">
        <v>442063</v>
      </c>
      <c r="M25" s="98">
        <v>34084241.640000001</v>
      </c>
      <c r="N25" s="99">
        <f t="shared" si="0"/>
        <v>36729528.640000001</v>
      </c>
      <c r="O25" s="100">
        <f t="shared" si="1"/>
        <v>0.31176804564685512</v>
      </c>
      <c r="P25" s="33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x14ac:dyDescent="0.25">
      <c r="A26" s="30"/>
      <c r="B26" s="76" t="s">
        <v>48</v>
      </c>
      <c r="C26" s="92"/>
      <c r="D26" s="93"/>
      <c r="E26" s="109">
        <v>0</v>
      </c>
      <c r="F26" s="110">
        <v>142154100</v>
      </c>
      <c r="G26" s="111">
        <v>0</v>
      </c>
      <c r="H26" s="111">
        <v>0</v>
      </c>
      <c r="I26" s="95">
        <v>0</v>
      </c>
      <c r="J26" s="112">
        <f t="shared" si="3"/>
        <v>142154100</v>
      </c>
      <c r="K26" s="94">
        <v>0</v>
      </c>
      <c r="L26" s="98">
        <v>0</v>
      </c>
      <c r="M26" s="98">
        <v>0</v>
      </c>
      <c r="N26" s="99">
        <f t="shared" si="0"/>
        <v>142154100</v>
      </c>
      <c r="O26" s="100">
        <f t="shared" si="1"/>
        <v>1.206634214451155</v>
      </c>
      <c r="P26" s="3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x14ac:dyDescent="0.25">
      <c r="A27" s="30"/>
      <c r="B27" s="76" t="s">
        <v>51</v>
      </c>
      <c r="C27" s="92"/>
      <c r="D27" s="93"/>
      <c r="E27" s="109">
        <v>0</v>
      </c>
      <c r="F27" s="110">
        <v>1100000</v>
      </c>
      <c r="G27" s="111">
        <v>0</v>
      </c>
      <c r="H27" s="111">
        <v>0</v>
      </c>
      <c r="I27" s="95">
        <v>0</v>
      </c>
      <c r="J27" s="112">
        <f t="shared" si="3"/>
        <v>1100000</v>
      </c>
      <c r="K27" s="94">
        <v>0</v>
      </c>
      <c r="L27" s="98">
        <v>0</v>
      </c>
      <c r="M27" s="98">
        <v>0</v>
      </c>
      <c r="N27" s="99">
        <f t="shared" si="0"/>
        <v>1100000</v>
      </c>
      <c r="O27" s="100">
        <f t="shared" si="1"/>
        <v>9.3370337956926366E-3</v>
      </c>
      <c r="P27" s="3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x14ac:dyDescent="0.25">
      <c r="A28" s="30"/>
      <c r="B28" s="76" t="s">
        <v>42</v>
      </c>
      <c r="C28" s="92"/>
      <c r="D28" s="93"/>
      <c r="E28" s="109">
        <v>10000000</v>
      </c>
      <c r="F28" s="110">
        <v>65337989</v>
      </c>
      <c r="G28" s="111">
        <v>0</v>
      </c>
      <c r="H28" s="111">
        <v>0</v>
      </c>
      <c r="I28" s="95">
        <v>0</v>
      </c>
      <c r="J28" s="112">
        <f t="shared" si="3"/>
        <v>75337989</v>
      </c>
      <c r="K28" s="94">
        <v>0</v>
      </c>
      <c r="L28" s="98">
        <v>0</v>
      </c>
      <c r="M28" s="98">
        <v>943778</v>
      </c>
      <c r="N28" s="99">
        <f t="shared" si="0"/>
        <v>76281767</v>
      </c>
      <c r="O28" s="100">
        <f t="shared" si="1"/>
        <v>0.64749585134013754</v>
      </c>
      <c r="P28" s="3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x14ac:dyDescent="0.25">
      <c r="A29" s="30"/>
      <c r="B29" s="76" t="s">
        <v>32</v>
      </c>
      <c r="C29" s="92"/>
      <c r="D29" s="93"/>
      <c r="E29" s="109">
        <v>3023553586</v>
      </c>
      <c r="F29" s="110">
        <v>1851656338</v>
      </c>
      <c r="G29" s="111">
        <v>172543917</v>
      </c>
      <c r="H29" s="111">
        <v>32826144</v>
      </c>
      <c r="I29" s="95">
        <v>0</v>
      </c>
      <c r="J29" s="112">
        <f t="shared" si="3"/>
        <v>5080579985</v>
      </c>
      <c r="K29" s="94">
        <v>103863122</v>
      </c>
      <c r="L29" s="98">
        <v>153952</v>
      </c>
      <c r="M29" s="98">
        <v>0</v>
      </c>
      <c r="N29" s="99">
        <f t="shared" si="0"/>
        <v>5184597059</v>
      </c>
      <c r="O29" s="100">
        <f t="shared" si="1"/>
        <v>44.007961779028776</v>
      </c>
      <c r="P29" s="3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x14ac:dyDescent="0.25">
      <c r="A30" s="30"/>
      <c r="B30" s="76"/>
      <c r="C30" s="92"/>
      <c r="D30" s="93"/>
      <c r="E30" s="109"/>
      <c r="F30" s="110"/>
      <c r="G30" s="111"/>
      <c r="H30" s="111"/>
      <c r="I30" s="95"/>
      <c r="J30" s="112"/>
      <c r="K30" s="94"/>
      <c r="L30" s="98"/>
      <c r="M30" s="98"/>
      <c r="N30" s="99"/>
      <c r="O30" s="100"/>
      <c r="P30" s="3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x14ac:dyDescent="0.25">
      <c r="A31" s="30"/>
      <c r="B31" s="113" t="s">
        <v>15</v>
      </c>
      <c r="C31" s="114"/>
      <c r="D31" s="115"/>
      <c r="E31" s="116">
        <f t="shared" ref="E31:N31" si="4">SUM(E13:E30)</f>
        <v>3629534658</v>
      </c>
      <c r="F31" s="117">
        <f t="shared" si="4"/>
        <v>5602099414</v>
      </c>
      <c r="G31" s="118">
        <f t="shared" si="4"/>
        <v>2304676822.27</v>
      </c>
      <c r="H31" s="118">
        <f t="shared" si="4"/>
        <v>45281646</v>
      </c>
      <c r="I31" s="117">
        <f t="shared" si="4"/>
        <v>163200</v>
      </c>
      <c r="J31" s="119">
        <f t="shared" si="4"/>
        <v>11581755740.27</v>
      </c>
      <c r="K31" s="116">
        <f t="shared" si="4"/>
        <v>146775537</v>
      </c>
      <c r="L31" s="120">
        <f t="shared" si="4"/>
        <v>66951</v>
      </c>
      <c r="M31" s="120">
        <f t="shared" si="4"/>
        <v>52445131.640000001</v>
      </c>
      <c r="N31" s="121">
        <f t="shared" si="4"/>
        <v>11781043359.91</v>
      </c>
      <c r="O31" s="122">
        <f>(N31/$N$84)*100</f>
        <v>75.071336183963467</v>
      </c>
      <c r="P31" s="3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x14ac:dyDescent="0.25">
      <c r="A32" s="30"/>
      <c r="B32" s="76"/>
      <c r="C32" s="92"/>
      <c r="D32" s="93"/>
      <c r="E32" s="123"/>
      <c r="F32" s="124"/>
      <c r="G32" s="125"/>
      <c r="H32" s="125"/>
      <c r="I32" s="124"/>
      <c r="J32" s="108"/>
      <c r="K32" s="123"/>
      <c r="L32" s="126"/>
      <c r="M32" s="126"/>
      <c r="N32" s="99" t="s">
        <v>0</v>
      </c>
      <c r="O32" s="127"/>
      <c r="P32" s="3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x14ac:dyDescent="0.25">
      <c r="A33" s="30"/>
      <c r="B33" s="128" t="s">
        <v>16</v>
      </c>
      <c r="C33" s="92"/>
      <c r="D33" s="93"/>
      <c r="E33" s="123"/>
      <c r="F33" s="124"/>
      <c r="G33" s="125"/>
      <c r="H33" s="125"/>
      <c r="I33" s="124"/>
      <c r="J33" s="108" t="s">
        <v>0</v>
      </c>
      <c r="K33" s="123"/>
      <c r="L33" s="126"/>
      <c r="M33" s="126"/>
      <c r="N33" s="99" t="s">
        <v>0</v>
      </c>
      <c r="O33" s="127"/>
      <c r="P33" s="3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x14ac:dyDescent="0.25">
      <c r="A34" s="30"/>
      <c r="B34" s="76"/>
      <c r="C34" s="92"/>
      <c r="D34" s="93"/>
      <c r="E34" s="123"/>
      <c r="F34" s="124"/>
      <c r="G34" s="125"/>
      <c r="H34" s="125"/>
      <c r="I34" s="124"/>
      <c r="J34" s="108" t="s">
        <v>0</v>
      </c>
      <c r="K34" s="123" t="s">
        <v>0</v>
      </c>
      <c r="L34" s="126" t="s">
        <v>0</v>
      </c>
      <c r="M34" s="126"/>
      <c r="N34" s="99" t="s">
        <v>0</v>
      </c>
      <c r="O34" s="127"/>
      <c r="P34" s="3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x14ac:dyDescent="0.25">
      <c r="A35" s="30"/>
      <c r="B35" s="76" t="s">
        <v>30</v>
      </c>
      <c r="C35" s="92"/>
      <c r="D35" s="93"/>
      <c r="E35" s="94">
        <v>0</v>
      </c>
      <c r="F35" s="95">
        <v>0</v>
      </c>
      <c r="G35" s="96">
        <v>0</v>
      </c>
      <c r="H35" s="96">
        <v>456771</v>
      </c>
      <c r="I35" s="95">
        <v>0</v>
      </c>
      <c r="J35" s="97">
        <f t="shared" ref="J35:J46" si="5">SUM(E35:I35)</f>
        <v>456771</v>
      </c>
      <c r="K35" s="94">
        <v>0</v>
      </c>
      <c r="L35" s="98">
        <v>0</v>
      </c>
      <c r="M35" s="98">
        <v>0</v>
      </c>
      <c r="N35" s="99">
        <f t="shared" ref="N35:N46" si="6">SUM(J35:M35)</f>
        <v>456771</v>
      </c>
      <c r="O35" s="100">
        <f t="shared" ref="O35:O46" si="7">(N35/$N$48)*100</f>
        <v>2.5410481828343722E-2</v>
      </c>
      <c r="P35" s="3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x14ac:dyDescent="0.25">
      <c r="A36" s="30"/>
      <c r="B36" s="76" t="s">
        <v>33</v>
      </c>
      <c r="C36" s="92"/>
      <c r="D36" s="93"/>
      <c r="E36" s="94">
        <v>144075033</v>
      </c>
      <c r="F36" s="95">
        <v>137213627</v>
      </c>
      <c r="G36" s="96">
        <v>315920904</v>
      </c>
      <c r="H36" s="96">
        <v>0</v>
      </c>
      <c r="I36" s="95">
        <v>0</v>
      </c>
      <c r="J36" s="97">
        <f t="shared" si="5"/>
        <v>597209564</v>
      </c>
      <c r="K36" s="94">
        <v>0</v>
      </c>
      <c r="L36" s="98">
        <v>0</v>
      </c>
      <c r="M36" s="98">
        <v>0</v>
      </c>
      <c r="N36" s="99">
        <f t="shared" si="6"/>
        <v>597209564</v>
      </c>
      <c r="O36" s="100">
        <f t="shared" si="7"/>
        <v>33.223174793791813</v>
      </c>
      <c r="P36" s="3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x14ac:dyDescent="0.25">
      <c r="A37" s="30"/>
      <c r="B37" s="76" t="s">
        <v>29</v>
      </c>
      <c r="C37" s="92"/>
      <c r="D37" s="93"/>
      <c r="E37" s="94">
        <v>13149808</v>
      </c>
      <c r="F37" s="95">
        <v>0</v>
      </c>
      <c r="G37" s="96">
        <v>0</v>
      </c>
      <c r="H37" s="96">
        <v>0</v>
      </c>
      <c r="I37" s="95">
        <v>0</v>
      </c>
      <c r="J37" s="97">
        <f t="shared" si="5"/>
        <v>13149808</v>
      </c>
      <c r="K37" s="94">
        <v>0</v>
      </c>
      <c r="L37" s="98">
        <v>0</v>
      </c>
      <c r="M37" s="98">
        <v>0</v>
      </c>
      <c r="N37" s="99">
        <f t="shared" si="6"/>
        <v>13149808</v>
      </c>
      <c r="O37" s="100">
        <f t="shared" si="7"/>
        <v>0.73153277513285409</v>
      </c>
      <c r="P37" s="3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x14ac:dyDescent="0.25">
      <c r="A38" s="30"/>
      <c r="B38" s="76" t="s">
        <v>44</v>
      </c>
      <c r="C38" s="92"/>
      <c r="D38" s="93"/>
      <c r="E38" s="94">
        <v>11717279</v>
      </c>
      <c r="F38" s="95">
        <v>0</v>
      </c>
      <c r="G38" s="96">
        <v>0</v>
      </c>
      <c r="H38" s="96">
        <v>0</v>
      </c>
      <c r="I38" s="95">
        <v>0</v>
      </c>
      <c r="J38" s="97">
        <f t="shared" si="5"/>
        <v>11717279</v>
      </c>
      <c r="K38" s="94">
        <v>3352975</v>
      </c>
      <c r="L38" s="98">
        <v>0</v>
      </c>
      <c r="M38" s="98">
        <v>0</v>
      </c>
      <c r="N38" s="99">
        <f t="shared" si="6"/>
        <v>15070254</v>
      </c>
      <c r="O38" s="100">
        <f t="shared" si="7"/>
        <v>0.83836849409337344</v>
      </c>
      <c r="P38" s="3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x14ac:dyDescent="0.25">
      <c r="A39" s="30"/>
      <c r="B39" s="76" t="s">
        <v>39</v>
      </c>
      <c r="C39" s="92"/>
      <c r="D39" s="93"/>
      <c r="E39" s="94">
        <v>3258501</v>
      </c>
      <c r="F39" s="95">
        <v>0</v>
      </c>
      <c r="G39" s="96">
        <v>0</v>
      </c>
      <c r="H39" s="96">
        <v>119153</v>
      </c>
      <c r="I39" s="95">
        <v>0</v>
      </c>
      <c r="J39" s="97">
        <f t="shared" ref="J39" si="8">SUM(E39:I39)</f>
        <v>3377654</v>
      </c>
      <c r="K39" s="94">
        <v>8873340</v>
      </c>
      <c r="L39" s="98">
        <v>0</v>
      </c>
      <c r="M39" s="98">
        <v>0</v>
      </c>
      <c r="N39" s="99">
        <f t="shared" si="6"/>
        <v>12250994</v>
      </c>
      <c r="O39" s="100">
        <f t="shared" si="7"/>
        <v>0.68153114014713712</v>
      </c>
      <c r="P39" s="3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x14ac:dyDescent="0.25">
      <c r="A40" s="30"/>
      <c r="B40" s="76" t="s">
        <v>35</v>
      </c>
      <c r="C40" s="92"/>
      <c r="D40" s="93"/>
      <c r="E40" s="94">
        <v>5122969</v>
      </c>
      <c r="F40" s="95">
        <v>0</v>
      </c>
      <c r="G40" s="96">
        <v>0</v>
      </c>
      <c r="H40" s="96">
        <v>0</v>
      </c>
      <c r="I40" s="95">
        <v>0</v>
      </c>
      <c r="J40" s="97">
        <f t="shared" si="5"/>
        <v>5122969</v>
      </c>
      <c r="K40" s="94">
        <v>0</v>
      </c>
      <c r="L40" s="98">
        <v>0</v>
      </c>
      <c r="M40" s="98">
        <v>0</v>
      </c>
      <c r="N40" s="99">
        <f t="shared" si="6"/>
        <v>5122969</v>
      </c>
      <c r="O40" s="100">
        <f t="shared" si="7"/>
        <v>0.28499425463014993</v>
      </c>
      <c r="P40" s="3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x14ac:dyDescent="0.25">
      <c r="A41" s="30"/>
      <c r="B41" s="76" t="s">
        <v>31</v>
      </c>
      <c r="C41" s="92"/>
      <c r="D41" s="93"/>
      <c r="E41" s="94">
        <v>0</v>
      </c>
      <c r="F41" s="95">
        <v>0</v>
      </c>
      <c r="G41" s="96">
        <v>0</v>
      </c>
      <c r="H41" s="96">
        <v>0</v>
      </c>
      <c r="I41" s="95">
        <v>0</v>
      </c>
      <c r="J41" s="97">
        <f t="shared" si="5"/>
        <v>0</v>
      </c>
      <c r="K41" s="94">
        <v>0</v>
      </c>
      <c r="L41" s="98">
        <v>0</v>
      </c>
      <c r="M41" s="98">
        <v>385000</v>
      </c>
      <c r="N41" s="99">
        <f t="shared" si="6"/>
        <v>385000</v>
      </c>
      <c r="O41" s="100">
        <f t="shared" si="7"/>
        <v>2.1417812216433033E-2</v>
      </c>
      <c r="P41" s="3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x14ac:dyDescent="0.25">
      <c r="A42" s="30"/>
      <c r="B42" s="76" t="s">
        <v>28</v>
      </c>
      <c r="C42" s="92"/>
      <c r="D42" s="93"/>
      <c r="E42" s="94">
        <v>3071728</v>
      </c>
      <c r="F42" s="95">
        <v>0</v>
      </c>
      <c r="G42" s="96">
        <v>0</v>
      </c>
      <c r="H42" s="96">
        <v>13066</v>
      </c>
      <c r="I42" s="95">
        <v>0</v>
      </c>
      <c r="J42" s="97">
        <f t="shared" si="5"/>
        <v>3084794</v>
      </c>
      <c r="K42" s="94">
        <v>4167760</v>
      </c>
      <c r="L42" s="98">
        <v>0</v>
      </c>
      <c r="M42" s="98">
        <v>0</v>
      </c>
      <c r="N42" s="99">
        <f t="shared" si="6"/>
        <v>7252554</v>
      </c>
      <c r="O42" s="100">
        <f t="shared" si="7"/>
        <v>0.40346451860140331</v>
      </c>
      <c r="P42" s="3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25">
      <c r="A43" s="30"/>
      <c r="B43" s="129" t="s">
        <v>41</v>
      </c>
      <c r="C43" s="92"/>
      <c r="D43" s="93"/>
      <c r="E43" s="94">
        <v>0</v>
      </c>
      <c r="F43" s="95">
        <v>0</v>
      </c>
      <c r="G43" s="96">
        <v>0</v>
      </c>
      <c r="H43" s="96">
        <v>0</v>
      </c>
      <c r="I43" s="95">
        <v>0</v>
      </c>
      <c r="J43" s="97">
        <f>SUM(E43:I43)</f>
        <v>0</v>
      </c>
      <c r="K43" s="94">
        <v>0</v>
      </c>
      <c r="L43" s="98">
        <v>0</v>
      </c>
      <c r="M43" s="98">
        <v>562693</v>
      </c>
      <c r="N43" s="99">
        <f t="shared" si="6"/>
        <v>562693</v>
      </c>
      <c r="O43" s="100">
        <f t="shared" si="7"/>
        <v>3.1302994829873643E-2</v>
      </c>
      <c r="P43" s="3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x14ac:dyDescent="0.25">
      <c r="A44" s="30"/>
      <c r="B44" s="129" t="s">
        <v>51</v>
      </c>
      <c r="C44" s="92"/>
      <c r="D44" s="93"/>
      <c r="E44" s="94">
        <v>1700000</v>
      </c>
      <c r="F44" s="95">
        <v>0</v>
      </c>
      <c r="G44" s="96">
        <v>0</v>
      </c>
      <c r="H44" s="96">
        <v>0</v>
      </c>
      <c r="I44" s="95">
        <v>0</v>
      </c>
      <c r="J44" s="97">
        <f t="shared" si="5"/>
        <v>1700000</v>
      </c>
      <c r="K44" s="94">
        <v>0</v>
      </c>
      <c r="L44" s="98">
        <v>0</v>
      </c>
      <c r="M44" s="98">
        <v>0</v>
      </c>
      <c r="N44" s="99">
        <f t="shared" si="6"/>
        <v>1700000</v>
      </c>
      <c r="O44" s="100">
        <f t="shared" si="7"/>
        <v>9.4572157838795218E-2</v>
      </c>
      <c r="P44" s="3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x14ac:dyDescent="0.25">
      <c r="A45" s="30"/>
      <c r="B45" s="76" t="s">
        <v>42</v>
      </c>
      <c r="C45" s="92"/>
      <c r="D45" s="93"/>
      <c r="E45" s="94">
        <v>20302054</v>
      </c>
      <c r="F45" s="95">
        <v>10000000</v>
      </c>
      <c r="G45" s="96">
        <v>0</v>
      </c>
      <c r="H45" s="96">
        <v>0</v>
      </c>
      <c r="I45" s="95">
        <v>0</v>
      </c>
      <c r="J45" s="97">
        <f t="shared" si="5"/>
        <v>30302054</v>
      </c>
      <c r="K45" s="94">
        <v>0</v>
      </c>
      <c r="L45" s="98">
        <v>0</v>
      </c>
      <c r="M45" s="98">
        <v>0</v>
      </c>
      <c r="N45" s="99">
        <f t="shared" si="6"/>
        <v>30302054</v>
      </c>
      <c r="O45" s="100">
        <f t="shared" si="7"/>
        <v>1.6857239021927621</v>
      </c>
      <c r="P45" s="3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x14ac:dyDescent="0.25">
      <c r="A46" s="30"/>
      <c r="B46" s="76" t="s">
        <v>32</v>
      </c>
      <c r="C46" s="92"/>
      <c r="D46" s="93"/>
      <c r="E46" s="94">
        <v>834789181</v>
      </c>
      <c r="F46" s="95">
        <v>131007864</v>
      </c>
      <c r="G46" s="96">
        <v>0</v>
      </c>
      <c r="H46" s="96">
        <v>24470644</v>
      </c>
      <c r="I46" s="95">
        <v>0</v>
      </c>
      <c r="J46" s="97">
        <f t="shared" si="5"/>
        <v>990267689</v>
      </c>
      <c r="K46" s="94">
        <v>123538870</v>
      </c>
      <c r="L46" s="98">
        <v>0</v>
      </c>
      <c r="M46" s="98">
        <v>300000</v>
      </c>
      <c r="N46" s="99">
        <f t="shared" si="6"/>
        <v>1114106559</v>
      </c>
      <c r="O46" s="100">
        <f t="shared" si="7"/>
        <v>61.978506674697066</v>
      </c>
      <c r="P46" s="3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x14ac:dyDescent="0.25">
      <c r="A47" s="30"/>
      <c r="B47" s="76"/>
      <c r="C47" s="92"/>
      <c r="D47" s="93"/>
      <c r="E47" s="94"/>
      <c r="F47" s="95"/>
      <c r="G47" s="96"/>
      <c r="H47" s="96"/>
      <c r="I47" s="95"/>
      <c r="J47" s="97"/>
      <c r="K47" s="94"/>
      <c r="L47" s="98"/>
      <c r="M47" s="98"/>
      <c r="N47" s="99"/>
      <c r="O47" s="100"/>
      <c r="P47" s="3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x14ac:dyDescent="0.25">
      <c r="A48" s="30"/>
      <c r="B48" s="113" t="s">
        <v>17</v>
      </c>
      <c r="C48" s="114"/>
      <c r="D48" s="115"/>
      <c r="E48" s="116">
        <f t="shared" ref="E48:N48" si="9">SUM(E35:E47)</f>
        <v>1037186553</v>
      </c>
      <c r="F48" s="117">
        <f t="shared" si="9"/>
        <v>278221491</v>
      </c>
      <c r="G48" s="118">
        <f t="shared" si="9"/>
        <v>315920904</v>
      </c>
      <c r="H48" s="118">
        <f t="shared" si="9"/>
        <v>25059634</v>
      </c>
      <c r="I48" s="117">
        <f t="shared" si="9"/>
        <v>0</v>
      </c>
      <c r="J48" s="119">
        <f t="shared" si="9"/>
        <v>1656388582</v>
      </c>
      <c r="K48" s="116">
        <f t="shared" si="9"/>
        <v>139932945</v>
      </c>
      <c r="L48" s="120">
        <f t="shared" si="9"/>
        <v>0</v>
      </c>
      <c r="M48" s="120">
        <f t="shared" si="9"/>
        <v>1247693</v>
      </c>
      <c r="N48" s="121">
        <f t="shared" si="9"/>
        <v>1797569220</v>
      </c>
      <c r="O48" s="122">
        <f>(N48/$N$84)*100</f>
        <v>11.454496779782321</v>
      </c>
      <c r="P48" s="3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x14ac:dyDescent="0.25">
      <c r="A49" s="30"/>
      <c r="B49" s="76"/>
      <c r="C49" s="92"/>
      <c r="D49" s="93"/>
      <c r="E49" s="123"/>
      <c r="F49" s="124"/>
      <c r="G49" s="125"/>
      <c r="H49" s="125"/>
      <c r="I49" s="124"/>
      <c r="J49" s="108" t="s">
        <v>0</v>
      </c>
      <c r="K49" s="123"/>
      <c r="L49" s="126"/>
      <c r="M49" s="126"/>
      <c r="N49" s="99" t="s">
        <v>0</v>
      </c>
      <c r="O49" s="127"/>
      <c r="P49" s="3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x14ac:dyDescent="0.25">
      <c r="A50" s="30"/>
      <c r="B50" s="128" t="s">
        <v>18</v>
      </c>
      <c r="C50" s="92"/>
      <c r="D50" s="93"/>
      <c r="E50" s="123"/>
      <c r="F50" s="124"/>
      <c r="G50" s="125"/>
      <c r="H50" s="125"/>
      <c r="I50" s="124"/>
      <c r="J50" s="108" t="s">
        <v>0</v>
      </c>
      <c r="K50" s="123"/>
      <c r="L50" s="126"/>
      <c r="M50" s="126"/>
      <c r="N50" s="99" t="s">
        <v>0</v>
      </c>
      <c r="O50" s="127"/>
      <c r="P50" s="3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x14ac:dyDescent="0.25">
      <c r="A51" s="30"/>
      <c r="B51" s="76"/>
      <c r="C51" s="92"/>
      <c r="D51" s="93"/>
      <c r="E51" s="123"/>
      <c r="F51" s="124"/>
      <c r="G51" s="125"/>
      <c r="H51" s="125"/>
      <c r="I51" s="95"/>
      <c r="J51" s="108" t="s">
        <v>0</v>
      </c>
      <c r="K51" s="123"/>
      <c r="L51" s="126"/>
      <c r="M51" s="126"/>
      <c r="N51" s="99" t="s">
        <v>0</v>
      </c>
      <c r="O51" s="127"/>
      <c r="P51" s="3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x14ac:dyDescent="0.25">
      <c r="A52" s="30"/>
      <c r="B52" s="76" t="s">
        <v>33</v>
      </c>
      <c r="C52" s="92"/>
      <c r="D52" s="93"/>
      <c r="E52" s="94">
        <v>111952395</v>
      </c>
      <c r="F52" s="95">
        <v>1535961</v>
      </c>
      <c r="G52" s="96">
        <v>0</v>
      </c>
      <c r="H52" s="96">
        <v>0</v>
      </c>
      <c r="I52" s="95">
        <v>0</v>
      </c>
      <c r="J52" s="97">
        <f t="shared" ref="J52:J59" si="10">SUM(E52:I52)</f>
        <v>113488356</v>
      </c>
      <c r="K52" s="94">
        <v>0</v>
      </c>
      <c r="L52" s="98">
        <v>0</v>
      </c>
      <c r="M52" s="98">
        <v>0</v>
      </c>
      <c r="N52" s="99">
        <f t="shared" ref="N52:N59" si="11">SUM(J52:M52)</f>
        <v>113488356</v>
      </c>
      <c r="O52" s="100">
        <f t="shared" ref="O52:O59" si="12">(N52/$N$61)*100</f>
        <v>15.06777158036272</v>
      </c>
      <c r="P52" s="3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x14ac:dyDescent="0.25">
      <c r="A53" s="30"/>
      <c r="B53" s="76" t="s">
        <v>44</v>
      </c>
      <c r="C53" s="92"/>
      <c r="D53" s="93"/>
      <c r="E53" s="94">
        <v>14504016</v>
      </c>
      <c r="F53" s="95">
        <v>0</v>
      </c>
      <c r="G53" s="96">
        <v>0</v>
      </c>
      <c r="H53" s="96">
        <v>0</v>
      </c>
      <c r="I53" s="95">
        <v>0</v>
      </c>
      <c r="J53" s="97">
        <f t="shared" si="10"/>
        <v>14504016</v>
      </c>
      <c r="K53" s="94">
        <v>1809881</v>
      </c>
      <c r="L53" s="98">
        <v>0</v>
      </c>
      <c r="M53" s="98">
        <v>0</v>
      </c>
      <c r="N53" s="99">
        <f t="shared" si="11"/>
        <v>16313897</v>
      </c>
      <c r="O53" s="100">
        <f t="shared" si="12"/>
        <v>2.1659849718993605</v>
      </c>
      <c r="P53" s="3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x14ac:dyDescent="0.25">
      <c r="A54" s="30"/>
      <c r="B54" s="129" t="s">
        <v>39</v>
      </c>
      <c r="C54" s="92"/>
      <c r="D54" s="93"/>
      <c r="E54" s="94">
        <v>1692042</v>
      </c>
      <c r="F54" s="95">
        <v>0</v>
      </c>
      <c r="G54" s="96">
        <v>0</v>
      </c>
      <c r="H54" s="96">
        <v>0</v>
      </c>
      <c r="I54" s="95">
        <v>0</v>
      </c>
      <c r="J54" s="97">
        <f t="shared" si="10"/>
        <v>1692042</v>
      </c>
      <c r="K54" s="94">
        <v>2694255</v>
      </c>
      <c r="L54" s="98">
        <v>0</v>
      </c>
      <c r="M54" s="98">
        <v>0</v>
      </c>
      <c r="N54" s="99">
        <f t="shared" si="11"/>
        <v>4386297</v>
      </c>
      <c r="O54" s="100">
        <f t="shared" si="12"/>
        <v>0.58236565943056096</v>
      </c>
      <c r="P54" s="3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x14ac:dyDescent="0.25">
      <c r="A55" s="30"/>
      <c r="B55" s="129" t="s">
        <v>31</v>
      </c>
      <c r="C55" s="92"/>
      <c r="D55" s="93"/>
      <c r="E55" s="94">
        <v>0</v>
      </c>
      <c r="F55" s="95">
        <v>0</v>
      </c>
      <c r="G55" s="96">
        <v>0</v>
      </c>
      <c r="H55" s="96">
        <v>0</v>
      </c>
      <c r="I55" s="95">
        <v>0</v>
      </c>
      <c r="J55" s="97">
        <f t="shared" si="10"/>
        <v>0</v>
      </c>
      <c r="K55" s="94">
        <v>0</v>
      </c>
      <c r="L55" s="98">
        <v>0</v>
      </c>
      <c r="M55" s="98">
        <v>505743</v>
      </c>
      <c r="N55" s="99">
        <f t="shared" si="11"/>
        <v>505743</v>
      </c>
      <c r="O55" s="100">
        <f t="shared" si="12"/>
        <v>6.7147152985169545E-2</v>
      </c>
      <c r="P55" s="33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x14ac:dyDescent="0.25">
      <c r="A56" s="30"/>
      <c r="B56" s="76" t="s">
        <v>28</v>
      </c>
      <c r="C56" s="92"/>
      <c r="D56" s="93"/>
      <c r="E56" s="94">
        <v>821100</v>
      </c>
      <c r="F56" s="95">
        <v>0</v>
      </c>
      <c r="G56" s="96">
        <v>0</v>
      </c>
      <c r="H56" s="96">
        <v>0</v>
      </c>
      <c r="I56" s="95">
        <v>0</v>
      </c>
      <c r="J56" s="97">
        <f t="shared" si="10"/>
        <v>821100</v>
      </c>
      <c r="K56" s="94">
        <v>2154243</v>
      </c>
      <c r="L56" s="98">
        <v>0</v>
      </c>
      <c r="M56" s="98">
        <v>0</v>
      </c>
      <c r="N56" s="99">
        <f t="shared" si="11"/>
        <v>2975343</v>
      </c>
      <c r="O56" s="100">
        <f t="shared" si="12"/>
        <v>0.39503425970177197</v>
      </c>
      <c r="P56" s="3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x14ac:dyDescent="0.25">
      <c r="A57" s="30"/>
      <c r="B57" s="76" t="s">
        <v>38</v>
      </c>
      <c r="C57" s="92"/>
      <c r="D57" s="93"/>
      <c r="E57" s="94">
        <v>753000</v>
      </c>
      <c r="F57" s="95">
        <v>0</v>
      </c>
      <c r="G57" s="96">
        <v>0</v>
      </c>
      <c r="H57" s="96">
        <v>0</v>
      </c>
      <c r="I57" s="95">
        <v>0</v>
      </c>
      <c r="J57" s="97">
        <f t="shared" si="10"/>
        <v>753000</v>
      </c>
      <c r="K57" s="94">
        <v>0</v>
      </c>
      <c r="L57" s="98">
        <v>0</v>
      </c>
      <c r="M57" s="98">
        <v>0</v>
      </c>
      <c r="N57" s="99">
        <f t="shared" si="11"/>
        <v>753000</v>
      </c>
      <c r="O57" s="100">
        <f t="shared" si="12"/>
        <v>9.9975296144153583E-2</v>
      </c>
      <c r="P57" s="3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x14ac:dyDescent="0.25">
      <c r="A58" s="30"/>
      <c r="B58" s="129" t="s">
        <v>42</v>
      </c>
      <c r="C58" s="92"/>
      <c r="D58" s="93"/>
      <c r="E58" s="94">
        <v>10000000</v>
      </c>
      <c r="F58" s="95">
        <v>0</v>
      </c>
      <c r="G58" s="96">
        <v>0</v>
      </c>
      <c r="H58" s="96">
        <v>0</v>
      </c>
      <c r="I58" s="95">
        <v>0</v>
      </c>
      <c r="J58" s="97">
        <f t="shared" si="10"/>
        <v>10000000</v>
      </c>
      <c r="K58" s="94">
        <v>0</v>
      </c>
      <c r="L58" s="98">
        <v>0</v>
      </c>
      <c r="M58" s="98">
        <v>0</v>
      </c>
      <c r="N58" s="99">
        <f t="shared" si="11"/>
        <v>10000000</v>
      </c>
      <c r="O58" s="100">
        <f t="shared" si="12"/>
        <v>1.3276931758851738</v>
      </c>
      <c r="P58" s="3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x14ac:dyDescent="0.25">
      <c r="A59" s="30"/>
      <c r="B59" s="129" t="s">
        <v>32</v>
      </c>
      <c r="C59" s="92"/>
      <c r="D59" s="93"/>
      <c r="E59" s="94">
        <v>231841370</v>
      </c>
      <c r="F59" s="95">
        <v>43410972</v>
      </c>
      <c r="G59" s="96">
        <v>0</v>
      </c>
      <c r="H59" s="96">
        <v>3429779</v>
      </c>
      <c r="I59" s="95">
        <v>0</v>
      </c>
      <c r="J59" s="97">
        <f t="shared" si="10"/>
        <v>278682121</v>
      </c>
      <c r="K59" s="94">
        <v>326024839</v>
      </c>
      <c r="L59" s="98">
        <v>42470</v>
      </c>
      <c r="M59" s="98">
        <v>14000</v>
      </c>
      <c r="N59" s="99">
        <f t="shared" si="11"/>
        <v>604763430</v>
      </c>
      <c r="O59" s="100">
        <f t="shared" si="12"/>
        <v>80.294027903591086</v>
      </c>
      <c r="P59" s="3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x14ac:dyDescent="0.25">
      <c r="A60" s="30"/>
      <c r="B60" s="76"/>
      <c r="C60" s="92"/>
      <c r="D60" s="93"/>
      <c r="E60" s="94"/>
      <c r="F60" s="95"/>
      <c r="G60" s="96"/>
      <c r="H60" s="96"/>
      <c r="I60" s="95"/>
      <c r="J60" s="97"/>
      <c r="K60" s="94"/>
      <c r="L60" s="98"/>
      <c r="M60" s="98"/>
      <c r="N60" s="99"/>
      <c r="O60" s="130"/>
      <c r="P60" s="3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x14ac:dyDescent="0.25">
      <c r="A61" s="30"/>
      <c r="B61" s="113" t="s">
        <v>17</v>
      </c>
      <c r="C61" s="114"/>
      <c r="D61" s="115"/>
      <c r="E61" s="116">
        <f t="shared" ref="E61:N61" si="13">SUM(E52:E60)</f>
        <v>371563923</v>
      </c>
      <c r="F61" s="117">
        <f t="shared" si="13"/>
        <v>44946933</v>
      </c>
      <c r="G61" s="118">
        <f t="shared" si="13"/>
        <v>0</v>
      </c>
      <c r="H61" s="118">
        <f t="shared" si="13"/>
        <v>3429779</v>
      </c>
      <c r="I61" s="131">
        <f t="shared" si="13"/>
        <v>0</v>
      </c>
      <c r="J61" s="117">
        <f t="shared" si="13"/>
        <v>419940635</v>
      </c>
      <c r="K61" s="116">
        <f t="shared" si="13"/>
        <v>332683218</v>
      </c>
      <c r="L61" s="120">
        <f t="shared" si="13"/>
        <v>42470</v>
      </c>
      <c r="M61" s="120">
        <f t="shared" si="13"/>
        <v>519743</v>
      </c>
      <c r="N61" s="121">
        <f t="shared" si="13"/>
        <v>753186066</v>
      </c>
      <c r="O61" s="132">
        <f>(N61/$N$84)*100</f>
        <v>4.7994632259968908</v>
      </c>
      <c r="P61" s="3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x14ac:dyDescent="0.25">
      <c r="A62" s="30"/>
      <c r="B62" s="76"/>
      <c r="C62" s="92"/>
      <c r="D62" s="93"/>
      <c r="E62" s="123"/>
      <c r="F62" s="124"/>
      <c r="G62" s="125"/>
      <c r="H62" s="125"/>
      <c r="I62" s="124"/>
      <c r="J62" s="108" t="s">
        <v>0</v>
      </c>
      <c r="K62" s="123"/>
      <c r="L62" s="126"/>
      <c r="M62" s="126"/>
      <c r="N62" s="99" t="s">
        <v>0</v>
      </c>
      <c r="O62" s="127"/>
      <c r="P62" s="3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x14ac:dyDescent="0.25">
      <c r="A63" s="30"/>
      <c r="B63" s="128" t="s">
        <v>19</v>
      </c>
      <c r="C63" s="92"/>
      <c r="D63" s="93"/>
      <c r="E63" s="123"/>
      <c r="F63" s="124"/>
      <c r="G63" s="125"/>
      <c r="H63" s="125"/>
      <c r="I63" s="124"/>
      <c r="J63" s="108" t="s">
        <v>0</v>
      </c>
      <c r="K63" s="123"/>
      <c r="L63" s="126"/>
      <c r="M63" s="126"/>
      <c r="N63" s="99" t="s">
        <v>0</v>
      </c>
      <c r="O63" s="127"/>
      <c r="P63" s="3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x14ac:dyDescent="0.25">
      <c r="A64" s="30"/>
      <c r="B64" s="76" t="s">
        <v>0</v>
      </c>
      <c r="C64" s="92"/>
      <c r="D64" s="93"/>
      <c r="E64" s="123"/>
      <c r="F64" s="124"/>
      <c r="G64" s="125"/>
      <c r="H64" s="125"/>
      <c r="I64" s="124"/>
      <c r="J64" s="108" t="s">
        <v>0</v>
      </c>
      <c r="K64" s="123"/>
      <c r="L64" s="126"/>
      <c r="M64" s="126"/>
      <c r="N64" s="99" t="s">
        <v>0</v>
      </c>
      <c r="O64" s="127"/>
      <c r="P64" s="3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x14ac:dyDescent="0.25">
      <c r="A65" s="30"/>
      <c r="B65" s="76" t="s">
        <v>33</v>
      </c>
      <c r="C65" s="92"/>
      <c r="D65" s="93"/>
      <c r="E65" s="94">
        <v>83061796</v>
      </c>
      <c r="F65" s="95">
        <v>57874664</v>
      </c>
      <c r="G65" s="96">
        <v>25440046.999999993</v>
      </c>
      <c r="H65" s="96">
        <v>0</v>
      </c>
      <c r="I65" s="95">
        <v>0</v>
      </c>
      <c r="J65" s="97">
        <f t="shared" ref="J65:J80" si="14">SUM(E65:I65)</f>
        <v>166376507</v>
      </c>
      <c r="K65" s="94">
        <v>0</v>
      </c>
      <c r="L65" s="98">
        <v>0</v>
      </c>
      <c r="M65" s="98">
        <v>14404255</v>
      </c>
      <c r="N65" s="108">
        <f t="shared" ref="N65:N80" si="15">SUM(J65:M65)</f>
        <v>180780762</v>
      </c>
      <c r="O65" s="100">
        <f t="shared" ref="O65:O78" si="16">(N65/$N$82)*100</f>
        <v>13.279690365734249</v>
      </c>
      <c r="P65" s="3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x14ac:dyDescent="0.25">
      <c r="A66" s="32"/>
      <c r="B66" s="71" t="s">
        <v>29</v>
      </c>
      <c r="C66" s="92"/>
      <c r="D66" s="93"/>
      <c r="E66" s="94">
        <v>2536950</v>
      </c>
      <c r="F66" s="95">
        <v>0</v>
      </c>
      <c r="G66" s="96">
        <v>0</v>
      </c>
      <c r="H66" s="96">
        <v>0</v>
      </c>
      <c r="I66" s="95">
        <v>0</v>
      </c>
      <c r="J66" s="97">
        <f t="shared" si="14"/>
        <v>2536950</v>
      </c>
      <c r="K66" s="94">
        <v>0</v>
      </c>
      <c r="L66" s="98">
        <v>0</v>
      </c>
      <c r="M66" s="98">
        <v>0</v>
      </c>
      <c r="N66" s="108">
        <f t="shared" si="15"/>
        <v>2536950</v>
      </c>
      <c r="O66" s="100">
        <f t="shared" si="16"/>
        <v>0.18635782978583473</v>
      </c>
      <c r="P66" s="3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x14ac:dyDescent="0.25">
      <c r="A67" s="32"/>
      <c r="B67" s="76" t="s">
        <v>44</v>
      </c>
      <c r="C67" s="92"/>
      <c r="D67" s="93"/>
      <c r="E67" s="94">
        <v>164138838</v>
      </c>
      <c r="F67" s="95">
        <v>0</v>
      </c>
      <c r="G67" s="96">
        <v>0</v>
      </c>
      <c r="H67" s="96">
        <v>0</v>
      </c>
      <c r="I67" s="95">
        <v>0</v>
      </c>
      <c r="J67" s="97">
        <f t="shared" si="14"/>
        <v>164138838</v>
      </c>
      <c r="K67" s="94">
        <v>3965409</v>
      </c>
      <c r="L67" s="98">
        <v>0</v>
      </c>
      <c r="M67" s="98">
        <v>0</v>
      </c>
      <c r="N67" s="108">
        <f t="shared" si="15"/>
        <v>168104247</v>
      </c>
      <c r="O67" s="100">
        <f t="shared" si="16"/>
        <v>12.348506138750043</v>
      </c>
      <c r="P67" s="3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x14ac:dyDescent="0.25">
      <c r="A68" s="32"/>
      <c r="B68" s="129" t="s">
        <v>39</v>
      </c>
      <c r="C68" s="92"/>
      <c r="D68" s="93"/>
      <c r="E68" s="94">
        <v>3464886</v>
      </c>
      <c r="F68" s="95">
        <v>0</v>
      </c>
      <c r="G68" s="96">
        <v>0</v>
      </c>
      <c r="H68" s="96">
        <v>266668</v>
      </c>
      <c r="I68" s="95">
        <v>0</v>
      </c>
      <c r="J68" s="97">
        <f t="shared" si="14"/>
        <v>3731554</v>
      </c>
      <c r="K68" s="94">
        <v>11337731</v>
      </c>
      <c r="L68" s="98">
        <v>0</v>
      </c>
      <c r="M68" s="98">
        <v>0</v>
      </c>
      <c r="N68" s="108">
        <f t="shared" si="15"/>
        <v>15069285</v>
      </c>
      <c r="O68" s="100">
        <f t="shared" si="16"/>
        <v>1.1069509643565039</v>
      </c>
      <c r="P68" s="3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x14ac:dyDescent="0.25">
      <c r="A69" s="32"/>
      <c r="B69" s="129" t="s">
        <v>36</v>
      </c>
      <c r="C69" s="92"/>
      <c r="D69" s="93"/>
      <c r="E69" s="94">
        <v>110758</v>
      </c>
      <c r="F69" s="95">
        <v>0</v>
      </c>
      <c r="G69" s="96">
        <v>0</v>
      </c>
      <c r="H69" s="96">
        <v>170260653</v>
      </c>
      <c r="I69" s="95">
        <v>0</v>
      </c>
      <c r="J69" s="97">
        <f t="shared" si="14"/>
        <v>170371411</v>
      </c>
      <c r="K69" s="94">
        <v>0</v>
      </c>
      <c r="L69" s="98">
        <v>0</v>
      </c>
      <c r="M69" s="98">
        <v>326196</v>
      </c>
      <c r="N69" s="108">
        <f t="shared" si="15"/>
        <v>170697607</v>
      </c>
      <c r="O69" s="100">
        <f t="shared" si="16"/>
        <v>12.539007702223264</v>
      </c>
      <c r="P69" s="3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x14ac:dyDescent="0.25">
      <c r="A70" s="32"/>
      <c r="B70" s="76" t="s">
        <v>35</v>
      </c>
      <c r="C70" s="92"/>
      <c r="D70" s="93"/>
      <c r="E70" s="94">
        <v>625932</v>
      </c>
      <c r="F70" s="95">
        <v>0</v>
      </c>
      <c r="G70" s="96">
        <v>0</v>
      </c>
      <c r="H70" s="96">
        <v>0</v>
      </c>
      <c r="I70" s="95">
        <v>0</v>
      </c>
      <c r="J70" s="97">
        <f t="shared" si="14"/>
        <v>625932</v>
      </c>
      <c r="K70" s="94">
        <v>0</v>
      </c>
      <c r="L70" s="98">
        <v>0</v>
      </c>
      <c r="M70" s="98">
        <v>0</v>
      </c>
      <c r="N70" s="108">
        <f t="shared" si="15"/>
        <v>625932</v>
      </c>
      <c r="O70" s="100">
        <f t="shared" si="16"/>
        <v>4.5979356752599426E-2</v>
      </c>
      <c r="P70" s="3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s="75" customFormat="1" ht="15.75" x14ac:dyDescent="0.25">
      <c r="A71" s="86"/>
      <c r="B71" s="101" t="s">
        <v>31</v>
      </c>
      <c r="C71" s="102"/>
      <c r="D71" s="103"/>
      <c r="E71" s="104">
        <v>6000</v>
      </c>
      <c r="F71" s="105">
        <v>0</v>
      </c>
      <c r="G71" s="106">
        <v>0</v>
      </c>
      <c r="H71" s="106">
        <v>499982</v>
      </c>
      <c r="I71" s="105">
        <v>0</v>
      </c>
      <c r="J71" s="97">
        <f t="shared" si="14"/>
        <v>505982</v>
      </c>
      <c r="K71" s="104">
        <v>595680</v>
      </c>
      <c r="L71" s="107">
        <v>0</v>
      </c>
      <c r="M71" s="107">
        <v>11693353</v>
      </c>
      <c r="N71" s="108">
        <f t="shared" si="15"/>
        <v>12795015</v>
      </c>
      <c r="O71" s="133">
        <f t="shared" si="16"/>
        <v>0.93988893256753281</v>
      </c>
      <c r="P71" s="73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</row>
    <row r="72" spans="1:32" s="75" customFormat="1" ht="15.75" x14ac:dyDescent="0.25">
      <c r="A72" s="86"/>
      <c r="B72" s="134" t="s">
        <v>28</v>
      </c>
      <c r="C72" s="102"/>
      <c r="D72" s="103"/>
      <c r="E72" s="104">
        <v>3111634</v>
      </c>
      <c r="F72" s="105">
        <v>0</v>
      </c>
      <c r="G72" s="106">
        <v>0</v>
      </c>
      <c r="H72" s="106">
        <v>0</v>
      </c>
      <c r="I72" s="105">
        <v>0</v>
      </c>
      <c r="J72" s="97">
        <f t="shared" si="14"/>
        <v>3111634</v>
      </c>
      <c r="K72" s="104">
        <v>6481716</v>
      </c>
      <c r="L72" s="107">
        <v>0</v>
      </c>
      <c r="M72" s="107">
        <v>0</v>
      </c>
      <c r="N72" s="108">
        <f t="shared" si="15"/>
        <v>9593350</v>
      </c>
      <c r="O72" s="133">
        <f t="shared" si="16"/>
        <v>0.70470284647940939</v>
      </c>
      <c r="P72" s="73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</row>
    <row r="73" spans="1:32" s="75" customFormat="1" ht="15.75" x14ac:dyDescent="0.25">
      <c r="A73" s="86"/>
      <c r="B73" s="101" t="s">
        <v>37</v>
      </c>
      <c r="C73" s="102"/>
      <c r="D73" s="103"/>
      <c r="E73" s="104">
        <v>271586816.31</v>
      </c>
      <c r="F73" s="105">
        <v>449260</v>
      </c>
      <c r="G73" s="106">
        <v>0</v>
      </c>
      <c r="H73" s="106">
        <v>2687806</v>
      </c>
      <c r="I73" s="105">
        <v>11730378</v>
      </c>
      <c r="J73" s="97">
        <f t="shared" si="14"/>
        <v>286454260.31</v>
      </c>
      <c r="K73" s="104">
        <v>456386206.69</v>
      </c>
      <c r="L73" s="107">
        <v>0</v>
      </c>
      <c r="M73" s="107">
        <v>1794903</v>
      </c>
      <c r="N73" s="108">
        <f t="shared" si="15"/>
        <v>744635370</v>
      </c>
      <c r="O73" s="133">
        <f t="shared" si="16"/>
        <v>54.699001373685753</v>
      </c>
      <c r="P73" s="73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</row>
    <row r="74" spans="1:32" s="75" customFormat="1" ht="15.75" x14ac:dyDescent="0.25">
      <c r="A74" s="72"/>
      <c r="B74" s="101" t="s">
        <v>43</v>
      </c>
      <c r="C74" s="102"/>
      <c r="D74" s="103"/>
      <c r="E74" s="104">
        <v>3282043</v>
      </c>
      <c r="F74" s="105">
        <v>0</v>
      </c>
      <c r="G74" s="106">
        <v>0</v>
      </c>
      <c r="H74" s="106">
        <v>0</v>
      </c>
      <c r="I74" s="105">
        <v>0</v>
      </c>
      <c r="J74" s="97">
        <f t="shared" si="14"/>
        <v>3282043</v>
      </c>
      <c r="K74" s="104">
        <v>0</v>
      </c>
      <c r="L74" s="107">
        <v>0</v>
      </c>
      <c r="M74" s="107">
        <v>0</v>
      </c>
      <c r="N74" s="108">
        <f t="shared" si="15"/>
        <v>3282043</v>
      </c>
      <c r="O74" s="133">
        <f t="shared" si="16"/>
        <v>0.241090447483707</v>
      </c>
      <c r="P74" s="73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</row>
    <row r="75" spans="1:32" s="75" customFormat="1" ht="15.75" x14ac:dyDescent="0.25">
      <c r="A75" s="72"/>
      <c r="B75" s="101" t="s">
        <v>38</v>
      </c>
      <c r="C75" s="102"/>
      <c r="D75" s="103"/>
      <c r="E75" s="104">
        <v>1137000</v>
      </c>
      <c r="F75" s="105">
        <v>0</v>
      </c>
      <c r="G75" s="106">
        <v>0</v>
      </c>
      <c r="H75" s="106">
        <v>0</v>
      </c>
      <c r="I75" s="105">
        <v>0</v>
      </c>
      <c r="J75" s="97">
        <f t="shared" si="14"/>
        <v>1137000</v>
      </c>
      <c r="K75" s="104">
        <v>0</v>
      </c>
      <c r="L75" s="107">
        <v>0</v>
      </c>
      <c r="M75" s="107">
        <v>0</v>
      </c>
      <c r="N75" s="108">
        <f t="shared" si="15"/>
        <v>1137000</v>
      </c>
      <c r="O75" s="133">
        <f t="shared" si="16"/>
        <v>8.3521099141289384E-2</v>
      </c>
      <c r="P75" s="73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 s="75" customFormat="1" ht="15.75" x14ac:dyDescent="0.25">
      <c r="A76" s="72"/>
      <c r="B76" s="134" t="s">
        <v>41</v>
      </c>
      <c r="C76" s="102"/>
      <c r="D76" s="103"/>
      <c r="E76" s="104">
        <v>0</v>
      </c>
      <c r="F76" s="105">
        <v>0</v>
      </c>
      <c r="G76" s="106">
        <v>0</v>
      </c>
      <c r="H76" s="106">
        <v>356527.76</v>
      </c>
      <c r="I76" s="105">
        <v>0</v>
      </c>
      <c r="J76" s="97">
        <f t="shared" si="14"/>
        <v>356527.76</v>
      </c>
      <c r="K76" s="104">
        <v>0</v>
      </c>
      <c r="L76" s="107">
        <v>0</v>
      </c>
      <c r="M76" s="107">
        <v>21811874.520000003</v>
      </c>
      <c r="N76" s="108">
        <f t="shared" si="15"/>
        <v>22168402.280000005</v>
      </c>
      <c r="O76" s="133">
        <f t="shared" si="16"/>
        <v>1.6284338827017291</v>
      </c>
      <c r="P76" s="73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</row>
    <row r="77" spans="1:32" s="75" customFormat="1" ht="15.75" x14ac:dyDescent="0.25">
      <c r="A77" s="72"/>
      <c r="B77" s="101" t="s">
        <v>53</v>
      </c>
      <c r="C77" s="102"/>
      <c r="D77" s="103"/>
      <c r="E77" s="104">
        <v>247500</v>
      </c>
      <c r="F77" s="105">
        <v>0</v>
      </c>
      <c r="G77" s="106">
        <v>0</v>
      </c>
      <c r="H77" s="106">
        <v>0</v>
      </c>
      <c r="I77" s="105">
        <v>0</v>
      </c>
      <c r="J77" s="97">
        <f t="shared" si="14"/>
        <v>247500</v>
      </c>
      <c r="K77" s="104">
        <v>0</v>
      </c>
      <c r="L77" s="107">
        <v>0</v>
      </c>
      <c r="M77" s="107">
        <v>0</v>
      </c>
      <c r="N77" s="108">
        <f t="shared" si="15"/>
        <v>247500</v>
      </c>
      <c r="O77" s="133">
        <f t="shared" si="16"/>
        <v>1.8180714193024736E-2</v>
      </c>
      <c r="P77" s="73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</row>
    <row r="78" spans="1:32" s="75" customFormat="1" ht="15.75" x14ac:dyDescent="0.25">
      <c r="A78" s="72"/>
      <c r="B78" s="134" t="s">
        <v>54</v>
      </c>
      <c r="C78" s="102"/>
      <c r="D78" s="103"/>
      <c r="E78" s="104">
        <v>16000</v>
      </c>
      <c r="F78" s="105">
        <v>121416</v>
      </c>
      <c r="G78" s="106">
        <v>0</v>
      </c>
      <c r="H78" s="106">
        <v>807521</v>
      </c>
      <c r="I78" s="105">
        <v>0</v>
      </c>
      <c r="J78" s="97">
        <f t="shared" si="14"/>
        <v>944937</v>
      </c>
      <c r="K78" s="104">
        <v>0</v>
      </c>
      <c r="L78" s="107">
        <v>13493063</v>
      </c>
      <c r="M78" s="107">
        <v>0</v>
      </c>
      <c r="N78" s="108">
        <f t="shared" si="15"/>
        <v>14438000</v>
      </c>
      <c r="O78" s="133">
        <f t="shared" si="16"/>
        <v>1.0605783899753176</v>
      </c>
      <c r="P78" s="73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</row>
    <row r="79" spans="1:32" ht="15.75" x14ac:dyDescent="0.25">
      <c r="A79" s="30"/>
      <c r="B79" s="76" t="s">
        <v>42</v>
      </c>
      <c r="C79" s="92"/>
      <c r="D79" s="93"/>
      <c r="E79" s="94">
        <v>8000000</v>
      </c>
      <c r="F79" s="95">
        <v>0</v>
      </c>
      <c r="G79" s="96">
        <v>0</v>
      </c>
      <c r="H79" s="96">
        <v>0</v>
      </c>
      <c r="I79" s="95">
        <v>0</v>
      </c>
      <c r="J79" s="97">
        <f t="shared" si="14"/>
        <v>8000000</v>
      </c>
      <c r="K79" s="94">
        <v>0</v>
      </c>
      <c r="L79" s="98">
        <v>0</v>
      </c>
      <c r="M79" s="98">
        <v>964452</v>
      </c>
      <c r="N79" s="99">
        <f t="shared" si="15"/>
        <v>8964452</v>
      </c>
      <c r="O79" s="100">
        <f>(N79/$N$31)*100</f>
        <v>7.609217389442223E-2</v>
      </c>
      <c r="P79" s="3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x14ac:dyDescent="0.25">
      <c r="A80" s="30"/>
      <c r="B80" s="76" t="s">
        <v>32</v>
      </c>
      <c r="C80" s="92"/>
      <c r="D80" s="93"/>
      <c r="E80" s="94">
        <v>4420811</v>
      </c>
      <c r="F80" s="95">
        <v>0</v>
      </c>
      <c r="G80" s="96">
        <v>0</v>
      </c>
      <c r="H80" s="96">
        <v>0</v>
      </c>
      <c r="I80" s="95">
        <v>0</v>
      </c>
      <c r="J80" s="97">
        <f t="shared" si="14"/>
        <v>4420811</v>
      </c>
      <c r="K80" s="94">
        <v>1835933</v>
      </c>
      <c r="L80" s="98">
        <v>0</v>
      </c>
      <c r="M80" s="98">
        <v>0</v>
      </c>
      <c r="N80" s="99">
        <f t="shared" si="15"/>
        <v>6256744</v>
      </c>
      <c r="O80" s="100">
        <f>(N80/$N$31)*100</f>
        <v>5.3108572889997395E-2</v>
      </c>
      <c r="P80" s="3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x14ac:dyDescent="0.25">
      <c r="A81" s="30"/>
      <c r="B81" s="76"/>
      <c r="C81" s="92"/>
      <c r="D81" s="93"/>
      <c r="E81" s="94"/>
      <c r="F81" s="95"/>
      <c r="G81" s="96"/>
      <c r="H81" s="96"/>
      <c r="I81" s="95"/>
      <c r="J81" s="97"/>
      <c r="K81" s="94"/>
      <c r="L81" s="98"/>
      <c r="M81" s="98"/>
      <c r="N81" s="99"/>
      <c r="O81" s="100"/>
      <c r="P81" s="3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x14ac:dyDescent="0.25">
      <c r="A82" s="30"/>
      <c r="B82" s="113" t="s">
        <v>17</v>
      </c>
      <c r="C82" s="114"/>
      <c r="D82" s="115"/>
      <c r="E82" s="116">
        <f t="shared" ref="E82:N82" si="17">SUM(E65:E81)</f>
        <v>545746964.30999994</v>
      </c>
      <c r="F82" s="117">
        <f t="shared" si="17"/>
        <v>58445340</v>
      </c>
      <c r="G82" s="118">
        <f t="shared" si="17"/>
        <v>25440046.999999993</v>
      </c>
      <c r="H82" s="118">
        <f t="shared" si="17"/>
        <v>174879157.75999999</v>
      </c>
      <c r="I82" s="117">
        <f t="shared" si="17"/>
        <v>11730378</v>
      </c>
      <c r="J82" s="119">
        <f t="shared" si="17"/>
        <v>816241887.06999993</v>
      </c>
      <c r="K82" s="116">
        <f t="shared" si="17"/>
        <v>480602675.69</v>
      </c>
      <c r="L82" s="120">
        <f t="shared" si="17"/>
        <v>13493063</v>
      </c>
      <c r="M82" s="120">
        <f t="shared" si="17"/>
        <v>50995033.520000003</v>
      </c>
      <c r="N82" s="121">
        <f t="shared" si="17"/>
        <v>1361332659.28</v>
      </c>
      <c r="O82" s="122">
        <f>(N82/$N$84)*100</f>
        <v>8.6747038102573111</v>
      </c>
      <c r="P82" s="3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x14ac:dyDescent="0.25">
      <c r="A83" s="30"/>
      <c r="B83" s="76"/>
      <c r="C83" s="92"/>
      <c r="D83" s="93"/>
      <c r="E83" s="135"/>
      <c r="F83" s="136"/>
      <c r="G83" s="137"/>
      <c r="H83" s="137"/>
      <c r="I83" s="136"/>
      <c r="J83" s="138"/>
      <c r="K83" s="135"/>
      <c r="L83" s="139"/>
      <c r="M83" s="139"/>
      <c r="N83" s="140"/>
      <c r="O83" s="141"/>
      <c r="P83" s="3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x14ac:dyDescent="0.25">
      <c r="A84" s="30"/>
      <c r="B84" s="142" t="s">
        <v>2</v>
      </c>
      <c r="C84" s="92"/>
      <c r="D84" s="92"/>
      <c r="E84" s="143">
        <f t="shared" ref="E84:N84" si="18">SUM(E31,E48,E61,E82)</f>
        <v>5584032098.3099995</v>
      </c>
      <c r="F84" s="144">
        <f t="shared" si="18"/>
        <v>5983713178</v>
      </c>
      <c r="G84" s="144">
        <f t="shared" si="18"/>
        <v>2646037773.27</v>
      </c>
      <c r="H84" s="145">
        <f t="shared" si="18"/>
        <v>248650216.75999999</v>
      </c>
      <c r="I84" s="146">
        <f t="shared" si="18"/>
        <v>11893578</v>
      </c>
      <c r="J84" s="143">
        <f t="shared" si="18"/>
        <v>14474326844.34</v>
      </c>
      <c r="K84" s="143">
        <f t="shared" si="18"/>
        <v>1099994375.6900001</v>
      </c>
      <c r="L84" s="147">
        <f t="shared" si="18"/>
        <v>13602484</v>
      </c>
      <c r="M84" s="147">
        <f t="shared" si="18"/>
        <v>105207601.16</v>
      </c>
      <c r="N84" s="143">
        <f t="shared" si="18"/>
        <v>15693131305.190001</v>
      </c>
      <c r="O84" s="148">
        <f>SUM(O31,O48,O61,O82,)</f>
        <v>99.999999999999986</v>
      </c>
      <c r="P84" s="3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6.5" thickBot="1" x14ac:dyDescent="0.3">
      <c r="A85" s="34"/>
      <c r="B85" s="149"/>
      <c r="C85" s="150"/>
      <c r="D85" s="150"/>
      <c r="E85" s="151"/>
      <c r="F85" s="152"/>
      <c r="G85" s="153"/>
      <c r="H85" s="153"/>
      <c r="I85" s="152"/>
      <c r="J85" s="154"/>
      <c r="K85" s="151"/>
      <c r="L85" s="155"/>
      <c r="M85" s="155"/>
      <c r="N85" s="154"/>
      <c r="O85" s="156"/>
      <c r="P85" s="3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x14ac:dyDescent="0.25">
      <c r="A86" s="34"/>
      <c r="B86" s="82" t="s">
        <v>52</v>
      </c>
      <c r="C86" s="34"/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x14ac:dyDescent="0.25">
      <c r="B87" s="37" t="s">
        <v>22</v>
      </c>
      <c r="E87" s="31"/>
      <c r="F87" s="31"/>
      <c r="G87" s="31"/>
      <c r="J87" s="42"/>
      <c r="K87" s="31"/>
      <c r="L87" s="31"/>
      <c r="M87" s="31"/>
      <c r="N87" s="31"/>
      <c r="O87" s="38"/>
      <c r="P87" s="3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x14ac:dyDescent="0.25">
      <c r="B88" s="37" t="s">
        <v>21</v>
      </c>
      <c r="E88" s="31"/>
      <c r="F88" s="31"/>
      <c r="G88" s="31"/>
      <c r="J88" s="42"/>
      <c r="K88" s="31"/>
      <c r="L88" s="31"/>
      <c r="M88" s="31"/>
      <c r="N88" s="31"/>
      <c r="O88" s="31"/>
      <c r="P88" s="3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x14ac:dyDescent="0.25">
      <c r="B89" s="37" t="s">
        <v>25</v>
      </c>
      <c r="E89" s="31"/>
      <c r="F89" s="31"/>
      <c r="G89" s="31"/>
      <c r="J89" s="42"/>
      <c r="K89" s="31"/>
      <c r="L89" s="31"/>
      <c r="M89" s="31"/>
      <c r="N89" s="31"/>
      <c r="O89" s="31"/>
      <c r="P89" s="3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x14ac:dyDescent="0.25">
      <c r="B90" s="157" t="s">
        <v>56</v>
      </c>
      <c r="E90" s="31"/>
      <c r="F90" s="31"/>
      <c r="G90" s="31"/>
      <c r="J90" s="42"/>
      <c r="K90" s="31"/>
      <c r="L90" s="31"/>
      <c r="M90" s="31"/>
      <c r="N90" s="31"/>
      <c r="O90" s="31"/>
      <c r="P90" s="3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6.5" x14ac:dyDescent="0.25">
      <c r="B91" s="88" t="s">
        <v>46</v>
      </c>
      <c r="C91" s="89"/>
      <c r="D91" s="89"/>
      <c r="E91" s="90"/>
      <c r="F91" s="90"/>
      <c r="G91" s="90"/>
      <c r="H91" s="89"/>
      <c r="I91" s="89"/>
      <c r="J91" s="42"/>
      <c r="K91" s="31"/>
      <c r="L91" s="31"/>
      <c r="M91" s="31"/>
      <c r="N91" s="31"/>
      <c r="O91" s="31"/>
      <c r="P91" s="3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x14ac:dyDescent="0.25">
      <c r="C92" s="37"/>
      <c r="E92" s="31"/>
      <c r="F92" s="31"/>
      <c r="G92" s="31"/>
      <c r="J92" s="42"/>
      <c r="K92" s="31"/>
      <c r="L92" s="31"/>
      <c r="M92" s="31"/>
      <c r="N92" s="31"/>
      <c r="O92" s="31"/>
      <c r="P92" s="3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x14ac:dyDescent="0.25">
      <c r="C93" s="37"/>
      <c r="E93" s="31"/>
      <c r="F93" s="31"/>
      <c r="G93" s="31"/>
      <c r="J93" s="42"/>
      <c r="K93" s="31"/>
      <c r="L93" s="31"/>
      <c r="M93" s="31"/>
      <c r="N93" s="31"/>
      <c r="O93" s="31"/>
      <c r="P93" s="3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E94" s="31"/>
      <c r="F94" s="31"/>
      <c r="G94" s="31"/>
      <c r="J94" s="42"/>
      <c r="K94" s="31"/>
      <c r="L94" s="31"/>
      <c r="M94" s="31"/>
      <c r="N94" s="31"/>
      <c r="O94" s="31"/>
      <c r="P94" s="3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E95" s="31"/>
      <c r="F95" s="31"/>
      <c r="G95" s="31"/>
      <c r="J95" s="42"/>
      <c r="K95" s="31"/>
      <c r="L95" s="31"/>
      <c r="M95" s="31"/>
      <c r="N95" s="31"/>
      <c r="O95" s="31"/>
      <c r="P95" s="3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E96" s="31"/>
      <c r="F96" s="31"/>
      <c r="G96" s="31"/>
      <c r="J96" s="42"/>
      <c r="K96" s="31"/>
      <c r="L96" s="31"/>
      <c r="M96" s="31"/>
      <c r="N96" s="31"/>
      <c r="O96" s="31"/>
      <c r="P96" s="3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5:32" x14ac:dyDescent="0.2">
      <c r="E97" s="31"/>
      <c r="F97" s="31"/>
      <c r="G97" s="31"/>
      <c r="J97" s="42"/>
      <c r="K97" s="31"/>
      <c r="L97" s="31"/>
      <c r="M97" s="31"/>
      <c r="N97" s="87"/>
      <c r="O97" s="31"/>
      <c r="P97" s="3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5:32" x14ac:dyDescent="0.2">
      <c r="E98" s="31"/>
      <c r="F98" s="31"/>
      <c r="G98" s="31"/>
      <c r="J98" s="42"/>
      <c r="K98" s="31"/>
      <c r="L98" s="31"/>
      <c r="M98" s="31"/>
      <c r="N98" s="31"/>
      <c r="O98" s="31"/>
      <c r="P98" s="3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</sheetData>
  <mergeCells count="3">
    <mergeCell ref="A1:O1"/>
    <mergeCell ref="A2:O2"/>
    <mergeCell ref="A3:O3"/>
  </mergeCells>
  <phoneticPr fontId="0" type="noConversion"/>
  <printOptions horizontalCentered="1" verticalCentered="1"/>
  <pageMargins left="0.25" right="0.25" top="0.75" bottom="1" header="0.5" footer="0.5"/>
  <pageSetup scale="62" fitToHeight="0" orientation="landscape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</vt:lpstr>
      <vt:lpstr>Print_Area_MI</vt:lpstr>
      <vt:lpstr>'t-4'!Print_Titles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2009-10-26T13:56:09Z</cp:lastPrinted>
  <dcterms:created xsi:type="dcterms:W3CDTF">1999-02-23T19:20:40Z</dcterms:created>
  <dcterms:modified xsi:type="dcterms:W3CDTF">2015-11-13T20:52:40Z</dcterms:modified>
</cp:coreProperties>
</file>