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240" windowWidth="19245" windowHeight="6165"/>
  </bookViews>
  <sheets>
    <sheet name="T-51 &amp; 52" sheetId="1" r:id="rId1"/>
  </sheets>
  <definedNames>
    <definedName name="_xlnm.Print_Area" localSheetId="0">'T-51 &amp; 52'!$A$1:$M$44</definedName>
  </definedNames>
  <calcPr calcId="145621"/>
</workbook>
</file>

<file path=xl/calcChain.xml><?xml version="1.0" encoding="utf-8"?>
<calcChain xmlns="http://schemas.openxmlformats.org/spreadsheetml/2006/main">
  <c r="G18" i="1" l="1"/>
  <c r="K35" i="1"/>
  <c r="C41" i="1"/>
  <c r="D37" i="1" s="1"/>
  <c r="C18" i="1"/>
  <c r="E18" i="1"/>
  <c r="I18" i="1"/>
  <c r="K12" i="1"/>
  <c r="E41" i="1"/>
  <c r="K39" i="1"/>
  <c r="G41" i="1"/>
  <c r="H37" i="1" s="1"/>
  <c r="I41" i="1"/>
  <c r="J37" i="1" s="1"/>
  <c r="K37" i="1"/>
  <c r="K14" i="1"/>
  <c r="K16" i="1"/>
  <c r="D14" i="1"/>
  <c r="D35" i="1"/>
  <c r="J39" i="1"/>
  <c r="H39" i="1"/>
  <c r="J35" i="1" l="1"/>
  <c r="D39" i="1"/>
  <c r="K41" i="1"/>
  <c r="D41" i="1" s="1"/>
  <c r="H35" i="1"/>
  <c r="L35" i="1"/>
  <c r="K18" i="1"/>
  <c r="H18" i="1" s="1"/>
  <c r="L12" i="1"/>
  <c r="D12" i="1"/>
  <c r="D16" i="1"/>
  <c r="F41" i="1" l="1"/>
  <c r="H41" i="1"/>
  <c r="L39" i="1"/>
  <c r="L37" i="1"/>
  <c r="J41" i="1"/>
  <c r="L16" i="1"/>
  <c r="L14" i="1"/>
  <c r="F18" i="1"/>
  <c r="D18" i="1"/>
  <c r="J18" i="1"/>
  <c r="L18" i="1"/>
  <c r="L41" i="1" l="1"/>
</calcChain>
</file>

<file path=xl/sharedStrings.xml><?xml version="1.0" encoding="utf-8"?>
<sst xmlns="http://schemas.openxmlformats.org/spreadsheetml/2006/main" count="58" uniqueCount="22">
  <si>
    <t>PROGRAM</t>
  </si>
  <si>
    <t>TYPE</t>
  </si>
  <si>
    <t>Urbanized Area</t>
  </si>
  <si>
    <t>Formula</t>
  </si>
  <si>
    <t>Capital</t>
  </si>
  <si>
    <t>Elderly / Persons</t>
  </si>
  <si>
    <t>with Disabilities</t>
  </si>
  <si>
    <t>Non-urbanized</t>
  </si>
  <si>
    <t>Area Formula</t>
  </si>
  <si>
    <t>TOTAL</t>
  </si>
  <si>
    <t>STP</t>
  </si>
  <si>
    <t>CMAQ</t>
  </si>
  <si>
    <t>Other</t>
  </si>
  <si>
    <t>%</t>
  </si>
  <si>
    <t>$</t>
  </si>
  <si>
    <t>NOTE:  Total percentages are based on the total transfers.  Other percentages are based on program totals.</t>
  </si>
  <si>
    <t>NOTE:  Total percentages are based on the total obligations.  Other percentages are based on program totals.</t>
  </si>
  <si>
    <t>---</t>
  </si>
  <si>
    <t>Table 51</t>
  </si>
  <si>
    <t>Table 50</t>
  </si>
  <si>
    <t>FY 2011 FLEXIBLE FUND TRANSFERS</t>
  </si>
  <si>
    <t>FY 2011 FLEXIBLE FUND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</si>
</sst>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4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0" fillId="0" borderId="16" xfId="0" applyFill="1" applyBorder="1"/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3" xfId="0" applyFill="1" applyBorder="1"/>
    <xf numFmtId="0" fontId="4" fillId="0" borderId="0" xfId="0" applyFont="1" applyFill="1" applyBorder="1"/>
    <xf numFmtId="0" fontId="0" fillId="0" borderId="11" xfId="0" applyFill="1" applyBorder="1"/>
    <xf numFmtId="0" fontId="0" fillId="0" borderId="12" xfId="0" applyFill="1" applyBorder="1"/>
    <xf numFmtId="3" fontId="0" fillId="0" borderId="13" xfId="0" applyNumberFormat="1" applyFill="1" applyBorder="1"/>
    <xf numFmtId="164" fontId="5" fillId="0" borderId="11" xfId="0" applyNumberFormat="1" applyFont="1" applyFill="1" applyBorder="1"/>
    <xf numFmtId="3" fontId="0" fillId="0" borderId="12" xfId="0" applyNumberFormat="1" applyFill="1" applyBorder="1"/>
    <xf numFmtId="164" fontId="5" fillId="0" borderId="11" xfId="0" quotePrefix="1" applyNumberFormat="1" applyFont="1" applyFill="1" applyBorder="1" applyAlignment="1">
      <alignment horizontal="center"/>
    </xf>
    <xf numFmtId="3" fontId="0" fillId="0" borderId="0" xfId="0" applyNumberFormat="1" applyFill="1" applyBorder="1"/>
    <xf numFmtId="164" fontId="6" fillId="0" borderId="0" xfId="0" applyNumberFormat="1" applyFont="1" applyFill="1" applyBorder="1"/>
    <xf numFmtId="3" fontId="0" fillId="0" borderId="17" xfId="0" applyNumberFormat="1" applyFill="1" applyBorder="1"/>
    <xf numFmtId="164" fontId="0" fillId="0" borderId="18" xfId="0" applyNumberForma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164" fontId="0" fillId="0" borderId="20" xfId="0" applyNumberFormat="1" applyFill="1" applyBorder="1"/>
    <xf numFmtId="164" fontId="6" fillId="0" borderId="20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4" fillId="0" borderId="26" xfId="0" applyFont="1" applyFill="1" applyBorder="1"/>
    <xf numFmtId="0" fontId="0" fillId="0" borderId="27" xfId="0" applyFill="1" applyBorder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topLeftCell="A13" zoomScaleNormal="100" workbookViewId="0">
      <selection activeCell="B25" sqref="B25:M25"/>
    </sheetView>
  </sheetViews>
  <sheetFormatPr defaultRowHeight="12.75" x14ac:dyDescent="0.2"/>
  <cols>
    <col min="1" max="1" width="0.85546875" customWidth="1"/>
    <col min="3" max="3" width="12.5703125" customWidth="1"/>
    <col min="4" max="4" width="6.140625" bestFit="1" customWidth="1"/>
    <col min="5" max="5" width="12.140625" customWidth="1"/>
    <col min="6" max="6" width="5.28515625" customWidth="1"/>
    <col min="7" max="7" width="12.140625" customWidth="1"/>
    <col min="8" max="8" width="5.85546875" bestFit="1" customWidth="1"/>
    <col min="9" max="9" width="12.140625" customWidth="1"/>
    <col min="10" max="10" width="5.85546875" bestFit="1" customWidth="1"/>
    <col min="11" max="11" width="12.7109375" customWidth="1"/>
    <col min="12" max="12" width="6.140625" customWidth="1"/>
    <col min="13" max="13" width="1.140625" customWidth="1"/>
  </cols>
  <sheetData>
    <row r="1" spans="2:14" x14ac:dyDescent="0.2">
      <c r="B1" s="62" t="s">
        <v>19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2:14" x14ac:dyDescent="0.2">
      <c r="B2" s="61" t="s">
        <v>20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4" ht="7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13.5" thickBot="1" x14ac:dyDescent="0.25"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3"/>
    </row>
    <row r="5" spans="2:14" ht="6.75" customHeight="1" thickTop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3"/>
    </row>
    <row r="6" spans="2:14" ht="13.5" thickBot="1" x14ac:dyDescent="0.25">
      <c r="B6" s="8"/>
      <c r="C6" s="63" t="s">
        <v>0</v>
      </c>
      <c r="D6" s="63"/>
      <c r="E6" s="63"/>
      <c r="F6" s="63"/>
      <c r="G6" s="63"/>
      <c r="H6" s="63"/>
      <c r="I6" s="63"/>
      <c r="J6" s="63"/>
      <c r="K6" s="9"/>
      <c r="L6" s="9"/>
      <c r="M6" s="10"/>
      <c r="N6" s="3"/>
    </row>
    <row r="7" spans="2:14" ht="6.75" customHeight="1" x14ac:dyDescent="0.2">
      <c r="B7" s="8"/>
      <c r="C7" s="11"/>
      <c r="D7" s="12"/>
      <c r="E7" s="13"/>
      <c r="F7" s="12"/>
      <c r="G7" s="13"/>
      <c r="H7" s="12"/>
      <c r="I7" s="14"/>
      <c r="J7" s="14"/>
      <c r="K7" s="11"/>
      <c r="L7" s="14"/>
      <c r="M7" s="15"/>
      <c r="N7" s="3"/>
    </row>
    <row r="8" spans="2:14" x14ac:dyDescent="0.2">
      <c r="B8" s="16"/>
      <c r="C8" s="53" t="s">
        <v>2</v>
      </c>
      <c r="D8" s="54"/>
      <c r="E8" s="18"/>
      <c r="F8" s="17"/>
      <c r="G8" s="55" t="s">
        <v>5</v>
      </c>
      <c r="H8" s="54"/>
      <c r="I8" s="56" t="s">
        <v>7</v>
      </c>
      <c r="J8" s="56"/>
      <c r="K8" s="19"/>
      <c r="L8" s="9"/>
      <c r="M8" s="10"/>
      <c r="N8" s="3"/>
    </row>
    <row r="9" spans="2:14" x14ac:dyDescent="0.2">
      <c r="B9" s="8"/>
      <c r="C9" s="57" t="s">
        <v>3</v>
      </c>
      <c r="D9" s="58"/>
      <c r="E9" s="59" t="s">
        <v>4</v>
      </c>
      <c r="F9" s="58"/>
      <c r="G9" s="59" t="s">
        <v>6</v>
      </c>
      <c r="H9" s="58"/>
      <c r="I9" s="60" t="s">
        <v>8</v>
      </c>
      <c r="J9" s="60"/>
      <c r="K9" s="20" t="s">
        <v>9</v>
      </c>
      <c r="L9" s="21" t="s">
        <v>13</v>
      </c>
      <c r="M9" s="22"/>
      <c r="N9" s="3"/>
    </row>
    <row r="10" spans="2:14" ht="12.75" customHeight="1" x14ac:dyDescent="0.2">
      <c r="B10" s="16" t="s">
        <v>1</v>
      </c>
      <c r="C10" s="23" t="s">
        <v>14</v>
      </c>
      <c r="D10" s="24" t="s">
        <v>13</v>
      </c>
      <c r="E10" s="25" t="s">
        <v>14</v>
      </c>
      <c r="F10" s="24" t="s">
        <v>13</v>
      </c>
      <c r="G10" s="25" t="s">
        <v>14</v>
      </c>
      <c r="H10" s="24" t="s">
        <v>13</v>
      </c>
      <c r="I10" s="26" t="s">
        <v>14</v>
      </c>
      <c r="J10" s="26" t="s">
        <v>13</v>
      </c>
      <c r="K10" s="27"/>
      <c r="L10" s="28"/>
      <c r="M10" s="10"/>
      <c r="N10" s="3"/>
    </row>
    <row r="11" spans="2:14" ht="6.75" customHeight="1" x14ac:dyDescent="0.2">
      <c r="B11" s="8"/>
      <c r="C11" s="27"/>
      <c r="D11" s="29"/>
      <c r="E11" s="30"/>
      <c r="F11" s="29"/>
      <c r="G11" s="30"/>
      <c r="H11" s="29"/>
      <c r="I11" s="9"/>
      <c r="J11" s="9"/>
      <c r="K11" s="27"/>
      <c r="L11" s="28"/>
      <c r="M11" s="10"/>
      <c r="N11" s="3"/>
    </row>
    <row r="12" spans="2:14" x14ac:dyDescent="0.2">
      <c r="B12" s="8" t="s">
        <v>11</v>
      </c>
      <c r="C12" s="31">
        <v>1059526368.0599999</v>
      </c>
      <c r="D12" s="32">
        <f>(C12/C$18)*100</f>
        <v>62.331601403862138</v>
      </c>
      <c r="E12" s="33">
        <v>0</v>
      </c>
      <c r="F12" s="34" t="s">
        <v>17</v>
      </c>
      <c r="G12" s="33">
        <v>7469000.7999999998</v>
      </c>
      <c r="H12" s="32">
        <v>0</v>
      </c>
      <c r="I12" s="35">
        <v>14834913.82</v>
      </c>
      <c r="J12" s="32">
        <v>0</v>
      </c>
      <c r="K12" s="31">
        <f>I12+G12+E12+C12</f>
        <v>1081830282.6799998</v>
      </c>
      <c r="L12" s="36">
        <f>(K12/K$18)*100</f>
        <v>57.232914035717172</v>
      </c>
      <c r="M12" s="10"/>
      <c r="N12" s="3"/>
    </row>
    <row r="13" spans="2:14" x14ac:dyDescent="0.2">
      <c r="B13" s="8"/>
      <c r="C13" s="31"/>
      <c r="D13" s="32"/>
      <c r="E13" s="33"/>
      <c r="F13" s="32"/>
      <c r="G13" s="33"/>
      <c r="H13" s="32"/>
      <c r="I13" s="35"/>
      <c r="J13" s="32"/>
      <c r="K13" s="31"/>
      <c r="L13" s="36"/>
      <c r="M13" s="10"/>
      <c r="N13" s="3"/>
    </row>
    <row r="14" spans="2:14" x14ac:dyDescent="0.2">
      <c r="B14" s="8" t="s">
        <v>10</v>
      </c>
      <c r="C14" s="31">
        <v>628122848.89999998</v>
      </c>
      <c r="D14" s="32">
        <f>(C14/C$18)*100</f>
        <v>36.952268702836086</v>
      </c>
      <c r="E14" s="33">
        <v>0</v>
      </c>
      <c r="F14" s="34" t="s">
        <v>17</v>
      </c>
      <c r="G14" s="33">
        <v>81227517</v>
      </c>
      <c r="H14" s="32">
        <v>0</v>
      </c>
      <c r="I14" s="35">
        <v>11479128</v>
      </c>
      <c r="J14" s="32">
        <v>0</v>
      </c>
      <c r="K14" s="31">
        <f>I14+G14+E14+C14</f>
        <v>720829493.89999998</v>
      </c>
      <c r="L14" s="36">
        <f>(K14/K$18)*100</f>
        <v>38.134606804116707</v>
      </c>
      <c r="M14" s="10"/>
      <c r="N14" s="3"/>
    </row>
    <row r="15" spans="2:14" x14ac:dyDescent="0.2">
      <c r="B15" s="8"/>
      <c r="C15" s="31"/>
      <c r="D15" s="32"/>
      <c r="E15" s="33"/>
      <c r="F15" s="32"/>
      <c r="G15" s="33"/>
      <c r="H15" s="32"/>
      <c r="I15" s="35"/>
      <c r="J15" s="32"/>
      <c r="K15" s="31"/>
      <c r="L15" s="36"/>
      <c r="M15" s="10"/>
      <c r="N15" s="3"/>
    </row>
    <row r="16" spans="2:14" x14ac:dyDescent="0.2">
      <c r="B16" s="8" t="s">
        <v>12</v>
      </c>
      <c r="C16" s="31">
        <v>12172934.560000001</v>
      </c>
      <c r="D16" s="32">
        <f>(C16/C$18)*100</f>
        <v>0.71612989330176846</v>
      </c>
      <c r="E16" s="33">
        <v>75391298.780000001</v>
      </c>
      <c r="F16" s="34" t="s">
        <v>17</v>
      </c>
      <c r="G16" s="33">
        <v>0</v>
      </c>
      <c r="H16" s="32">
        <v>0</v>
      </c>
      <c r="I16" s="35">
        <v>0</v>
      </c>
      <c r="J16" s="32">
        <v>0</v>
      </c>
      <c r="K16" s="31">
        <f>I16+G16+E16+C16</f>
        <v>87564233.340000004</v>
      </c>
      <c r="L16" s="36">
        <f>(K16/K$18)*100</f>
        <v>4.6324791601661</v>
      </c>
      <c r="M16" s="10"/>
      <c r="N16" s="3"/>
    </row>
    <row r="17" spans="2:14" ht="6.75" customHeight="1" x14ac:dyDescent="0.2">
      <c r="B17" s="8"/>
      <c r="C17" s="37"/>
      <c r="D17" s="38"/>
      <c r="E17" s="39"/>
      <c r="F17" s="38"/>
      <c r="G17" s="39"/>
      <c r="H17" s="38"/>
      <c r="I17" s="40"/>
      <c r="J17" s="41"/>
      <c r="K17" s="37"/>
      <c r="L17" s="42"/>
      <c r="M17" s="43"/>
      <c r="N17" s="3"/>
    </row>
    <row r="18" spans="2:14" x14ac:dyDescent="0.2">
      <c r="B18" s="16" t="s">
        <v>9</v>
      </c>
      <c r="C18" s="31">
        <f t="shared" ref="C18:I18" si="0">SUM(C12:C16)</f>
        <v>1699822151.52</v>
      </c>
      <c r="D18" s="32">
        <f>(C18/$K18)*100</f>
        <v>89.92702148524404</v>
      </c>
      <c r="E18" s="33">
        <f t="shared" si="0"/>
        <v>75391298.780000001</v>
      </c>
      <c r="F18" s="32">
        <f>(E18/$K18)*100</f>
        <v>3.9884848771543635</v>
      </c>
      <c r="G18" s="33">
        <f>SUM(G12:G16)</f>
        <v>88696517.799999997</v>
      </c>
      <c r="H18" s="32">
        <f>(G18/$K18)*100</f>
        <v>4.6923812910277176</v>
      </c>
      <c r="I18" s="35">
        <f t="shared" si="0"/>
        <v>26314041.82</v>
      </c>
      <c r="J18" s="32">
        <f>(I18/$K18)*100</f>
        <v>1.3921123465738694</v>
      </c>
      <c r="K18" s="31">
        <f>I18+G18+E18+C18</f>
        <v>1890224009.9200001</v>
      </c>
      <c r="L18" s="36">
        <f>SUM(L12:L16)</f>
        <v>99.999999999999972</v>
      </c>
      <c r="M18" s="10"/>
      <c r="N18" s="3"/>
    </row>
    <row r="19" spans="2:14" ht="6.75" customHeight="1" thickBot="1" x14ac:dyDescent="0.25">
      <c r="B19" s="44"/>
      <c r="C19" s="45"/>
      <c r="D19" s="46"/>
      <c r="E19" s="47"/>
      <c r="F19" s="46"/>
      <c r="G19" s="47"/>
      <c r="H19" s="46"/>
      <c r="I19" s="48"/>
      <c r="J19" s="48"/>
      <c r="K19" s="45"/>
      <c r="L19" s="49"/>
      <c r="M19" s="50"/>
      <c r="N19" s="3"/>
    </row>
    <row r="20" spans="2:14" ht="13.5" thickTop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">
      <c r="B21" s="51" t="s">
        <v>15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">
      <c r="B24" s="64" t="s">
        <v>18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3"/>
    </row>
    <row r="25" spans="2:14" x14ac:dyDescent="0.2">
      <c r="B25" s="65" t="s">
        <v>21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3"/>
    </row>
    <row r="26" spans="2:14" ht="7.5" customHeight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3"/>
    </row>
    <row r="27" spans="2:14" ht="13.5" thickBot="1" x14ac:dyDescent="0.25"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3"/>
    </row>
    <row r="28" spans="2:14" ht="6.75" customHeight="1" thickTop="1" x14ac:dyDescent="0.2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3"/>
    </row>
    <row r="29" spans="2:14" ht="13.5" thickBot="1" x14ac:dyDescent="0.25">
      <c r="B29" s="8"/>
      <c r="C29" s="63" t="s">
        <v>0</v>
      </c>
      <c r="D29" s="63"/>
      <c r="E29" s="63"/>
      <c r="F29" s="63"/>
      <c r="G29" s="63"/>
      <c r="H29" s="63"/>
      <c r="I29" s="63"/>
      <c r="J29" s="63"/>
      <c r="K29" s="9"/>
      <c r="L29" s="9"/>
      <c r="M29" s="10"/>
      <c r="N29" s="3"/>
    </row>
    <row r="30" spans="2:14" ht="6.75" customHeight="1" x14ac:dyDescent="0.2">
      <c r="B30" s="8"/>
      <c r="C30" s="11"/>
      <c r="D30" s="12"/>
      <c r="E30" s="13"/>
      <c r="F30" s="12"/>
      <c r="G30" s="13"/>
      <c r="H30" s="12"/>
      <c r="I30" s="14"/>
      <c r="J30" s="14"/>
      <c r="K30" s="11"/>
      <c r="L30" s="14"/>
      <c r="M30" s="15"/>
      <c r="N30" s="3"/>
    </row>
    <row r="31" spans="2:14" x14ac:dyDescent="0.2">
      <c r="B31" s="16"/>
      <c r="C31" s="53" t="s">
        <v>2</v>
      </c>
      <c r="D31" s="54"/>
      <c r="E31" s="18"/>
      <c r="F31" s="17"/>
      <c r="G31" s="55" t="s">
        <v>5</v>
      </c>
      <c r="H31" s="54"/>
      <c r="I31" s="56" t="s">
        <v>7</v>
      </c>
      <c r="J31" s="56"/>
      <c r="K31" s="19"/>
      <c r="L31" s="9"/>
      <c r="M31" s="10"/>
      <c r="N31" s="3"/>
    </row>
    <row r="32" spans="2:14" x14ac:dyDescent="0.2">
      <c r="B32" s="8"/>
      <c r="C32" s="57" t="s">
        <v>3</v>
      </c>
      <c r="D32" s="58"/>
      <c r="E32" s="59" t="s">
        <v>4</v>
      </c>
      <c r="F32" s="58"/>
      <c r="G32" s="59" t="s">
        <v>6</v>
      </c>
      <c r="H32" s="58"/>
      <c r="I32" s="60" t="s">
        <v>8</v>
      </c>
      <c r="J32" s="60"/>
      <c r="K32" s="20" t="s">
        <v>9</v>
      </c>
      <c r="L32" s="21" t="s">
        <v>13</v>
      </c>
      <c r="M32" s="22"/>
      <c r="N32" s="3"/>
    </row>
    <row r="33" spans="2:14" x14ac:dyDescent="0.2">
      <c r="B33" s="16" t="s">
        <v>1</v>
      </c>
      <c r="C33" s="23" t="s">
        <v>14</v>
      </c>
      <c r="D33" s="24" t="s">
        <v>13</v>
      </c>
      <c r="E33" s="25" t="s">
        <v>14</v>
      </c>
      <c r="F33" s="24" t="s">
        <v>13</v>
      </c>
      <c r="G33" s="25" t="s">
        <v>14</v>
      </c>
      <c r="H33" s="24" t="s">
        <v>13</v>
      </c>
      <c r="I33" s="26" t="s">
        <v>14</v>
      </c>
      <c r="J33" s="26" t="s">
        <v>13</v>
      </c>
      <c r="K33" s="27"/>
      <c r="L33" s="28"/>
      <c r="M33" s="10"/>
      <c r="N33" s="3"/>
    </row>
    <row r="34" spans="2:14" ht="6.75" customHeight="1" x14ac:dyDescent="0.2">
      <c r="B34" s="8"/>
      <c r="C34" s="27"/>
      <c r="D34" s="29"/>
      <c r="E34" s="30"/>
      <c r="F34" s="29"/>
      <c r="G34" s="30"/>
      <c r="H34" s="29"/>
      <c r="I34" s="9"/>
      <c r="J34" s="9"/>
      <c r="K34" s="27"/>
      <c r="L34" s="28"/>
      <c r="M34" s="10"/>
      <c r="N34" s="3"/>
    </row>
    <row r="35" spans="2:14" x14ac:dyDescent="0.2">
      <c r="B35" s="8" t="s">
        <v>11</v>
      </c>
      <c r="C35" s="31">
        <v>508266145</v>
      </c>
      <c r="D35" s="32">
        <f>(C35/C$41)*100</f>
        <v>64.019205504260043</v>
      </c>
      <c r="E35" s="33">
        <v>0</v>
      </c>
      <c r="F35" s="34" t="s">
        <v>17</v>
      </c>
      <c r="G35" s="33">
        <v>3504000</v>
      </c>
      <c r="H35" s="32">
        <f>(G35/G$41)*100</f>
        <v>4.2256308897670012</v>
      </c>
      <c r="I35" s="35">
        <v>13553100</v>
      </c>
      <c r="J35" s="32">
        <f>(I35/I$41)*100</f>
        <v>56.864921110101804</v>
      </c>
      <c r="K35" s="31">
        <f>I35+G35+E35+C35</f>
        <v>525323245</v>
      </c>
      <c r="L35" s="36">
        <f>(K35/K$41)*100</f>
        <v>55.745338119826094</v>
      </c>
      <c r="M35" s="10"/>
      <c r="N35" s="3"/>
    </row>
    <row r="36" spans="2:14" x14ac:dyDescent="0.2">
      <c r="B36" s="8"/>
      <c r="C36" s="31"/>
      <c r="D36" s="32"/>
      <c r="E36" s="33"/>
      <c r="F36" s="32"/>
      <c r="G36" s="33"/>
      <c r="H36" s="32"/>
      <c r="I36" s="35"/>
      <c r="J36" s="32"/>
      <c r="K36" s="31"/>
      <c r="L36" s="36"/>
      <c r="M36" s="10"/>
      <c r="N36" s="3"/>
    </row>
    <row r="37" spans="2:14" x14ac:dyDescent="0.2">
      <c r="B37" s="8" t="s">
        <v>10</v>
      </c>
      <c r="C37" s="31">
        <v>285186460</v>
      </c>
      <c r="D37" s="32">
        <f>(C37/C$41)*100</f>
        <v>35.920965363082438</v>
      </c>
      <c r="E37" s="33">
        <v>0</v>
      </c>
      <c r="F37" s="34" t="s">
        <v>17</v>
      </c>
      <c r="G37" s="33">
        <v>79418529</v>
      </c>
      <c r="H37" s="32">
        <f>(G37/G$41)*100</f>
        <v>95.774369110232996</v>
      </c>
      <c r="I37" s="35">
        <v>10280750</v>
      </c>
      <c r="J37" s="32">
        <f>(I37/I$41)*100</f>
        <v>43.135078889898196</v>
      </c>
      <c r="K37" s="31">
        <f>I37+G37+E37+C37</f>
        <v>374885739</v>
      </c>
      <c r="L37" s="36">
        <f>(K37/K$41)*100</f>
        <v>39.781472599515141</v>
      </c>
      <c r="M37" s="10"/>
      <c r="N37" s="3"/>
    </row>
    <row r="38" spans="2:14" x14ac:dyDescent="0.2">
      <c r="B38" s="8"/>
      <c r="C38" s="31"/>
      <c r="D38" s="32"/>
      <c r="E38" s="33"/>
      <c r="F38" s="32"/>
      <c r="G38" s="33"/>
      <c r="H38" s="32"/>
      <c r="I38" s="35"/>
      <c r="J38" s="32"/>
      <c r="K38" s="31"/>
      <c r="L38" s="36"/>
      <c r="M38" s="10"/>
      <c r="N38" s="3"/>
    </row>
    <row r="39" spans="2:14" x14ac:dyDescent="0.2">
      <c r="B39" s="8" t="s">
        <v>12</v>
      </c>
      <c r="C39" s="31">
        <v>475000</v>
      </c>
      <c r="D39" s="32">
        <f>(C39/C$41)*100</f>
        <v>5.9829132657504711E-2</v>
      </c>
      <c r="E39" s="33">
        <v>41678665</v>
      </c>
      <c r="F39" s="34" t="s">
        <v>17</v>
      </c>
      <c r="G39" s="33">
        <v>0</v>
      </c>
      <c r="H39" s="32">
        <f>(G39/G$41)*100</f>
        <v>0</v>
      </c>
      <c r="I39" s="35">
        <v>0</v>
      </c>
      <c r="J39" s="32">
        <f>(I39/I$41)*100</f>
        <v>0</v>
      </c>
      <c r="K39" s="31">
        <f>I39+G39+E39+C39</f>
        <v>42153665</v>
      </c>
      <c r="L39" s="36">
        <f>(K39/K$41)*100</f>
        <v>4.473189280658767</v>
      </c>
      <c r="M39" s="10"/>
      <c r="N39" s="3"/>
    </row>
    <row r="40" spans="2:14" ht="6.75" customHeight="1" x14ac:dyDescent="0.2">
      <c r="B40" s="8"/>
      <c r="C40" s="37"/>
      <c r="D40" s="38"/>
      <c r="E40" s="39"/>
      <c r="F40" s="38"/>
      <c r="G40" s="39"/>
      <c r="H40" s="38"/>
      <c r="I40" s="40"/>
      <c r="J40" s="41"/>
      <c r="K40" s="37"/>
      <c r="L40" s="42"/>
      <c r="M40" s="43"/>
      <c r="N40" s="3"/>
    </row>
    <row r="41" spans="2:14" x14ac:dyDescent="0.2">
      <c r="B41" s="16" t="s">
        <v>9</v>
      </c>
      <c r="C41" s="31">
        <f>SUM(C35:C39)</f>
        <v>793927605</v>
      </c>
      <c r="D41" s="32">
        <f>(C41/$K41)*100</f>
        <v>84.248628258185562</v>
      </c>
      <c r="E41" s="33">
        <f>SUM(E35:E39)</f>
        <v>41678665</v>
      </c>
      <c r="F41" s="32">
        <f>(E41/$K41)*100</f>
        <v>4.4227840570960488</v>
      </c>
      <c r="G41" s="33">
        <f>SUM(G35:G39)</f>
        <v>82922529</v>
      </c>
      <c r="H41" s="32">
        <f>(G41/$K41)*100</f>
        <v>8.7994286581704273</v>
      </c>
      <c r="I41" s="35">
        <f>SUM(I35:I39)</f>
        <v>23833850</v>
      </c>
      <c r="J41" s="32">
        <f>(I41/$K41)*100</f>
        <v>2.5291590265479633</v>
      </c>
      <c r="K41" s="31">
        <f>SUM(K35+K37+K39)</f>
        <v>942362649</v>
      </c>
      <c r="L41" s="36">
        <f>SUM(L35:L39)</f>
        <v>100</v>
      </c>
      <c r="M41" s="10"/>
      <c r="N41" s="3"/>
    </row>
    <row r="42" spans="2:14" ht="6.75" customHeight="1" thickBot="1" x14ac:dyDescent="0.25">
      <c r="B42" s="44"/>
      <c r="C42" s="45"/>
      <c r="D42" s="46"/>
      <c r="E42" s="47"/>
      <c r="F42" s="46"/>
      <c r="G42" s="47"/>
      <c r="H42" s="46"/>
      <c r="I42" s="48"/>
      <c r="J42" s="48"/>
      <c r="K42" s="45"/>
      <c r="L42" s="49"/>
      <c r="M42" s="50"/>
      <c r="N42" s="3"/>
    </row>
    <row r="43" spans="2:14" ht="13.5" thickTop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">
      <c r="B44" s="51" t="s">
        <v>16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">
      <c r="B45" s="2"/>
    </row>
    <row r="46" spans="2:14" x14ac:dyDescent="0.2">
      <c r="B46" s="2"/>
    </row>
    <row r="47" spans="2:14" x14ac:dyDescent="0.2">
      <c r="B47" s="2"/>
    </row>
    <row r="48" spans="2:14" x14ac:dyDescent="0.2">
      <c r="B48" s="2"/>
    </row>
  </sheetData>
  <mergeCells count="20">
    <mergeCell ref="B2:M2"/>
    <mergeCell ref="B1:M1"/>
    <mergeCell ref="C6:J6"/>
    <mergeCell ref="C29:J29"/>
    <mergeCell ref="I8:J8"/>
    <mergeCell ref="I9:J9"/>
    <mergeCell ref="C8:D8"/>
    <mergeCell ref="C9:D9"/>
    <mergeCell ref="G8:H8"/>
    <mergeCell ref="G9:H9"/>
    <mergeCell ref="E9:F9"/>
    <mergeCell ref="B24:M24"/>
    <mergeCell ref="B25:M25"/>
    <mergeCell ref="C31:D31"/>
    <mergeCell ref="G31:H31"/>
    <mergeCell ref="I31:J31"/>
    <mergeCell ref="C32:D32"/>
    <mergeCell ref="E32:F32"/>
    <mergeCell ref="G32:H32"/>
    <mergeCell ref="I32:J32"/>
  </mergeCells>
  <phoneticPr fontId="0" type="noConversion"/>
  <printOptions horizontalCentered="1" verticalCentered="1"/>
  <pageMargins left="1" right="1" top="1" bottom="1" header="0.5" footer="0.5"/>
  <pageSetup scale="95" orientation="landscape" r:id="rId1"/>
  <headerFooter alignWithMargins="0"/>
  <ignoredErrors>
    <ignoredError sqref="K12:K14 K16 D18 K35 K37 K39 D41 F18 H18 E18 I18:J18 G18 F41 H41 E41 I41 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T-51 &amp; 52</vt:lpstr>
      <vt:lpstr>'T-51 &amp; 52'!Print_Area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2011-06-21T15:21:39Z</cp:lastPrinted>
  <dcterms:created xsi:type="dcterms:W3CDTF">1999-11-22T15:28:03Z</dcterms:created>
  <dcterms:modified xsi:type="dcterms:W3CDTF">2012-10-26T17:40:50Z</dcterms:modified>
</cp:coreProperties>
</file>