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75" yWindow="6135" windowWidth="19095" windowHeight="6270"/>
  </bookViews>
  <sheets>
    <sheet name="t-6" sheetId="1" r:id="rId1"/>
  </sheets>
  <definedNames>
    <definedName name="_Key1" localSheetId="0" hidden="1">'t-6'!#REF!</definedName>
    <definedName name="_Order1" localSheetId="0" hidden="1">0</definedName>
    <definedName name="_Sort" localSheetId="0" hidden="1">'t-6'!$C$9:$AL$65</definedName>
    <definedName name="_xlnm.Print_Area" localSheetId="0">'t-6'!$A$1:$AO$72</definedName>
    <definedName name="Print_Area_MI">'t-6'!$D$9:$AL$73</definedName>
    <definedName name="_xlnm.Print_Titles" localSheetId="0">'t-6'!$A:$C,'t-6'!$1:$3</definedName>
    <definedName name="Print_Titles_MI">'t-6'!$1:$7</definedName>
  </definedNames>
  <calcPr calcId="145621"/>
</workbook>
</file>

<file path=xl/calcChain.xml><?xml version="1.0" encoding="utf-8"?>
<calcChain xmlns="http://schemas.openxmlformats.org/spreadsheetml/2006/main">
  <c r="AF67" i="1" l="1"/>
  <c r="AD67" i="1"/>
  <c r="AL64" i="1"/>
  <c r="AI64" i="1" s="1"/>
  <c r="AL63" i="1"/>
  <c r="AI63" i="1" s="1"/>
  <c r="AL62" i="1"/>
  <c r="AI62" i="1" s="1"/>
  <c r="AL61" i="1"/>
  <c r="AI61" i="1" s="1"/>
  <c r="AL60" i="1"/>
  <c r="AI60" i="1" s="1"/>
  <c r="AL59" i="1"/>
  <c r="AI59" i="1" s="1"/>
  <c r="AL58" i="1"/>
  <c r="AI58" i="1" s="1"/>
  <c r="AL57" i="1"/>
  <c r="AI57" i="1" s="1"/>
  <c r="AL56" i="1"/>
  <c r="AI56" i="1" s="1"/>
  <c r="AL55" i="1"/>
  <c r="AI55" i="1" s="1"/>
  <c r="AL54" i="1"/>
  <c r="AI54" i="1" s="1"/>
  <c r="AL53" i="1"/>
  <c r="AI53" i="1" s="1"/>
  <c r="AL52" i="1"/>
  <c r="AI52" i="1" s="1"/>
  <c r="AL51" i="1"/>
  <c r="AI51" i="1" s="1"/>
  <c r="AL50" i="1"/>
  <c r="AI50" i="1" s="1"/>
  <c r="AL49" i="1"/>
  <c r="AI49" i="1" s="1"/>
  <c r="AL48" i="1"/>
  <c r="AI48" i="1" s="1"/>
  <c r="AL47" i="1"/>
  <c r="AI47" i="1" s="1"/>
  <c r="AL46" i="1"/>
  <c r="AI46" i="1" s="1"/>
  <c r="AL45" i="1"/>
  <c r="AI45" i="1" s="1"/>
  <c r="AL44" i="1"/>
  <c r="AI44" i="1" s="1"/>
  <c r="AL43" i="1"/>
  <c r="AI43" i="1" s="1"/>
  <c r="AL42" i="1"/>
  <c r="AI42" i="1" s="1"/>
  <c r="AL41" i="1"/>
  <c r="AI41" i="1" s="1"/>
  <c r="AL40" i="1"/>
  <c r="AI40" i="1" s="1"/>
  <c r="AL39" i="1"/>
  <c r="AI39" i="1" s="1"/>
  <c r="AL38" i="1"/>
  <c r="AL37" i="1"/>
  <c r="AI37" i="1" s="1"/>
  <c r="AL36" i="1"/>
  <c r="AI36" i="1" s="1"/>
  <c r="AL35" i="1"/>
  <c r="AI35" i="1" s="1"/>
  <c r="AL34" i="1"/>
  <c r="AI34" i="1" s="1"/>
  <c r="AL33" i="1"/>
  <c r="AI33" i="1" s="1"/>
  <c r="AL32" i="1"/>
  <c r="AI32" i="1" s="1"/>
  <c r="AL31" i="1"/>
  <c r="AI31" i="1" s="1"/>
  <c r="AL30" i="1"/>
  <c r="AI30" i="1" s="1"/>
  <c r="AL29" i="1"/>
  <c r="AI29" i="1" s="1"/>
  <c r="AL28" i="1"/>
  <c r="AI28" i="1" s="1"/>
  <c r="AL27" i="1"/>
  <c r="AI27" i="1" s="1"/>
  <c r="AL26" i="1"/>
  <c r="AI26" i="1" s="1"/>
  <c r="AL25" i="1"/>
  <c r="AI25" i="1" s="1"/>
  <c r="AL24" i="1"/>
  <c r="AI24" i="1" s="1"/>
  <c r="AL23" i="1"/>
  <c r="AI23" i="1" s="1"/>
  <c r="AL22" i="1"/>
  <c r="AI22" i="1" s="1"/>
  <c r="AL21" i="1"/>
  <c r="AI21" i="1" s="1"/>
  <c r="AL20" i="1"/>
  <c r="AI20" i="1" s="1"/>
  <c r="AL19" i="1"/>
  <c r="AI19" i="1" s="1"/>
  <c r="AL18" i="1"/>
  <c r="AI18" i="1" s="1"/>
  <c r="AL17" i="1"/>
  <c r="AI17" i="1" s="1"/>
  <c r="AL16" i="1"/>
  <c r="AI16" i="1" s="1"/>
  <c r="AL15" i="1"/>
  <c r="AI15" i="1" s="1"/>
  <c r="AL14" i="1"/>
  <c r="AI14" i="1" s="1"/>
  <c r="AL13" i="1"/>
  <c r="AI13" i="1" s="1"/>
  <c r="AL12" i="1"/>
  <c r="AI12" i="1" s="1"/>
  <c r="AL11" i="1"/>
  <c r="AL10" i="1"/>
  <c r="AI10" i="1" s="1"/>
  <c r="AL9" i="1"/>
  <c r="AI9" i="1" s="1"/>
  <c r="AH67" i="1"/>
  <c r="AE9" i="1" l="1"/>
  <c r="AE12" i="1"/>
  <c r="AE14" i="1"/>
  <c r="AE16" i="1"/>
  <c r="AE18" i="1"/>
  <c r="AE20" i="1"/>
  <c r="AE22" i="1"/>
  <c r="AE24" i="1"/>
  <c r="AE26" i="1"/>
  <c r="AE28" i="1"/>
  <c r="AE30" i="1"/>
  <c r="AE32" i="1"/>
  <c r="AE34" i="1"/>
  <c r="AE36" i="1"/>
  <c r="AE39" i="1"/>
  <c r="AE41" i="1"/>
  <c r="AE43" i="1"/>
  <c r="AE45" i="1"/>
  <c r="AE47" i="1"/>
  <c r="AE49" i="1"/>
  <c r="AE51" i="1"/>
  <c r="AE53" i="1"/>
  <c r="AE55" i="1"/>
  <c r="AE57" i="1"/>
  <c r="AE59" i="1"/>
  <c r="AE61" i="1"/>
  <c r="AE63" i="1"/>
  <c r="AG9" i="1"/>
  <c r="AG12" i="1"/>
  <c r="AG14" i="1"/>
  <c r="AG16" i="1"/>
  <c r="AG18" i="1"/>
  <c r="AG20" i="1"/>
  <c r="AG22" i="1"/>
  <c r="AG24" i="1"/>
  <c r="AG26" i="1"/>
  <c r="AG28" i="1"/>
  <c r="AG30" i="1"/>
  <c r="AG32" i="1"/>
  <c r="AG34" i="1"/>
  <c r="AG36" i="1"/>
  <c r="AG39" i="1"/>
  <c r="AG41" i="1"/>
  <c r="AG43" i="1"/>
  <c r="AG45" i="1"/>
  <c r="AG47" i="1"/>
  <c r="AG49" i="1"/>
  <c r="AG51" i="1"/>
  <c r="AG53" i="1"/>
  <c r="AG55" i="1"/>
  <c r="AG57" i="1"/>
  <c r="AG59" i="1"/>
  <c r="AG61" i="1"/>
  <c r="AG63" i="1"/>
  <c r="AE10" i="1"/>
  <c r="AE13" i="1"/>
  <c r="AE15" i="1"/>
  <c r="AE17" i="1"/>
  <c r="AE19" i="1"/>
  <c r="AE21" i="1"/>
  <c r="AE23" i="1"/>
  <c r="AE25" i="1"/>
  <c r="AE27" i="1"/>
  <c r="AE29" i="1"/>
  <c r="AE31" i="1"/>
  <c r="AE33" i="1"/>
  <c r="AE35" i="1"/>
  <c r="AE37" i="1"/>
  <c r="AE40" i="1"/>
  <c r="AE42" i="1"/>
  <c r="AE44" i="1"/>
  <c r="AE46" i="1"/>
  <c r="AE48" i="1"/>
  <c r="AE50" i="1"/>
  <c r="AE52" i="1"/>
  <c r="AE54" i="1"/>
  <c r="AE56" i="1"/>
  <c r="AE58" i="1"/>
  <c r="AE60" i="1"/>
  <c r="AE62" i="1"/>
  <c r="AE64" i="1"/>
  <c r="AG10" i="1"/>
  <c r="AG13" i="1"/>
  <c r="AG15" i="1"/>
  <c r="AG17" i="1"/>
  <c r="AG19" i="1"/>
  <c r="AG21" i="1"/>
  <c r="AG23" i="1"/>
  <c r="AG25" i="1"/>
  <c r="AG27" i="1"/>
  <c r="AG29" i="1"/>
  <c r="AG31" i="1"/>
  <c r="AG33" i="1"/>
  <c r="AG35" i="1"/>
  <c r="AG37" i="1"/>
  <c r="AG40" i="1"/>
  <c r="AG42" i="1"/>
  <c r="AG44" i="1"/>
  <c r="AG46" i="1"/>
  <c r="AG48" i="1"/>
  <c r="AG50" i="1"/>
  <c r="AG52" i="1"/>
  <c r="AG54" i="1"/>
  <c r="AG56" i="1"/>
  <c r="AG58" i="1"/>
  <c r="AG60" i="1"/>
  <c r="AG62" i="1"/>
  <c r="AG64" i="1"/>
  <c r="E60" i="1"/>
  <c r="M9" i="1"/>
  <c r="AB67" i="1"/>
  <c r="Z67" i="1"/>
  <c r="X67" i="1"/>
  <c r="V67" i="1"/>
  <c r="R67" i="1"/>
  <c r="P67" i="1"/>
  <c r="N67" i="1"/>
  <c r="L67" i="1"/>
  <c r="J67" i="1"/>
  <c r="H67" i="1"/>
  <c r="F67" i="1"/>
  <c r="D67" i="1"/>
  <c r="AJ67" i="1"/>
  <c r="K33" i="1"/>
  <c r="K34" i="1"/>
  <c r="K35" i="1"/>
  <c r="AK36" i="1"/>
  <c r="K37" i="1"/>
  <c r="K39" i="1"/>
  <c r="K40" i="1"/>
  <c r="E41" i="1"/>
  <c r="E42" i="1"/>
  <c r="K43" i="1"/>
  <c r="K44" i="1"/>
  <c r="K45" i="1"/>
  <c r="AC46" i="1"/>
  <c r="K47" i="1"/>
  <c r="M48" i="1"/>
  <c r="K49" i="1"/>
  <c r="AK50" i="1"/>
  <c r="K51" i="1"/>
  <c r="M52" i="1"/>
  <c r="K53" i="1"/>
  <c r="K54" i="1"/>
  <c r="K55" i="1"/>
  <c r="M56" i="1"/>
  <c r="K57" i="1"/>
  <c r="K58" i="1"/>
  <c r="K61" i="1"/>
  <c r="AK62" i="1"/>
  <c r="K63" i="1"/>
  <c r="K64" i="1"/>
  <c r="M15" i="1"/>
  <c r="K17" i="1"/>
  <c r="AK18" i="1"/>
  <c r="M20" i="1"/>
  <c r="K21" i="1"/>
  <c r="K22" i="1"/>
  <c r="K23" i="1"/>
  <c r="M24" i="1"/>
  <c r="K25" i="1"/>
  <c r="K26" i="1"/>
  <c r="K27" i="1"/>
  <c r="AK28" i="1"/>
  <c r="K29" i="1"/>
  <c r="K30" i="1"/>
  <c r="K31" i="1"/>
  <c r="M32" i="1"/>
  <c r="M10" i="1"/>
  <c r="E12" i="1"/>
  <c r="AC13" i="1"/>
  <c r="K14" i="1"/>
  <c r="K16" i="1"/>
  <c r="K19" i="1"/>
  <c r="T67" i="1"/>
  <c r="M18" i="1"/>
  <c r="AC48" i="1"/>
  <c r="Y9" i="1"/>
  <c r="G15" i="1"/>
  <c r="Q21" i="1"/>
  <c r="Q29" i="1"/>
  <c r="Q33" i="1"/>
  <c r="G35" i="1"/>
  <c r="Q37" i="1"/>
  <c r="G39" i="1"/>
  <c r="I46" i="1"/>
  <c r="G58" i="1"/>
  <c r="U63" i="1"/>
  <c r="M42" i="1"/>
  <c r="W60" i="1"/>
  <c r="S60" i="1"/>
  <c r="U60" i="1"/>
  <c r="O9" i="1"/>
  <c r="Y53" i="1"/>
  <c r="Y49" i="1"/>
  <c r="Y45" i="1"/>
  <c r="G43" i="1"/>
  <c r="Q39" i="1"/>
  <c r="Q35" i="1"/>
  <c r="Y31" i="1"/>
  <c r="G25" i="1"/>
  <c r="G21" i="1"/>
  <c r="S18" i="1"/>
  <c r="W10" i="1"/>
  <c r="AA23" i="1"/>
  <c r="AA39" i="1"/>
  <c r="AA47" i="1"/>
  <c r="AA61" i="1"/>
  <c r="AK25" i="1"/>
  <c r="AK33" i="1"/>
  <c r="AK41" i="1"/>
  <c r="AK49" i="1"/>
  <c r="O18" i="1"/>
  <c r="M39" i="1"/>
  <c r="M47" i="1"/>
  <c r="M61" i="1"/>
  <c r="E63" i="1"/>
  <c r="S57" i="1"/>
  <c r="E53" i="1"/>
  <c r="E51" i="1"/>
  <c r="I49" i="1"/>
  <c r="I47" i="1"/>
  <c r="E45" i="1"/>
  <c r="E43" i="1"/>
  <c r="G41" i="1"/>
  <c r="I39" i="1"/>
  <c r="I37" i="1"/>
  <c r="E35" i="1"/>
  <c r="E33" i="1"/>
  <c r="I29" i="1"/>
  <c r="S27" i="1"/>
  <c r="S25" i="1"/>
  <c r="W23" i="1"/>
  <c r="W21" i="1"/>
  <c r="U18" i="1"/>
  <c r="W15" i="1"/>
  <c r="Y14" i="1"/>
  <c r="U10" i="1"/>
  <c r="S9" i="1"/>
  <c r="AA14" i="1"/>
  <c r="AC15" i="1"/>
  <c r="AC25" i="1"/>
  <c r="AC33" i="1"/>
  <c r="AC41" i="1"/>
  <c r="AC49" i="1"/>
  <c r="AK9" i="1"/>
  <c r="O53" i="1"/>
  <c r="O45" i="1"/>
  <c r="O37" i="1"/>
  <c r="O29" i="1"/>
  <c r="O21" i="1"/>
  <c r="O10" i="1"/>
  <c r="M23" i="1"/>
  <c r="M31" i="1"/>
  <c r="W12" i="1" l="1"/>
  <c r="S19" i="1"/>
  <c r="I31" i="1"/>
  <c r="AK12" i="1"/>
  <c r="AA31" i="1"/>
  <c r="AA10" i="1"/>
  <c r="S14" i="1"/>
  <c r="Y27" i="1"/>
  <c r="O14" i="1"/>
  <c r="Q25" i="1"/>
  <c r="I18" i="1"/>
  <c r="Q12" i="1"/>
  <c r="AC54" i="1"/>
  <c r="U52" i="1"/>
  <c r="O40" i="1"/>
  <c r="W64" i="1"/>
  <c r="G62" i="1"/>
  <c r="I56" i="1"/>
  <c r="I50" i="1"/>
  <c r="W42" i="1"/>
  <c r="AA54" i="1"/>
  <c r="M16" i="1"/>
  <c r="O17" i="1"/>
  <c r="M28" i="1"/>
  <c r="AA13" i="1"/>
  <c r="AK52" i="1"/>
  <c r="Y54" i="1"/>
  <c r="AK58" i="1"/>
  <c r="M36" i="1"/>
  <c r="M62" i="1"/>
  <c r="I64" i="1"/>
  <c r="U62" i="1"/>
  <c r="U58" i="1"/>
  <c r="W56" i="1"/>
  <c r="S54" i="1"/>
  <c r="G52" i="1"/>
  <c r="S48" i="1"/>
  <c r="S44" i="1"/>
  <c r="I40" i="1"/>
  <c r="G36" i="1"/>
  <c r="Y34" i="1"/>
  <c r="Q17" i="1"/>
  <c r="AA42" i="1"/>
  <c r="AA64" i="1"/>
  <c r="AK46" i="1"/>
  <c r="K20" i="1"/>
  <c r="K41" i="1"/>
  <c r="M27" i="1"/>
  <c r="M19" i="1"/>
  <c r="O15" i="1"/>
  <c r="O25" i="1"/>
  <c r="O33" i="1"/>
  <c r="O41" i="1"/>
  <c r="O49" i="1"/>
  <c r="O63" i="1"/>
  <c r="AC55" i="1"/>
  <c r="AC45" i="1"/>
  <c r="AC37" i="1"/>
  <c r="AC29" i="1"/>
  <c r="AC21" i="1"/>
  <c r="AC10" i="1"/>
  <c r="E9" i="1"/>
  <c r="G10" i="1"/>
  <c r="I12" i="1"/>
  <c r="Q14" i="1"/>
  <c r="I15" i="1"/>
  <c r="G18" i="1"/>
  <c r="E19" i="1"/>
  <c r="I21" i="1"/>
  <c r="I23" i="1"/>
  <c r="E25" i="1"/>
  <c r="E27" i="1"/>
  <c r="AN27" i="1"/>
  <c r="W29" i="1"/>
  <c r="W31" i="1"/>
  <c r="S33" i="1"/>
  <c r="S35" i="1"/>
  <c r="W37" i="1"/>
  <c r="W39" i="1"/>
  <c r="U41" i="1"/>
  <c r="S43" i="1"/>
  <c r="S45" i="1"/>
  <c r="W47" i="1"/>
  <c r="W49" i="1"/>
  <c r="S51" i="1"/>
  <c r="W55" i="1"/>
  <c r="I61" i="1"/>
  <c r="K18" i="1"/>
  <c r="M51" i="1"/>
  <c r="M43" i="1"/>
  <c r="M35" i="1"/>
  <c r="AK55" i="1"/>
  <c r="AK45" i="1"/>
  <c r="AK37" i="1"/>
  <c r="AK29" i="1"/>
  <c r="AK21" i="1"/>
  <c r="AC14" i="1"/>
  <c r="AA51" i="1"/>
  <c r="AA43" i="1"/>
  <c r="AA35" i="1"/>
  <c r="AA27" i="1"/>
  <c r="AA19" i="1"/>
  <c r="U9" i="1"/>
  <c r="U12" i="1"/>
  <c r="Y15" i="1"/>
  <c r="Q19" i="1"/>
  <c r="Q23" i="1"/>
  <c r="AN26" i="1"/>
  <c r="U29" i="1"/>
  <c r="U33" i="1"/>
  <c r="G37" i="1"/>
  <c r="I41" i="1"/>
  <c r="AN44" i="1"/>
  <c r="U47" i="1"/>
  <c r="U51" i="1"/>
  <c r="Q57" i="1"/>
  <c r="M60" i="1"/>
  <c r="AC60" i="1"/>
  <c r="AN28" i="1"/>
  <c r="G60" i="1"/>
  <c r="Q51" i="1"/>
  <c r="U57" i="1"/>
  <c r="U53" i="1"/>
  <c r="U49" i="1"/>
  <c r="Y47" i="1"/>
  <c r="U45" i="1"/>
  <c r="Y43" i="1"/>
  <c r="G31" i="1"/>
  <c r="G27" i="1"/>
  <c r="G23" i="1"/>
  <c r="G19" i="1"/>
  <c r="I14" i="1"/>
  <c r="E10" i="1"/>
  <c r="AA15" i="1"/>
  <c r="M13" i="1"/>
  <c r="K13" i="1"/>
  <c r="AN45" i="1"/>
  <c r="AN53" i="1"/>
  <c r="O32" i="1"/>
  <c r="O54" i="1"/>
  <c r="Q54" i="1"/>
  <c r="M22" i="1"/>
  <c r="AK54" i="1"/>
  <c r="M64" i="1"/>
  <c r="M30" i="1"/>
  <c r="G40" i="1"/>
  <c r="AK56" i="1"/>
  <c r="AC62" i="1"/>
  <c r="S64" i="1"/>
  <c r="E64" i="1"/>
  <c r="Y62" i="1"/>
  <c r="Q62" i="1"/>
  <c r="Y58" i="1"/>
  <c r="Q58" i="1"/>
  <c r="S56" i="1"/>
  <c r="E56" i="1"/>
  <c r="E54" i="1"/>
  <c r="Y52" i="1"/>
  <c r="Q52" i="1"/>
  <c r="W50" i="1"/>
  <c r="E48" i="1"/>
  <c r="W46" i="1"/>
  <c r="I42" i="1"/>
  <c r="U36" i="1"/>
  <c r="Q34" i="1"/>
  <c r="Q32" i="1"/>
  <c r="Y30" i="1"/>
  <c r="Q28" i="1"/>
  <c r="Y26" i="1"/>
  <c r="Q24" i="1"/>
  <c r="Y22" i="1"/>
  <c r="Q20" i="1"/>
  <c r="AA24" i="1"/>
  <c r="AA50" i="1"/>
  <c r="AA58" i="1"/>
  <c r="AC36" i="1"/>
  <c r="AC64" i="1"/>
  <c r="O58" i="1"/>
  <c r="M50" i="1"/>
  <c r="K50" i="1"/>
  <c r="E44" i="1"/>
  <c r="O44" i="1"/>
  <c r="U13" i="1"/>
  <c r="E13" i="1"/>
  <c r="S13" i="1"/>
  <c r="AN19" i="1"/>
  <c r="AN35" i="1"/>
  <c r="AN63" i="1"/>
  <c r="AN62" i="1"/>
  <c r="AN54" i="1"/>
  <c r="AN32" i="1"/>
  <c r="O52" i="1"/>
  <c r="AC52" i="1"/>
  <c r="M54" i="1"/>
  <c r="G54" i="1"/>
  <c r="U54" i="1"/>
  <c r="AK24" i="1"/>
  <c r="O48" i="1"/>
  <c r="O56" i="1"/>
  <c r="AC58" i="1"/>
  <c r="O64" i="1"/>
  <c r="K24" i="1"/>
  <c r="AK32" i="1"/>
  <c r="AC40" i="1"/>
  <c r="U40" i="1"/>
  <c r="K52" i="1"/>
  <c r="K62" i="1"/>
  <c r="O62" i="1"/>
  <c r="Y64" i="1"/>
  <c r="U64" i="1"/>
  <c r="Q64" i="1"/>
  <c r="G64" i="1"/>
  <c r="W62" i="1"/>
  <c r="S62" i="1"/>
  <c r="I62" i="1"/>
  <c r="E62" i="1"/>
  <c r="W58" i="1"/>
  <c r="S58" i="1"/>
  <c r="I58" i="1"/>
  <c r="E58" i="1"/>
  <c r="Y56" i="1"/>
  <c r="U56" i="1"/>
  <c r="Q56" i="1"/>
  <c r="G56" i="1"/>
  <c r="W54" i="1"/>
  <c r="I54" i="1"/>
  <c r="W52" i="1"/>
  <c r="S52" i="1"/>
  <c r="I52" i="1"/>
  <c r="E52" i="1"/>
  <c r="S50" i="1"/>
  <c r="E50" i="1"/>
  <c r="W48" i="1"/>
  <c r="I48" i="1"/>
  <c r="S46" i="1"/>
  <c r="E46" i="1"/>
  <c r="W44" i="1"/>
  <c r="I44" i="1"/>
  <c r="S42" i="1"/>
  <c r="W40" i="1"/>
  <c r="Y36" i="1"/>
  <c r="Q36" i="1"/>
  <c r="U34" i="1"/>
  <c r="G34" i="1"/>
  <c r="Y32" i="1"/>
  <c r="Q30" i="1"/>
  <c r="Y28" i="1"/>
  <c r="Q26" i="1"/>
  <c r="Y24" i="1"/>
  <c r="Q22" i="1"/>
  <c r="Y20" i="1"/>
  <c r="Y17" i="1"/>
  <c r="Y16" i="1"/>
  <c r="AA36" i="1"/>
  <c r="AA46" i="1"/>
  <c r="AA52" i="1"/>
  <c r="AA56" i="1"/>
  <c r="AA62" i="1"/>
  <c r="AC24" i="1"/>
  <c r="AC42" i="1"/>
  <c r="AC56" i="1"/>
  <c r="AK40" i="1"/>
  <c r="AK64" i="1"/>
  <c r="O50" i="1"/>
  <c r="O36" i="1"/>
  <c r="M44" i="1"/>
  <c r="M58" i="1"/>
  <c r="K42" i="1"/>
  <c r="K56" i="1"/>
  <c r="Q16" i="1"/>
  <c r="AA16" i="1"/>
  <c r="AA32" i="1"/>
  <c r="AC32" i="1"/>
  <c r="AK30" i="1"/>
  <c r="O28" i="1"/>
  <c r="E59" i="1"/>
  <c r="G59" i="1"/>
  <c r="AN13" i="1"/>
  <c r="K9" i="1"/>
  <c r="M29" i="1"/>
  <c r="M25" i="1"/>
  <c r="M21" i="1"/>
  <c r="M12" i="1"/>
  <c r="O12" i="1"/>
  <c r="O19" i="1"/>
  <c r="O23" i="1"/>
  <c r="O27" i="1"/>
  <c r="O31" i="1"/>
  <c r="O35" i="1"/>
  <c r="O39" i="1"/>
  <c r="O43" i="1"/>
  <c r="O47" i="1"/>
  <c r="O51" i="1"/>
  <c r="O57" i="1"/>
  <c r="AK14" i="1"/>
  <c r="AC61" i="1"/>
  <c r="AC51" i="1"/>
  <c r="AC47" i="1"/>
  <c r="AC43" i="1"/>
  <c r="AC39" i="1"/>
  <c r="AC35" i="1"/>
  <c r="AC31" i="1"/>
  <c r="AC27" i="1"/>
  <c r="AC23" i="1"/>
  <c r="AC19" i="1"/>
  <c r="AC12" i="1"/>
  <c r="AA18" i="1"/>
  <c r="AA9" i="1"/>
  <c r="I9" i="1"/>
  <c r="W9" i="1"/>
  <c r="Q10" i="1"/>
  <c r="Y10" i="1"/>
  <c r="S12" i="1"/>
  <c r="G14" i="1"/>
  <c r="U14" i="1"/>
  <c r="E15" i="1"/>
  <c r="S15" i="1"/>
  <c r="AN15" i="1"/>
  <c r="Q18" i="1"/>
  <c r="Y18" i="1"/>
  <c r="I19" i="1"/>
  <c r="W19" i="1"/>
  <c r="E21" i="1"/>
  <c r="S21" i="1"/>
  <c r="E23" i="1"/>
  <c r="S23" i="1"/>
  <c r="AN23" i="1"/>
  <c r="I25" i="1"/>
  <c r="W25" i="1"/>
  <c r="I27" i="1"/>
  <c r="W27" i="1"/>
  <c r="E29" i="1"/>
  <c r="S29" i="1"/>
  <c r="E31" i="1"/>
  <c r="S31" i="1"/>
  <c r="AN31" i="1"/>
  <c r="I33" i="1"/>
  <c r="W33" i="1"/>
  <c r="I35" i="1"/>
  <c r="W35" i="1"/>
  <c r="E37" i="1"/>
  <c r="S37" i="1"/>
  <c r="E39" i="1"/>
  <c r="S39" i="1"/>
  <c r="AN39" i="1"/>
  <c r="Q41" i="1"/>
  <c r="Y41" i="1"/>
  <c r="I43" i="1"/>
  <c r="W43" i="1"/>
  <c r="I45" i="1"/>
  <c r="W45" i="1"/>
  <c r="E47" i="1"/>
  <c r="S47" i="1"/>
  <c r="E49" i="1"/>
  <c r="S49" i="1"/>
  <c r="AN49" i="1"/>
  <c r="I51" i="1"/>
  <c r="W51" i="1"/>
  <c r="S53" i="1"/>
  <c r="I55" i="1"/>
  <c r="E57" i="1"/>
  <c r="AN57" i="1"/>
  <c r="W61" i="1"/>
  <c r="S63" i="1"/>
  <c r="M14" i="1"/>
  <c r="K15" i="1"/>
  <c r="M55" i="1"/>
  <c r="M49" i="1"/>
  <c r="M45" i="1"/>
  <c r="M41" i="1"/>
  <c r="M37" i="1"/>
  <c r="M33" i="1"/>
  <c r="AK61" i="1"/>
  <c r="AK51" i="1"/>
  <c r="AK47" i="1"/>
  <c r="AK43" i="1"/>
  <c r="AK39" i="1"/>
  <c r="AK35" i="1"/>
  <c r="AK31" i="1"/>
  <c r="AK27" i="1"/>
  <c r="AK23" i="1"/>
  <c r="AK19" i="1"/>
  <c r="AK10" i="1"/>
  <c r="AC9" i="1"/>
  <c r="AA55" i="1"/>
  <c r="AA49" i="1"/>
  <c r="AA45" i="1"/>
  <c r="AA41" i="1"/>
  <c r="AA37" i="1"/>
  <c r="AA33" i="1"/>
  <c r="AA29" i="1"/>
  <c r="AA25" i="1"/>
  <c r="AA21" i="1"/>
  <c r="AA12" i="1"/>
  <c r="G9" i="1"/>
  <c r="I10" i="1"/>
  <c r="G12" i="1"/>
  <c r="E14" i="1"/>
  <c r="Q15" i="1"/>
  <c r="E18" i="1"/>
  <c r="AN18" i="1"/>
  <c r="Y19" i="1"/>
  <c r="U21" i="1"/>
  <c r="Y23" i="1"/>
  <c r="U25" i="1"/>
  <c r="Q27" i="1"/>
  <c r="G29" i="1"/>
  <c r="Q31" i="1"/>
  <c r="G33" i="1"/>
  <c r="AN34" i="1"/>
  <c r="Y35" i="1"/>
  <c r="U37" i="1"/>
  <c r="Y39" i="1"/>
  <c r="W41" i="1"/>
  <c r="U43" i="1"/>
  <c r="Q45" i="1"/>
  <c r="G47" i="1"/>
  <c r="Q49" i="1"/>
  <c r="G51" i="1"/>
  <c r="AN52" i="1"/>
  <c r="U55" i="1"/>
  <c r="G61" i="1"/>
  <c r="Y63" i="1"/>
  <c r="AN60" i="1"/>
  <c r="I60" i="1"/>
  <c r="Q60" i="1"/>
  <c r="Y60" i="1"/>
  <c r="K10" i="1"/>
  <c r="AN10" i="1"/>
  <c r="S41" i="1"/>
  <c r="K60" i="1"/>
  <c r="AA60" i="1"/>
  <c r="O60" i="1"/>
  <c r="AK60" i="1"/>
  <c r="AN42" i="1"/>
  <c r="AN24" i="1"/>
  <c r="AN58" i="1"/>
  <c r="AN40" i="1"/>
  <c r="Y61" i="1"/>
  <c r="Y55" i="1"/>
  <c r="Y51" i="1"/>
  <c r="G49" i="1"/>
  <c r="Q47" i="1"/>
  <c r="G45" i="1"/>
  <c r="Q43" i="1"/>
  <c r="U39" i="1"/>
  <c r="Y37" i="1"/>
  <c r="U35" i="1"/>
  <c r="Y33" i="1"/>
  <c r="U31" i="1"/>
  <c r="Y29" i="1"/>
  <c r="U27" i="1"/>
  <c r="Y25" i="1"/>
  <c r="U23" i="1"/>
  <c r="Y21" i="1"/>
  <c r="U19" i="1"/>
  <c r="W18" i="1"/>
  <c r="U15" i="1"/>
  <c r="W14" i="1"/>
  <c r="Y12" i="1"/>
  <c r="S10" i="1"/>
  <c r="Q9" i="1"/>
  <c r="AK15" i="1"/>
  <c r="AC18" i="1"/>
  <c r="U32" i="1"/>
  <c r="G32" i="1"/>
  <c r="U30" i="1"/>
  <c r="G30" i="1"/>
  <c r="U28" i="1"/>
  <c r="G28" i="1"/>
  <c r="U26" i="1"/>
  <c r="G26" i="1"/>
  <c r="U24" i="1"/>
  <c r="G24" i="1"/>
  <c r="U22" i="1"/>
  <c r="G22" i="1"/>
  <c r="U20" i="1"/>
  <c r="G20" i="1"/>
  <c r="U17" i="1"/>
  <c r="G17" i="1"/>
  <c r="U16" i="1"/>
  <c r="G16" i="1"/>
  <c r="AA20" i="1"/>
  <c r="AA28" i="1"/>
  <c r="AC17" i="1"/>
  <c r="AC20" i="1"/>
  <c r="AC28" i="1"/>
  <c r="AK20" i="1"/>
  <c r="O22" i="1"/>
  <c r="Y13" i="1"/>
  <c r="Q13" i="1"/>
  <c r="I13" i="1"/>
  <c r="AK13" i="1"/>
  <c r="W13" i="1"/>
  <c r="O13" i="1"/>
  <c r="G13" i="1"/>
  <c r="AL67" i="1"/>
  <c r="O55" i="1"/>
  <c r="O61" i="1"/>
  <c r="AC63" i="1"/>
  <c r="AC57" i="1"/>
  <c r="AC53" i="1"/>
  <c r="AN11" i="1"/>
  <c r="AN12" i="1"/>
  <c r="AN17" i="1"/>
  <c r="AN21" i="1"/>
  <c r="AN25" i="1"/>
  <c r="AN29" i="1"/>
  <c r="AN33" i="1"/>
  <c r="AN37" i="1"/>
  <c r="AN43" i="1"/>
  <c r="AN47" i="1"/>
  <c r="AN51" i="1"/>
  <c r="I53" i="1"/>
  <c r="W53" i="1"/>
  <c r="E55" i="1"/>
  <c r="S55" i="1"/>
  <c r="AN55" i="1"/>
  <c r="I57" i="1"/>
  <c r="W57" i="1"/>
  <c r="E61" i="1"/>
  <c r="S61" i="1"/>
  <c r="AN61" i="1"/>
  <c r="I63" i="1"/>
  <c r="W63" i="1"/>
  <c r="AN9" i="1"/>
  <c r="M63" i="1"/>
  <c r="M57" i="1"/>
  <c r="M53" i="1"/>
  <c r="AK63" i="1"/>
  <c r="AK57" i="1"/>
  <c r="AK53" i="1"/>
  <c r="AA63" i="1"/>
  <c r="AA57" i="1"/>
  <c r="AA53" i="1"/>
  <c r="AN14" i="1"/>
  <c r="AN22" i="1"/>
  <c r="AN30" i="1"/>
  <c r="AN38" i="1"/>
  <c r="AN48" i="1"/>
  <c r="Q53" i="1"/>
  <c r="G55" i="1"/>
  <c r="AN56" i="1"/>
  <c r="Y57" i="1"/>
  <c r="U61" i="1"/>
  <c r="Q63" i="1"/>
  <c r="AN59" i="1"/>
  <c r="AN20" i="1"/>
  <c r="AN36" i="1"/>
  <c r="AN46" i="1"/>
  <c r="AN64" i="1"/>
  <c r="AN16" i="1"/>
  <c r="AN41" i="1"/>
  <c r="K32" i="1"/>
  <c r="AN50" i="1"/>
  <c r="M17" i="1"/>
  <c r="O24" i="1"/>
  <c r="M40" i="1"/>
  <c r="K48" i="1"/>
  <c r="AK48" i="1"/>
  <c r="AK22" i="1"/>
  <c r="M26" i="1"/>
  <c r="O30" i="1"/>
  <c r="K36" i="1"/>
  <c r="AA40" i="1"/>
  <c r="Q40" i="1"/>
  <c r="Y40" i="1"/>
  <c r="AK42" i="1"/>
  <c r="G63" i="1"/>
  <c r="Q61" i="1"/>
  <c r="G57" i="1"/>
  <c r="Q55" i="1"/>
  <c r="G53" i="1"/>
  <c r="Y50" i="1"/>
  <c r="U50" i="1"/>
  <c r="Q50" i="1"/>
  <c r="G50" i="1"/>
  <c r="Y48" i="1"/>
  <c r="U48" i="1"/>
  <c r="Q48" i="1"/>
  <c r="G48" i="1"/>
  <c r="Y46" i="1"/>
  <c r="U46" i="1"/>
  <c r="Q46" i="1"/>
  <c r="G46" i="1"/>
  <c r="Y44" i="1"/>
  <c r="U44" i="1"/>
  <c r="Q44" i="1"/>
  <c r="G44" i="1"/>
  <c r="Y42" i="1"/>
  <c r="U42" i="1"/>
  <c r="Q42" i="1"/>
  <c r="G42" i="1"/>
  <c r="S40" i="1"/>
  <c r="E40" i="1"/>
  <c r="W36" i="1"/>
  <c r="S36" i="1"/>
  <c r="I36" i="1"/>
  <c r="E36" i="1"/>
  <c r="W34" i="1"/>
  <c r="S34" i="1"/>
  <c r="I34" i="1"/>
  <c r="E34" i="1"/>
  <c r="W32" i="1"/>
  <c r="S32" i="1"/>
  <c r="I32" i="1"/>
  <c r="E32" i="1"/>
  <c r="W30" i="1"/>
  <c r="S30" i="1"/>
  <c r="I30" i="1"/>
  <c r="E30" i="1"/>
  <c r="W28" i="1"/>
  <c r="S28" i="1"/>
  <c r="I28" i="1"/>
  <c r="E28" i="1"/>
  <c r="W26" i="1"/>
  <c r="S26" i="1"/>
  <c r="I26" i="1"/>
  <c r="E26" i="1"/>
  <c r="W24" i="1"/>
  <c r="S24" i="1"/>
  <c r="I24" i="1"/>
  <c r="E24" i="1"/>
  <c r="W22" i="1"/>
  <c r="S22" i="1"/>
  <c r="I22" i="1"/>
  <c r="E22" i="1"/>
  <c r="W20" i="1"/>
  <c r="S20" i="1"/>
  <c r="I20" i="1"/>
  <c r="E20" i="1"/>
  <c r="W17" i="1"/>
  <c r="S17" i="1"/>
  <c r="I17" i="1"/>
  <c r="E17" i="1"/>
  <c r="W16" i="1"/>
  <c r="S16" i="1"/>
  <c r="I16" i="1"/>
  <c r="E16" i="1"/>
  <c r="AA17" i="1"/>
  <c r="AA22" i="1"/>
  <c r="AA26" i="1"/>
  <c r="AA30" i="1"/>
  <c r="AA34" i="1"/>
  <c r="AA44" i="1"/>
  <c r="AA48" i="1"/>
  <c r="AC22" i="1"/>
  <c r="AC26" i="1"/>
  <c r="AC30" i="1"/>
  <c r="AC34" i="1"/>
  <c r="AC44" i="1"/>
  <c r="AC50" i="1"/>
  <c r="AK17" i="1"/>
  <c r="AK26" i="1"/>
  <c r="AK34" i="1"/>
  <c r="AK44" i="1"/>
  <c r="O46" i="1"/>
  <c r="O42" i="1"/>
  <c r="O34" i="1"/>
  <c r="O26" i="1"/>
  <c r="O20" i="1"/>
  <c r="O16" i="1"/>
  <c r="M34" i="1"/>
  <c r="M46" i="1"/>
  <c r="K28" i="1"/>
  <c r="K46" i="1"/>
  <c r="AC16" i="1"/>
  <c r="AK16" i="1"/>
  <c r="K12" i="1"/>
  <c r="J69" i="1" l="1"/>
  <c r="AD69" i="1"/>
  <c r="AF69" i="1"/>
  <c r="AM18" i="1"/>
  <c r="AM15" i="1"/>
  <c r="AM50" i="1"/>
  <c r="AM49" i="1"/>
  <c r="AM34" i="1"/>
  <c r="H69" i="1"/>
  <c r="AM33" i="1"/>
  <c r="AM48" i="1"/>
  <c r="AH69" i="1"/>
  <c r="AM9" i="1"/>
  <c r="AM26" i="1"/>
  <c r="AM42" i="1"/>
  <c r="AM58" i="1"/>
  <c r="Z69" i="1"/>
  <c r="AM25" i="1"/>
  <c r="AM41" i="1"/>
  <c r="AM57" i="1"/>
  <c r="X69" i="1"/>
  <c r="AM59" i="1"/>
  <c r="AM14" i="1"/>
  <c r="AM22" i="1"/>
  <c r="AM30" i="1"/>
  <c r="AM38" i="1"/>
  <c r="AM46" i="1"/>
  <c r="AM54" i="1"/>
  <c r="AM64" i="1"/>
  <c r="P69" i="1"/>
  <c r="AM10" i="1"/>
  <c r="AM21" i="1"/>
  <c r="AM29" i="1"/>
  <c r="AM37" i="1"/>
  <c r="AM45" i="1"/>
  <c r="AM53" i="1"/>
  <c r="AM63" i="1"/>
  <c r="R69" i="1"/>
  <c r="AM32" i="1"/>
  <c r="F69" i="1"/>
  <c r="AM16" i="1"/>
  <c r="AM19" i="1"/>
  <c r="AM56" i="1"/>
  <c r="D69" i="1"/>
  <c r="V69" i="1"/>
  <c r="AM12" i="1"/>
  <c r="AM23" i="1"/>
  <c r="AM31" i="1"/>
  <c r="AM39" i="1"/>
  <c r="AM47" i="1"/>
  <c r="T69" i="1"/>
  <c r="AM60" i="1"/>
  <c r="AM11" i="1"/>
  <c r="AM20" i="1"/>
  <c r="AM28" i="1"/>
  <c r="AM36" i="1"/>
  <c r="AM44" i="1"/>
  <c r="AM52" i="1"/>
  <c r="AM62" i="1"/>
  <c r="L69" i="1"/>
  <c r="AJ69" i="1"/>
  <c r="AM17" i="1"/>
  <c r="AM27" i="1"/>
  <c r="AM35" i="1"/>
  <c r="AM43" i="1"/>
  <c r="AM51" i="1"/>
  <c r="AM61" i="1"/>
  <c r="N69" i="1"/>
  <c r="AB69" i="1"/>
  <c r="AM13" i="1"/>
  <c r="AM24" i="1"/>
  <c r="AM40" i="1"/>
  <c r="AM55" i="1"/>
  <c r="AL69" i="1" l="1"/>
  <c r="AM67" i="1"/>
</calcChain>
</file>

<file path=xl/sharedStrings.xml><?xml version="1.0" encoding="utf-8"?>
<sst xmlns="http://schemas.openxmlformats.org/spreadsheetml/2006/main" count="123" uniqueCount="100">
  <si>
    <t>TOTAL</t>
  </si>
  <si>
    <t>% of</t>
  </si>
  <si>
    <t xml:space="preserve">   STATE</t>
  </si>
  <si>
    <t>CAPITAL</t>
  </si>
  <si>
    <t>Total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</si>
  <si>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</si>
  <si>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</si>
  <si>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</si>
  <si>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</si>
  <si>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</si>
  <si>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</si>
  <si>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</si>
  <si>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</si>
  <si>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</si>
  <si>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</si>
  <si>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</si>
  <si>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</si>
  <si>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</si>
  <si>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</si>
  <si>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</si>
  <si>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</si>
  <si>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</si>
  <si>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</si>
  <si>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Maine</t>
  </si>
  <si>
    <t>Maryland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</si>
  <si>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</si>
  <si>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</si>
  <si>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</si>
  <si>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</si>
  <si>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</si>
  <si>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</si>
  <si>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</si>
  <si>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</si>
  <si>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</si>
  <si>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</si>
  <si>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</si>
  <si>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</si>
  <si>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</si>
  <si>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</si>
  <si>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</si>
  <si>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</si>
  <si>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</si>
  <si>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</si>
  <si>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</si>
  <si>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</si>
  <si>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</si>
  <si>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</si>
  <si>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</si>
  <si>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</si>
  <si>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</si>
  <si>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</si>
  <si>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</si>
  <si>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</si>
  <si>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</si>
  <si>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</si>
  <si>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Rank</t>
  </si>
  <si>
    <t>REV. COMM.</t>
  </si>
  <si>
    <t>ROAD BUS</t>
  </si>
  <si>
    <t>PLANNING</t>
  </si>
  <si>
    <t>(METRO/STATE</t>
  </si>
  <si>
    <t>CPG)</t>
  </si>
  <si>
    <t>OBLIGATIONS</t>
  </si>
  <si>
    <t>Percent of Total</t>
  </si>
  <si>
    <t>%</t>
  </si>
  <si>
    <t>TABLE 6</t>
  </si>
  <si>
    <t>EMERGENCY</t>
  </si>
  <si>
    <t>District of Columbia</t>
  </si>
  <si>
    <t>Lousiana</t>
  </si>
  <si>
    <t>Massachussets</t>
  </si>
  <si>
    <t xml:space="preserve">NEW </t>
  </si>
  <si>
    <t>FREEDOM</t>
  </si>
  <si>
    <t>ALTERNATIVE</t>
  </si>
  <si>
    <t>ANALYSIS</t>
  </si>
  <si>
    <t>JOB ACCESS</t>
  </si>
  <si>
    <t>NATIONAL</t>
  </si>
  <si>
    <t>RESEARCH</t>
  </si>
  <si>
    <t>NON</t>
  </si>
  <si>
    <t xml:space="preserve">URBANIZED </t>
  </si>
  <si>
    <t>AREA</t>
  </si>
  <si>
    <t xml:space="preserve">OVER THE </t>
  </si>
  <si>
    <t xml:space="preserve">PAUL S. </t>
  </si>
  <si>
    <t>SARBANES</t>
  </si>
  <si>
    <t>TRAN. IN PARKS</t>
  </si>
  <si>
    <t xml:space="preserve">INDIVIDUAL </t>
  </si>
  <si>
    <t>WITH DISABILITIES</t>
  </si>
  <si>
    <t>ELDERLY AND</t>
  </si>
  <si>
    <t>CLEAN FUELS</t>
  </si>
  <si>
    <t>SUPPLEMENTALS</t>
  </si>
  <si>
    <t>MISC. FHWA</t>
  </si>
  <si>
    <t>TRANSFERS</t>
  </si>
  <si>
    <t>American Samoa</t>
  </si>
  <si>
    <t>N. Mariana Island</t>
  </si>
  <si>
    <t>Virgin Islands</t>
  </si>
  <si>
    <t>TIGGER</t>
  </si>
  <si>
    <t xml:space="preserve">PROJECT </t>
  </si>
  <si>
    <t>MANAGEMENT</t>
  </si>
  <si>
    <t>OVERSIGHT</t>
  </si>
  <si>
    <t>TIGER</t>
  </si>
  <si>
    <t>FY 2012 OBLIGATIONS BY PROGRAM AND BY STATE</t>
  </si>
  <si>
    <r>
      <rPr>
        <b/>
        <sz val="13"/>
        <rFont val="Arial"/>
        <family val="2"/>
      </rPr>
      <t>NOTE:</t>
    </r>
    <r>
      <rPr>
        <b/>
        <sz val="13"/>
        <color rgb="FFFF0000"/>
        <rFont val="Arial"/>
        <family val="2"/>
      </rPr>
      <t xml:space="preserve">  A negative obligation indicates that a budget amendment shifted the commitment of previously obligated funds elsewhere.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</si>
</sst>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3" formatCode="_(* #,##0.00_);_(* \(#,##0.00\);_(* &quot;-&quot;??_);_(@_)"/>
    <numFmt numFmtId="164" formatCode="#,##0.0_);\(#,##0.0\)"/>
    <numFmt numFmtId="165" formatCode="&quot;$&quot;#,##0"/>
    <numFmt numFmtId="166" formatCode="#,##0.0"/>
  </numFmts>
  <fonts count="30" x14ac:knownFonts="1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b/>
      <sz val="9.5"/>
      <name val="Arial"/>
      <family val="2"/>
    </font>
    <font>
      <sz val="9.5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rgb="FFFF0000"/>
      <name val="Arial"/>
      <family val="2"/>
    </font>
    <font>
      <b/>
      <sz val="13"/>
      <name val="Arial"/>
      <family val="2"/>
    </font>
    <font>
      <b/>
      <sz val="10"/>
      <color rgb="FFFF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11" fillId="0" borderId="0" applyNumberFormat="0" applyFill="0" applyBorder="0" applyAlignment="0" applyProtection="0"/>
    <xf numFmtId="0" fontId="12" fillId="0" borderId="47" applyNumberFormat="0" applyFill="0" applyAlignment="0" applyProtection="0"/>
    <xf numFmtId="0" fontId="13" fillId="0" borderId="48" applyNumberFormat="0" applyFill="0" applyAlignment="0" applyProtection="0"/>
    <xf numFmtId="0" fontId="14" fillId="0" borderId="4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50" applyNumberFormat="0" applyAlignment="0" applyProtection="0"/>
    <xf numFmtId="0" fontId="19" fillId="6" borderId="51" applyNumberFormat="0" applyAlignment="0" applyProtection="0"/>
    <xf numFmtId="0" fontId="20" fillId="6" borderId="50" applyNumberFormat="0" applyAlignment="0" applyProtection="0"/>
    <xf numFmtId="0" fontId="21" fillId="0" borderId="52" applyNumberFormat="0" applyFill="0" applyAlignment="0" applyProtection="0"/>
    <xf numFmtId="0" fontId="22" fillId="7" borderId="53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55" applyNumberFormat="0" applyFill="0" applyAlignment="0" applyProtection="0"/>
    <xf numFmtId="0" fontId="2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6" fillId="32" borderId="0" applyNumberFormat="0" applyBorder="0" applyAlignment="0" applyProtection="0"/>
    <xf numFmtId="0" fontId="1" fillId="0" borderId="0"/>
    <xf numFmtId="0" fontId="1" fillId="8" borderId="54" applyNumberFormat="0" applyFont="0" applyAlignment="0" applyProtection="0"/>
    <xf numFmtId="0" fontId="10" fillId="0" borderId="0"/>
    <xf numFmtId="43" fontId="2" fillId="0" borderId="0" applyFont="0" applyFill="0" applyBorder="0" applyAlignment="0" applyProtection="0"/>
    <xf numFmtId="0" fontId="1" fillId="0" borderId="0"/>
  </cellStyleXfs>
  <cellXfs count="15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5" fillId="0" borderId="5" xfId="0" applyFont="1" applyBorder="1"/>
    <xf numFmtId="0" fontId="5" fillId="0" borderId="0" xfId="0" applyFont="1"/>
    <xf numFmtId="0" fontId="4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0" fillId="0" borderId="0" xfId="0" applyBorder="1"/>
    <xf numFmtId="0" fontId="0" fillId="0" borderId="8" xfId="0" applyBorder="1"/>
    <xf numFmtId="0" fontId="4" fillId="0" borderId="9" xfId="0" applyFont="1" applyBorder="1"/>
    <xf numFmtId="3" fontId="2" fillId="0" borderId="10" xfId="0" applyNumberFormat="1" applyFont="1" applyBorder="1" applyProtection="1"/>
    <xf numFmtId="0" fontId="6" fillId="0" borderId="0" xfId="0" applyFont="1"/>
    <xf numFmtId="0" fontId="5" fillId="0" borderId="11" xfId="0" applyFont="1" applyBorder="1"/>
    <xf numFmtId="3" fontId="2" fillId="0" borderId="12" xfId="0" applyNumberFormat="1" applyFont="1" applyBorder="1" applyProtection="1"/>
    <xf numFmtId="0" fontId="2" fillId="0" borderId="2" xfId="0" applyFont="1" applyBorder="1"/>
    <xf numFmtId="0" fontId="2" fillId="0" borderId="0" xfId="0" applyFont="1" applyBorder="1"/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0" xfId="0" applyFont="1"/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5" xfId="0" applyFont="1" applyBorder="1"/>
    <xf numFmtId="0" fontId="2" fillId="0" borderId="0" xfId="0" applyFont="1"/>
    <xf numFmtId="0" fontId="7" fillId="0" borderId="1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1" xfId="0" applyFont="1" applyBorder="1"/>
    <xf numFmtId="0" fontId="7" fillId="0" borderId="11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7" fillId="0" borderId="19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165" fontId="2" fillId="0" borderId="18" xfId="0" applyNumberFormat="1" applyFont="1" applyBorder="1"/>
    <xf numFmtId="165" fontId="2" fillId="0" borderId="26" xfId="0" applyNumberFormat="1" applyFont="1" applyBorder="1"/>
    <xf numFmtId="165" fontId="2" fillId="0" borderId="27" xfId="0" applyNumberFormat="1" applyFont="1" applyBorder="1"/>
    <xf numFmtId="165" fontId="2" fillId="0" borderId="17" xfId="0" applyNumberFormat="1" applyFont="1" applyBorder="1"/>
    <xf numFmtId="165" fontId="2" fillId="0" borderId="28" xfId="0" applyNumberFormat="1" applyFont="1" applyBorder="1"/>
    <xf numFmtId="165" fontId="2" fillId="0" borderId="29" xfId="0" applyNumberFormat="1" applyFont="1" applyBorder="1"/>
    <xf numFmtId="165" fontId="2" fillId="0" borderId="0" xfId="0" applyNumberFormat="1" applyFont="1" applyBorder="1"/>
    <xf numFmtId="165" fontId="2" fillId="0" borderId="22" xfId="0" applyNumberFormat="1" applyFont="1" applyBorder="1"/>
    <xf numFmtId="165" fontId="2" fillId="0" borderId="23" xfId="0" applyNumberFormat="1" applyFont="1" applyBorder="1"/>
    <xf numFmtId="165" fontId="2" fillId="0" borderId="5" xfId="0" applyNumberFormat="1" applyFont="1" applyBorder="1" applyAlignment="1" applyProtection="1">
      <alignment horizontal="right"/>
    </xf>
    <xf numFmtId="165" fontId="2" fillId="0" borderId="30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right"/>
    </xf>
    <xf numFmtId="5" fontId="7" fillId="0" borderId="0" xfId="0" applyNumberFormat="1" applyFont="1" applyProtection="1"/>
    <xf numFmtId="5" fontId="7" fillId="0" borderId="18" xfId="0" applyNumberFormat="1" applyFont="1" applyBorder="1" applyProtection="1"/>
    <xf numFmtId="5" fontId="7" fillId="0" borderId="17" xfId="0" applyNumberFormat="1" applyFont="1" applyBorder="1" applyProtection="1"/>
    <xf numFmtId="5" fontId="7" fillId="0" borderId="0" xfId="0" applyNumberFormat="1" applyFont="1" applyBorder="1" applyProtection="1"/>
    <xf numFmtId="5" fontId="7" fillId="0" borderId="5" xfId="0" applyNumberFormat="1" applyFont="1" applyBorder="1" applyProtection="1"/>
    <xf numFmtId="164" fontId="7" fillId="0" borderId="0" xfId="0" applyNumberFormat="1" applyFont="1" applyProtection="1"/>
    <xf numFmtId="164" fontId="7" fillId="0" borderId="5" xfId="0" applyNumberFormat="1" applyFont="1" applyBorder="1" applyProtection="1"/>
    <xf numFmtId="37" fontId="2" fillId="0" borderId="0" xfId="0" applyNumberFormat="1" applyFont="1" applyProtection="1"/>
    <xf numFmtId="164" fontId="3" fillId="0" borderId="0" xfId="0" applyNumberFormat="1" applyFont="1" applyProtection="1"/>
    <xf numFmtId="164" fontId="3" fillId="0" borderId="18" xfId="0" applyNumberFormat="1" applyFont="1" applyBorder="1" applyProtection="1"/>
    <xf numFmtId="164" fontId="3" fillId="0" borderId="17" xfId="0" applyNumberFormat="1" applyFont="1" applyBorder="1" applyProtection="1"/>
    <xf numFmtId="164" fontId="3" fillId="0" borderId="0" xfId="0" applyNumberFormat="1" applyFont="1" applyBorder="1" applyProtection="1"/>
    <xf numFmtId="164" fontId="3" fillId="0" borderId="5" xfId="0" applyNumberFormat="1" applyFont="1" applyBorder="1" applyProtection="1"/>
    <xf numFmtId="0" fontId="2" fillId="0" borderId="32" xfId="0" applyFont="1" applyBorder="1" applyAlignment="1"/>
    <xf numFmtId="37" fontId="2" fillId="0" borderId="0" xfId="0" applyNumberFormat="1" applyFont="1" applyBorder="1" applyProtection="1"/>
    <xf numFmtId="164" fontId="2" fillId="0" borderId="0" xfId="0" applyNumberFormat="1" applyFont="1" applyProtection="1"/>
    <xf numFmtId="164" fontId="2" fillId="0" borderId="4" xfId="0" applyNumberFormat="1" applyFont="1" applyBorder="1" applyProtection="1"/>
    <xf numFmtId="37" fontId="2" fillId="0" borderId="22" xfId="0" applyNumberFormat="1" applyFont="1" applyBorder="1" applyProtection="1"/>
    <xf numFmtId="164" fontId="2" fillId="0" borderId="24" xfId="0" applyNumberFormat="1" applyFont="1" applyBorder="1" applyProtection="1"/>
    <xf numFmtId="37" fontId="2" fillId="0" borderId="23" xfId="0" applyNumberFormat="1" applyFont="1" applyBorder="1" applyProtection="1"/>
    <xf numFmtId="164" fontId="2" fillId="0" borderId="22" xfId="0" applyNumberFormat="1" applyFont="1" applyBorder="1" applyProtection="1"/>
    <xf numFmtId="164" fontId="2" fillId="0" borderId="8" xfId="0" applyNumberFormat="1" applyFont="1" applyBorder="1" applyProtection="1"/>
    <xf numFmtId="37" fontId="2" fillId="0" borderId="10" xfId="0" applyNumberFormat="1" applyFont="1" applyBorder="1" applyProtection="1"/>
    <xf numFmtId="37" fontId="7" fillId="0" borderId="11" xfId="0" applyNumberFormat="1" applyFont="1" applyBorder="1" applyProtection="1"/>
    <xf numFmtId="165" fontId="2" fillId="0" borderId="16" xfId="0" applyNumberFormat="1" applyFont="1" applyBorder="1"/>
    <xf numFmtId="165" fontId="2" fillId="0" borderId="33" xfId="0" applyNumberFormat="1" applyFont="1" applyBorder="1"/>
    <xf numFmtId="165" fontId="2" fillId="0" borderId="34" xfId="0" applyNumberFormat="1" applyFont="1" applyBorder="1"/>
    <xf numFmtId="0" fontId="2" fillId="0" borderId="32" xfId="0" applyFont="1" applyBorder="1" applyAlignment="1">
      <alignment horizontal="center"/>
    </xf>
    <xf numFmtId="166" fontId="2" fillId="0" borderId="0" xfId="0" applyNumberFormat="1" applyFont="1" applyBorder="1" applyAlignment="1" applyProtection="1">
      <alignment horizontal="right"/>
    </xf>
    <xf numFmtId="166" fontId="2" fillId="0" borderId="0" xfId="0" quotePrefix="1" applyNumberFormat="1" applyFont="1" applyBorder="1" applyAlignment="1" applyProtection="1">
      <alignment horizontal="right"/>
    </xf>
    <xf numFmtId="166" fontId="2" fillId="0" borderId="22" xfId="0" applyNumberFormat="1" applyFont="1" applyBorder="1" applyAlignment="1" applyProtection="1">
      <alignment horizontal="right"/>
    </xf>
    <xf numFmtId="166" fontId="2" fillId="0" borderId="23" xfId="0" applyNumberFormat="1" applyFont="1" applyBorder="1" applyAlignment="1" applyProtection="1">
      <alignment horizontal="right"/>
    </xf>
    <xf numFmtId="166" fontId="2" fillId="0" borderId="10" xfId="0" applyNumberFormat="1" applyFont="1" applyBorder="1" applyAlignment="1" applyProtection="1">
      <alignment horizontal="right"/>
    </xf>
    <xf numFmtId="37" fontId="2" fillId="0" borderId="18" xfId="0" applyNumberFormat="1" applyFont="1" applyBorder="1" applyProtection="1"/>
    <xf numFmtId="37" fontId="2" fillId="0" borderId="35" xfId="0" applyNumberFormat="1" applyFont="1" applyBorder="1" applyProtection="1"/>
    <xf numFmtId="37" fontId="7" fillId="0" borderId="0" xfId="0" applyNumberFormat="1" applyFont="1" applyProtection="1"/>
    <xf numFmtId="0" fontId="7" fillId="0" borderId="32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6" xfId="0" applyFont="1" applyBorder="1" applyAlignment="1"/>
    <xf numFmtId="0" fontId="2" fillId="0" borderId="37" xfId="0" applyFont="1" applyBorder="1" applyAlignment="1"/>
    <xf numFmtId="0" fontId="7" fillId="0" borderId="35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2" fillId="0" borderId="18" xfId="0" applyFont="1" applyBorder="1"/>
    <xf numFmtId="0" fontId="2" fillId="0" borderId="20" xfId="0" applyFont="1" applyBorder="1"/>
    <xf numFmtId="0" fontId="2" fillId="0" borderId="5" xfId="0" applyFont="1" applyBorder="1"/>
    <xf numFmtId="166" fontId="2" fillId="0" borderId="18" xfId="0" applyNumberFormat="1" applyFont="1" applyBorder="1" applyAlignment="1" applyProtection="1">
      <alignment horizontal="right"/>
    </xf>
    <xf numFmtId="166" fontId="2" fillId="0" borderId="18" xfId="0" quotePrefix="1" applyNumberFormat="1" applyFont="1" applyBorder="1" applyAlignment="1" applyProtection="1">
      <alignment horizontal="right"/>
    </xf>
    <xf numFmtId="166" fontId="2" fillId="0" borderId="26" xfId="0" applyNumberFormat="1" applyFont="1" applyBorder="1" applyAlignment="1" applyProtection="1">
      <alignment horizontal="right"/>
    </xf>
    <xf numFmtId="164" fontId="7" fillId="0" borderId="30" xfId="0" applyNumberFormat="1" applyFont="1" applyBorder="1" applyProtection="1"/>
    <xf numFmtId="166" fontId="2" fillId="0" borderId="27" xfId="0" applyNumberFormat="1" applyFont="1" applyBorder="1" applyAlignment="1" applyProtection="1">
      <alignment horizontal="right"/>
    </xf>
    <xf numFmtId="164" fontId="7" fillId="0" borderId="31" xfId="0" applyNumberFormat="1" applyFont="1" applyBorder="1" applyProtection="1"/>
    <xf numFmtId="3" fontId="2" fillId="0" borderId="40" xfId="0" applyNumberFormat="1" applyFont="1" applyBorder="1" applyProtection="1"/>
    <xf numFmtId="3" fontId="2" fillId="0" borderId="41" xfId="0" applyNumberFormat="1" applyFont="1" applyBorder="1"/>
    <xf numFmtId="166" fontId="2" fillId="0" borderId="40" xfId="0" applyNumberFormat="1" applyFont="1" applyBorder="1" applyAlignment="1" applyProtection="1">
      <alignment horizontal="right"/>
    </xf>
    <xf numFmtId="166" fontId="2" fillId="0" borderId="12" xfId="0" applyNumberFormat="1" applyFont="1" applyBorder="1" applyAlignment="1" applyProtection="1">
      <alignment horizontal="right"/>
    </xf>
    <xf numFmtId="3" fontId="2" fillId="0" borderId="12" xfId="0" applyNumberFormat="1" applyFont="1" applyBorder="1" applyAlignment="1" applyProtection="1">
      <alignment horizontal="right"/>
    </xf>
    <xf numFmtId="165" fontId="2" fillId="0" borderId="42" xfId="0" applyNumberFormat="1" applyFont="1" applyBorder="1" applyAlignment="1" applyProtection="1">
      <alignment horizontal="right"/>
    </xf>
    <xf numFmtId="37" fontId="2" fillId="0" borderId="17" xfId="0" applyNumberFormat="1" applyFont="1" applyBorder="1" applyProtection="1"/>
    <xf numFmtId="37" fontId="2" fillId="0" borderId="15" xfId="0" applyNumberFormat="1" applyFont="1" applyBorder="1" applyProtection="1"/>
    <xf numFmtId="37" fontId="2" fillId="0" borderId="5" xfId="0" applyNumberFormat="1" applyFont="1" applyBorder="1" applyProtection="1"/>
    <xf numFmtId="37" fontId="2" fillId="0" borderId="11" xfId="0" applyNumberFormat="1" applyFont="1" applyBorder="1" applyProtection="1"/>
    <xf numFmtId="37" fontId="2" fillId="0" borderId="39" xfId="0" applyNumberFormat="1" applyFont="1" applyBorder="1" applyProtection="1"/>
    <xf numFmtId="37" fontId="2" fillId="0" borderId="7" xfId="0" applyNumberFormat="1" applyFont="1" applyBorder="1" applyProtection="1"/>
    <xf numFmtId="37" fontId="7" fillId="0" borderId="7" xfId="0" applyNumberFormat="1" applyFont="1" applyBorder="1" applyProtection="1"/>
    <xf numFmtId="0" fontId="2" fillId="0" borderId="43" xfId="0" applyFont="1" applyBorder="1" applyAlignment="1">
      <alignment horizontal="center"/>
    </xf>
    <xf numFmtId="37" fontId="2" fillId="0" borderId="44" xfId="0" applyNumberFormat="1" applyFont="1" applyBorder="1" applyProtection="1"/>
    <xf numFmtId="37" fontId="7" fillId="0" borderId="0" xfId="0" applyNumberFormat="1" applyFont="1" applyBorder="1" applyProtection="1"/>
    <xf numFmtId="0" fontId="8" fillId="0" borderId="0" xfId="0" applyFont="1"/>
    <xf numFmtId="0" fontId="8" fillId="0" borderId="0" xfId="0" applyFont="1" applyAlignment="1"/>
    <xf numFmtId="0" fontId="9" fillId="0" borderId="0" xfId="0" applyFont="1" applyAlignment="1">
      <alignment horizontal="center"/>
    </xf>
    <xf numFmtId="0" fontId="0" fillId="0" borderId="45" xfId="0" applyBorder="1"/>
    <xf numFmtId="165" fontId="2" fillId="0" borderId="15" xfId="0" applyNumberFormat="1" applyFont="1" applyBorder="1"/>
    <xf numFmtId="166" fontId="2" fillId="0" borderId="13" xfId="0" applyNumberFormat="1" applyFont="1" applyBorder="1" applyAlignment="1" applyProtection="1">
      <alignment horizontal="right"/>
    </xf>
    <xf numFmtId="165" fontId="2" fillId="0" borderId="19" xfId="0" applyNumberFormat="1" applyFont="1" applyBorder="1"/>
    <xf numFmtId="165" fontId="2" fillId="0" borderId="14" xfId="0" applyNumberFormat="1" applyFont="1" applyBorder="1"/>
    <xf numFmtId="166" fontId="2" fillId="0" borderId="15" xfId="0" applyNumberFormat="1" applyFont="1" applyBorder="1" applyAlignment="1" applyProtection="1">
      <alignment horizontal="right"/>
    </xf>
    <xf numFmtId="165" fontId="2" fillId="0" borderId="13" xfId="0" applyNumberFormat="1" applyFont="1" applyBorder="1"/>
    <xf numFmtId="165" fontId="2" fillId="0" borderId="46" xfId="0" applyNumberFormat="1" applyFont="1" applyBorder="1" applyAlignment="1" applyProtection="1">
      <alignment horizontal="right"/>
    </xf>
    <xf numFmtId="164" fontId="2" fillId="0" borderId="13" xfId="0" applyNumberFormat="1" applyFont="1" applyBorder="1" applyProtection="1"/>
    <xf numFmtId="37" fontId="2" fillId="0" borderId="13" xfId="0" applyNumberFormat="1" applyFont="1" applyBorder="1" applyProtection="1"/>
    <xf numFmtId="164" fontId="7" fillId="0" borderId="46" xfId="0" applyNumberFormat="1" applyFont="1" applyBorder="1" applyProtection="1"/>
    <xf numFmtId="0" fontId="10" fillId="0" borderId="20" xfId="0" applyFont="1" applyBorder="1"/>
    <xf numFmtId="0" fontId="8" fillId="0" borderId="0" xfId="0" applyFont="1" applyAlignment="1"/>
    <xf numFmtId="0" fontId="8" fillId="0" borderId="0" xfId="0" applyFont="1" applyAlignment="1"/>
    <xf numFmtId="0" fontId="8" fillId="0" borderId="0" xfId="0" applyFont="1" applyAlignment="1"/>
    <xf numFmtId="0" fontId="6" fillId="0" borderId="1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9" fillId="0" borderId="0" xfId="0" applyFont="1" applyBorder="1" applyAlignment="1">
      <alignment horizontal="center"/>
    </xf>
    <xf numFmtId="0" fontId="8" fillId="0" borderId="0" xfId="0" applyFont="1" applyAlignment="1"/>
    <xf numFmtId="5" fontId="2" fillId="0" borderId="0" xfId="0" applyNumberFormat="1" applyFont="1"/>
    <xf numFmtId="0" fontId="27" fillId="0" borderId="0" xfId="0" applyFont="1"/>
    <xf numFmtId="37" fontId="29" fillId="0" borderId="0" xfId="0" applyNumberFormat="1" applyFont="1" applyProtection="1"/>
  </cellXfs>
  <cellStyles count="46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4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3"/>
    <cellStyle name="Normal 4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D0000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U76"/>
  <sheetViews>
    <sheetView tabSelected="1" defaultGridColor="0" colorId="22" zoomScale="65" zoomScaleNormal="65" workbookViewId="0">
      <pane xSplit="3" ySplit="7" topLeftCell="D26" activePane="bottomRight" state="frozen"/>
      <selection pane="topRight" activeCell="D1" sqref="D1"/>
      <selection pane="bottomLeft" activeCell="A8" sqref="A8"/>
      <selection pane="bottomRight" activeCell="P40" sqref="P40"/>
    </sheetView>
  </sheetViews>
  <sheetFormatPr defaultColWidth="11.44140625" defaultRowHeight="15" x14ac:dyDescent="0.2"/>
  <cols>
    <col min="1" max="1" width="0.5546875" customWidth="1"/>
    <col min="2" max="2" width="0.44140625" customWidth="1"/>
    <col min="3" max="3" width="17" style="6" bestFit="1" customWidth="1"/>
    <col min="4" max="4" width="15.21875" style="26" customWidth="1"/>
    <col min="5" max="5" width="4.5546875" style="26" customWidth="1"/>
    <col min="6" max="6" width="15.44140625" style="26" customWidth="1"/>
    <col min="7" max="7" width="4" style="26" customWidth="1"/>
    <col min="8" max="8" width="13.44140625" style="26" customWidth="1"/>
    <col min="9" max="9" width="4.77734375" style="26" customWidth="1"/>
    <col min="10" max="10" width="17.33203125" style="26" customWidth="1"/>
    <col min="11" max="11" width="4.109375" style="26" customWidth="1"/>
    <col min="12" max="12" width="16.6640625" style="26" customWidth="1"/>
    <col min="13" max="13" width="4.6640625" style="26" customWidth="1"/>
    <col min="14" max="14" width="13.77734375" style="26" bestFit="1" customWidth="1"/>
    <col min="15" max="15" width="3.44140625" style="26" customWidth="1"/>
    <col min="16" max="16" width="16.21875" style="26" customWidth="1"/>
    <col min="17" max="17" width="3.77734375" style="26" customWidth="1"/>
    <col min="18" max="18" width="12.88671875" style="26" customWidth="1"/>
    <col min="19" max="19" width="5" style="26" customWidth="1"/>
    <col min="20" max="20" width="13.5546875" style="26" customWidth="1"/>
    <col min="21" max="21" width="3.33203125" style="26" customWidth="1"/>
    <col min="22" max="22" width="13.33203125" style="26" customWidth="1"/>
    <col min="23" max="23" width="3.77734375" style="26" customWidth="1"/>
    <col min="24" max="24" width="14.77734375" style="26" customWidth="1"/>
    <col min="25" max="25" width="4.88671875" style="26" bestFit="1" customWidth="1"/>
    <col min="26" max="26" width="12.5546875" style="26" bestFit="1" customWidth="1"/>
    <col min="27" max="27" width="3.109375" style="26" customWidth="1"/>
    <col min="28" max="28" width="16.44140625" style="26" customWidth="1"/>
    <col min="29" max="29" width="6.77734375" style="26" bestFit="1" customWidth="1"/>
    <col min="30" max="30" width="15.44140625" style="26" bestFit="1" customWidth="1"/>
    <col min="31" max="31" width="8.33203125" style="26" customWidth="1"/>
    <col min="32" max="32" width="12.109375" style="26" customWidth="1"/>
    <col min="33" max="33" width="8.109375" style="26" customWidth="1"/>
    <col min="34" max="34" width="12.6640625" style="26" customWidth="1"/>
    <col min="35" max="35" width="7" style="26" customWidth="1"/>
    <col min="36" max="36" width="15.33203125" style="26" bestFit="1" customWidth="1"/>
    <col min="37" max="37" width="4.88671875" style="26" customWidth="1"/>
    <col min="38" max="38" width="17.44140625" style="26" customWidth="1"/>
    <col min="39" max="39" width="7.6640625" style="26" customWidth="1"/>
    <col min="40" max="40" width="5.6640625" style="26" bestFit="1" customWidth="1"/>
    <col min="41" max="41" width="1" style="26" customWidth="1"/>
    <col min="42" max="42" width="15.77734375" style="26" customWidth="1"/>
    <col min="43" max="47" width="11.44140625" style="26" customWidth="1"/>
  </cols>
  <sheetData>
    <row r="1" spans="1:47" s="130" customFormat="1" ht="18" customHeight="1" x14ac:dyDescent="0.25">
      <c r="B1" s="131"/>
      <c r="C1" s="153" t="s">
        <v>64</v>
      </c>
      <c r="D1" s="154"/>
      <c r="E1" s="154"/>
      <c r="F1" s="154"/>
      <c r="G1" s="154"/>
      <c r="H1" s="154"/>
      <c r="I1" s="154"/>
      <c r="J1" s="154"/>
      <c r="K1" s="154"/>
      <c r="L1" s="154"/>
      <c r="M1" s="154"/>
      <c r="O1" s="131"/>
      <c r="P1" s="147"/>
      <c r="Q1" s="131"/>
      <c r="R1" s="131"/>
      <c r="S1" s="131"/>
      <c r="T1" s="132" t="s">
        <v>64</v>
      </c>
      <c r="V1" s="131"/>
      <c r="W1" s="131"/>
      <c r="X1" s="131"/>
      <c r="Y1" s="131"/>
      <c r="Z1" s="131"/>
      <c r="AA1" s="131"/>
      <c r="AB1" s="131"/>
      <c r="AC1" s="131"/>
      <c r="AD1" s="131"/>
      <c r="AE1" s="146"/>
      <c r="AF1" s="146"/>
      <c r="AG1" s="146"/>
      <c r="AH1" s="145"/>
      <c r="AI1" s="132" t="s">
        <v>64</v>
      </c>
      <c r="AJ1" s="132"/>
      <c r="AK1" s="132"/>
      <c r="AL1" s="132"/>
      <c r="AM1" s="132"/>
      <c r="AN1" s="132"/>
    </row>
    <row r="2" spans="1:47" s="130" customFormat="1" ht="18" customHeight="1" x14ac:dyDescent="0.25">
      <c r="A2" s="153" t="s">
        <v>98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O2" s="131"/>
      <c r="P2" s="147"/>
      <c r="Q2" s="131"/>
      <c r="T2" s="132" t="s">
        <v>98</v>
      </c>
      <c r="V2" s="131"/>
      <c r="W2" s="131"/>
      <c r="X2" s="131"/>
      <c r="Y2" s="131"/>
      <c r="Z2" s="131"/>
      <c r="AA2" s="131"/>
      <c r="AB2" s="131"/>
      <c r="AC2" s="131"/>
      <c r="AD2" s="131"/>
      <c r="AE2" s="146"/>
      <c r="AF2" s="146"/>
      <c r="AG2" s="146"/>
      <c r="AH2" s="145"/>
      <c r="AI2" s="132" t="s">
        <v>98</v>
      </c>
      <c r="AJ2" s="132"/>
      <c r="AK2" s="132"/>
      <c r="AL2" s="132"/>
      <c r="AM2" s="132"/>
      <c r="AN2" s="132"/>
    </row>
    <row r="3" spans="1:47" ht="15.75" thickBot="1" x14ac:dyDescent="0.25">
      <c r="C3" s="15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</row>
    <row r="4" spans="1:47" ht="17.25" customHeight="1" x14ac:dyDescent="0.2">
      <c r="B4" s="1"/>
      <c r="C4" s="8"/>
      <c r="D4" s="98"/>
      <c r="E4" s="89"/>
      <c r="F4" s="89"/>
      <c r="G4" s="89"/>
      <c r="H4" s="89"/>
      <c r="I4" s="89"/>
      <c r="J4" s="89"/>
      <c r="K4" s="89"/>
      <c r="L4" s="89"/>
      <c r="M4" s="99"/>
      <c r="N4" s="127"/>
      <c r="O4" s="89"/>
      <c r="P4" s="89"/>
      <c r="Q4" s="89"/>
      <c r="R4" s="89"/>
      <c r="S4" s="89"/>
      <c r="T4" s="98"/>
      <c r="U4" s="75"/>
      <c r="V4" s="75"/>
      <c r="W4" s="75"/>
      <c r="X4" s="75"/>
      <c r="Y4" s="100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101"/>
    </row>
    <row r="5" spans="1:47" s="40" customFormat="1" ht="12.75" x14ac:dyDescent="0.2">
      <c r="B5" s="39"/>
      <c r="C5" s="41"/>
      <c r="D5" s="21"/>
      <c r="E5" s="19"/>
      <c r="F5" s="35"/>
      <c r="G5" s="19"/>
      <c r="H5" s="20"/>
      <c r="I5" s="21"/>
      <c r="J5" s="20" t="s">
        <v>85</v>
      </c>
      <c r="K5" s="21"/>
      <c r="L5" s="20"/>
      <c r="M5" s="21"/>
      <c r="N5" s="20"/>
      <c r="O5" s="21"/>
      <c r="P5" s="19" t="s">
        <v>58</v>
      </c>
      <c r="Q5" s="21"/>
      <c r="R5" s="20"/>
      <c r="S5" s="21"/>
      <c r="T5" s="20"/>
      <c r="U5" s="21"/>
      <c r="V5" s="20"/>
      <c r="W5" s="21"/>
      <c r="X5" s="20" t="s">
        <v>76</v>
      </c>
      <c r="Y5" s="21"/>
      <c r="Z5" s="20"/>
      <c r="AA5" s="21"/>
      <c r="AB5" s="20" t="s">
        <v>80</v>
      </c>
      <c r="AC5" s="21"/>
      <c r="AD5" s="149" t="s">
        <v>94</v>
      </c>
      <c r="AE5" s="21"/>
      <c r="AF5" s="19"/>
      <c r="AG5" s="21"/>
      <c r="AH5" s="19"/>
      <c r="AI5" s="19"/>
      <c r="AJ5" s="20"/>
      <c r="AK5" s="21"/>
      <c r="AL5" s="24"/>
      <c r="AM5" s="23"/>
      <c r="AN5" s="24"/>
      <c r="AO5" s="36"/>
      <c r="AP5" s="24"/>
      <c r="AQ5" s="24"/>
      <c r="AR5" s="24"/>
      <c r="AS5" s="24"/>
      <c r="AT5" s="24"/>
      <c r="AU5" s="24"/>
    </row>
    <row r="6" spans="1:47" s="40" customFormat="1" ht="12.75" x14ac:dyDescent="0.2">
      <c r="B6" s="39"/>
      <c r="C6" s="41" t="s">
        <v>2</v>
      </c>
      <c r="D6" s="30" t="s">
        <v>71</v>
      </c>
      <c r="E6" s="28"/>
      <c r="F6" s="27"/>
      <c r="G6" s="28"/>
      <c r="H6" s="29"/>
      <c r="I6" s="30"/>
      <c r="J6" s="29" t="s">
        <v>83</v>
      </c>
      <c r="K6" s="30"/>
      <c r="L6" s="29" t="s">
        <v>65</v>
      </c>
      <c r="M6" s="30"/>
      <c r="N6" s="29" t="s">
        <v>73</v>
      </c>
      <c r="O6" s="30"/>
      <c r="P6" s="28" t="s">
        <v>59</v>
      </c>
      <c r="Q6" s="30"/>
      <c r="R6" s="29" t="s">
        <v>88</v>
      </c>
      <c r="S6" s="30"/>
      <c r="T6" s="29" t="s">
        <v>74</v>
      </c>
      <c r="U6" s="30"/>
      <c r="V6" s="29" t="s">
        <v>69</v>
      </c>
      <c r="W6" s="30"/>
      <c r="X6" s="29" t="s">
        <v>77</v>
      </c>
      <c r="Y6" s="30"/>
      <c r="Z6" s="29" t="s">
        <v>79</v>
      </c>
      <c r="AA6" s="30"/>
      <c r="AB6" s="29" t="s">
        <v>81</v>
      </c>
      <c r="AC6" s="30"/>
      <c r="AD6" s="150" t="s">
        <v>95</v>
      </c>
      <c r="AE6" s="30"/>
      <c r="AF6" s="28"/>
      <c r="AG6" s="30"/>
      <c r="AH6" s="28"/>
      <c r="AI6" s="28"/>
      <c r="AJ6" s="29" t="s">
        <v>77</v>
      </c>
      <c r="AK6" s="30"/>
      <c r="AL6" s="28" t="s">
        <v>0</v>
      </c>
      <c r="AM6" s="23" t="s">
        <v>1</v>
      </c>
      <c r="AN6" s="28" t="s">
        <v>55</v>
      </c>
      <c r="AO6" s="36"/>
      <c r="AP6" s="24"/>
      <c r="AQ6" s="24"/>
      <c r="AR6" s="24"/>
      <c r="AS6" s="24"/>
      <c r="AT6" s="24"/>
      <c r="AU6" s="24"/>
    </row>
    <row r="7" spans="1:47" s="40" customFormat="1" ht="13.5" thickBot="1" x14ac:dyDescent="0.25">
      <c r="B7" s="42"/>
      <c r="C7" s="43"/>
      <c r="D7" s="102" t="s">
        <v>72</v>
      </c>
      <c r="E7" s="32" t="s">
        <v>63</v>
      </c>
      <c r="F7" s="103" t="s">
        <v>3</v>
      </c>
      <c r="G7" s="32" t="s">
        <v>63</v>
      </c>
      <c r="H7" s="104" t="s">
        <v>86</v>
      </c>
      <c r="I7" s="102" t="s">
        <v>63</v>
      </c>
      <c r="J7" s="104" t="s">
        <v>84</v>
      </c>
      <c r="K7" s="102" t="s">
        <v>63</v>
      </c>
      <c r="L7" s="104" t="s">
        <v>87</v>
      </c>
      <c r="M7" s="102" t="s">
        <v>63</v>
      </c>
      <c r="N7" s="104" t="s">
        <v>56</v>
      </c>
      <c r="O7" s="102" t="s">
        <v>63</v>
      </c>
      <c r="P7" s="32" t="s">
        <v>60</v>
      </c>
      <c r="Q7" s="102" t="s">
        <v>63</v>
      </c>
      <c r="R7" s="104" t="s">
        <v>89</v>
      </c>
      <c r="S7" s="102" t="s">
        <v>63</v>
      </c>
      <c r="T7" s="104" t="s">
        <v>75</v>
      </c>
      <c r="U7" s="102" t="s">
        <v>63</v>
      </c>
      <c r="V7" s="104" t="s">
        <v>70</v>
      </c>
      <c r="W7" s="102" t="s">
        <v>63</v>
      </c>
      <c r="X7" s="104" t="s">
        <v>78</v>
      </c>
      <c r="Y7" s="102" t="s">
        <v>63</v>
      </c>
      <c r="Z7" s="104" t="s">
        <v>57</v>
      </c>
      <c r="AA7" s="102" t="s">
        <v>63</v>
      </c>
      <c r="AB7" s="104" t="s">
        <v>82</v>
      </c>
      <c r="AC7" s="102" t="s">
        <v>63</v>
      </c>
      <c r="AD7" s="148" t="s">
        <v>96</v>
      </c>
      <c r="AE7" s="102" t="s">
        <v>63</v>
      </c>
      <c r="AF7" s="148" t="s">
        <v>97</v>
      </c>
      <c r="AG7" s="102" t="s">
        <v>63</v>
      </c>
      <c r="AH7" s="148" t="s">
        <v>93</v>
      </c>
      <c r="AI7" s="102" t="s">
        <v>63</v>
      </c>
      <c r="AJ7" s="104" t="s">
        <v>78</v>
      </c>
      <c r="AK7" s="102" t="s">
        <v>63</v>
      </c>
      <c r="AL7" s="32" t="s">
        <v>61</v>
      </c>
      <c r="AM7" s="37" t="s">
        <v>4</v>
      </c>
      <c r="AN7" s="32"/>
      <c r="AO7" s="38"/>
      <c r="AP7" s="24"/>
      <c r="AQ7" s="24"/>
      <c r="AR7" s="24"/>
      <c r="AS7" s="24"/>
      <c r="AT7" s="24"/>
      <c r="AU7" s="24"/>
    </row>
    <row r="8" spans="1:47" x14ac:dyDescent="0.2">
      <c r="B8" s="2"/>
      <c r="C8" s="5"/>
      <c r="D8" s="105"/>
      <c r="E8" s="18"/>
      <c r="F8" s="33"/>
      <c r="G8" s="18"/>
      <c r="H8" s="34"/>
      <c r="I8" s="105"/>
      <c r="J8" s="34"/>
      <c r="K8" s="105"/>
      <c r="L8" s="34"/>
      <c r="M8" s="105"/>
      <c r="N8" s="34"/>
      <c r="O8" s="105"/>
      <c r="P8" s="18"/>
      <c r="Q8" s="105"/>
      <c r="R8" s="34"/>
      <c r="S8" s="105"/>
      <c r="T8" s="34"/>
      <c r="U8" s="105"/>
      <c r="V8" s="34"/>
      <c r="W8" s="105"/>
      <c r="X8" s="34"/>
      <c r="Y8" s="105"/>
      <c r="Z8" s="34"/>
      <c r="AA8" s="105"/>
      <c r="AB8" s="34"/>
      <c r="AC8" s="105"/>
      <c r="AD8" s="18"/>
      <c r="AE8" s="105"/>
      <c r="AF8" s="18"/>
      <c r="AG8" s="105"/>
      <c r="AH8" s="18"/>
      <c r="AI8" s="18"/>
      <c r="AJ8" s="34"/>
      <c r="AK8" s="105"/>
      <c r="AL8" s="106"/>
      <c r="AO8" s="107"/>
    </row>
    <row r="9" spans="1:47" s="10" customFormat="1" x14ac:dyDescent="0.2">
      <c r="B9" s="2"/>
      <c r="C9" s="133" t="s">
        <v>5</v>
      </c>
      <c r="D9" s="134"/>
      <c r="E9" s="135">
        <f t="shared" ref="E9:E40" si="0">(D9/$AL9)*100</f>
        <v>0</v>
      </c>
      <c r="F9" s="136">
        <v>3373403</v>
      </c>
      <c r="G9" s="135">
        <f t="shared" ref="G9:G40" si="1">(F9/$AL9)*100</f>
        <v>7.6976659435284809</v>
      </c>
      <c r="H9" s="137"/>
      <c r="I9" s="138">
        <f t="shared" ref="I9:I40" si="2">(H9/$AL9)*100</f>
        <v>0</v>
      </c>
      <c r="J9" s="137">
        <v>2334007</v>
      </c>
      <c r="K9" s="138">
        <f t="shared" ref="K9:K40" si="3">(J9/$AL9)*100</f>
        <v>5.3258997504469763</v>
      </c>
      <c r="L9" s="137"/>
      <c r="M9" s="138">
        <f t="shared" ref="M9:M40" si="4">(L9/$AL9)*100</f>
        <v>0</v>
      </c>
      <c r="N9" s="137">
        <v>2763040</v>
      </c>
      <c r="O9" s="138">
        <f t="shared" ref="O9:O40" si="5">(N9/$AL9)*100</f>
        <v>6.3048971346165672</v>
      </c>
      <c r="P9" s="139"/>
      <c r="Q9" s="138">
        <f>(P9/$AL9)*100</f>
        <v>0</v>
      </c>
      <c r="R9" s="137"/>
      <c r="S9" s="138">
        <f>(R9/$AL9)*100</f>
        <v>0</v>
      </c>
      <c r="T9" s="137">
        <v>-24279.4</v>
      </c>
      <c r="U9" s="138">
        <f>(T9/$AL9)*100</f>
        <v>-5.5402426128543021E-2</v>
      </c>
      <c r="V9" s="137">
        <v>1206655</v>
      </c>
      <c r="W9" s="138">
        <f>(V9/$AL9)*100</f>
        <v>2.7534294298927104</v>
      </c>
      <c r="X9" s="137">
        <v>16583009</v>
      </c>
      <c r="Y9" s="138">
        <f>(X9/$AL9)*100</f>
        <v>37.840265044089392</v>
      </c>
      <c r="Z9" s="137"/>
      <c r="AA9" s="138">
        <f t="shared" ref="AA9:AA40" si="6">(Z9/$AL9)*100</f>
        <v>0</v>
      </c>
      <c r="AB9" s="137"/>
      <c r="AC9" s="138">
        <f t="shared" ref="AC9:AI40" si="7">(AB9/$AL9)*100</f>
        <v>0</v>
      </c>
      <c r="AD9" s="135"/>
      <c r="AE9" s="138">
        <f t="shared" si="7"/>
        <v>0</v>
      </c>
      <c r="AF9" s="135"/>
      <c r="AG9" s="138">
        <f t="shared" si="7"/>
        <v>0</v>
      </c>
      <c r="AH9" s="135"/>
      <c r="AI9" s="135">
        <f t="shared" si="7"/>
        <v>0</v>
      </c>
      <c r="AJ9" s="137">
        <v>17587878</v>
      </c>
      <c r="AK9" s="138">
        <f t="shared" ref="AK9:AK40" si="8">(AJ9/$AL9)*100</f>
        <v>40.13324512355441</v>
      </c>
      <c r="AL9" s="140">
        <f>SUM(D9,F9,H9,J9,L9,N9,P9,R9,T9,V9,X9,Z9,AB9,AD9,AF9,AH9,AJ9)</f>
        <v>43823712.600000001</v>
      </c>
      <c r="AM9" s="141">
        <f t="shared" ref="AM9:AM40" si="9">(AL9/AL$67)*100</f>
        <v>0.34165789410025454</v>
      </c>
      <c r="AN9" s="142">
        <f t="shared" ref="AN9:AN40" si="10">RANK(AL9,AL$9:AL$65,0)</f>
        <v>33</v>
      </c>
      <c r="AO9" s="143"/>
      <c r="AP9" s="76"/>
      <c r="AQ9" s="18"/>
      <c r="AR9" s="18"/>
      <c r="AS9" s="18"/>
      <c r="AT9" s="18"/>
      <c r="AU9" s="18"/>
    </row>
    <row r="10" spans="1:47" x14ac:dyDescent="0.2">
      <c r="B10" s="2"/>
      <c r="C10" s="44" t="s">
        <v>6</v>
      </c>
      <c r="D10" s="50"/>
      <c r="E10" s="90">
        <f t="shared" si="0"/>
        <v>0</v>
      </c>
      <c r="F10" s="86">
        <v>19564883</v>
      </c>
      <c r="G10" s="90">
        <f t="shared" si="1"/>
        <v>37.83321930444356</v>
      </c>
      <c r="H10" s="53"/>
      <c r="I10" s="108">
        <f t="shared" si="2"/>
        <v>0</v>
      </c>
      <c r="J10" s="53">
        <v>573800</v>
      </c>
      <c r="K10" s="108">
        <f t="shared" si="3"/>
        <v>1.1095748048628613</v>
      </c>
      <c r="L10" s="53"/>
      <c r="M10" s="108">
        <f t="shared" si="4"/>
        <v>0</v>
      </c>
      <c r="N10" s="53">
        <v>309643</v>
      </c>
      <c r="O10" s="108">
        <f t="shared" si="5"/>
        <v>0.59876624486258456</v>
      </c>
      <c r="P10" s="56">
        <v>472980</v>
      </c>
      <c r="Q10" s="108">
        <f>(P10/$AL10)*100</f>
        <v>0.91461605298716664</v>
      </c>
      <c r="R10" s="53"/>
      <c r="S10" s="108">
        <f>(R10/$AL10)*100</f>
        <v>0</v>
      </c>
      <c r="T10" s="53"/>
      <c r="U10" s="108">
        <f>(T10/$AL10)*100</f>
        <v>0</v>
      </c>
      <c r="V10" s="53">
        <v>64764</v>
      </c>
      <c r="W10" s="108">
        <f>(V10/$AL10)*100</f>
        <v>0.12523614963774549</v>
      </c>
      <c r="X10" s="53">
        <v>6991334</v>
      </c>
      <c r="Y10" s="108">
        <f>(X10/$AL10)*100</f>
        <v>13.519358763996319</v>
      </c>
      <c r="Z10" s="53"/>
      <c r="AA10" s="108">
        <f t="shared" si="6"/>
        <v>0</v>
      </c>
      <c r="AB10" s="53"/>
      <c r="AC10" s="108">
        <f t="shared" si="7"/>
        <v>0</v>
      </c>
      <c r="AD10" s="90"/>
      <c r="AE10" s="108">
        <f t="shared" si="7"/>
        <v>0</v>
      </c>
      <c r="AF10" s="90"/>
      <c r="AG10" s="108">
        <f t="shared" si="7"/>
        <v>0</v>
      </c>
      <c r="AH10" s="90"/>
      <c r="AI10" s="90">
        <f t="shared" si="7"/>
        <v>0</v>
      </c>
      <c r="AJ10" s="53">
        <v>23736099</v>
      </c>
      <c r="AK10" s="108">
        <f t="shared" si="8"/>
        <v>45.899228679209756</v>
      </c>
      <c r="AL10" s="59">
        <f t="shared" ref="AL10:AL64" si="11">SUM(D10,F10,H10,J10,L10,N10,P10,R10,T10,V10,X10,Z10,AB10,AD10,AF10,AH10,AJ10)</f>
        <v>51713503</v>
      </c>
      <c r="AM10" s="77">
        <f t="shared" si="9"/>
        <v>0.40316818186524872</v>
      </c>
      <c r="AN10" s="69">
        <f t="shared" si="10"/>
        <v>30</v>
      </c>
      <c r="AO10" s="68"/>
      <c r="AP10" s="69"/>
    </row>
    <row r="11" spans="1:47" x14ac:dyDescent="0.2">
      <c r="B11" s="2"/>
      <c r="C11" s="44" t="s">
        <v>90</v>
      </c>
      <c r="D11" s="50"/>
      <c r="E11" s="90">
        <v>0</v>
      </c>
      <c r="F11" s="86"/>
      <c r="G11" s="91">
        <v>0</v>
      </c>
      <c r="H11" s="53"/>
      <c r="I11" s="108">
        <v>0</v>
      </c>
      <c r="J11" s="53"/>
      <c r="K11" s="108">
        <v>0</v>
      </c>
      <c r="L11" s="53"/>
      <c r="M11" s="108">
        <v>0</v>
      </c>
      <c r="N11" s="53"/>
      <c r="O11" s="109">
        <v>0</v>
      </c>
      <c r="P11" s="56"/>
      <c r="Q11" s="108">
        <v>0</v>
      </c>
      <c r="R11" s="53"/>
      <c r="S11" s="108">
        <v>0</v>
      </c>
      <c r="T11" s="53"/>
      <c r="U11" s="109">
        <v>0</v>
      </c>
      <c r="V11" s="53"/>
      <c r="W11" s="109">
        <v>0</v>
      </c>
      <c r="X11" s="53">
        <v>0</v>
      </c>
      <c r="Y11" s="108">
        <v>0</v>
      </c>
      <c r="Z11" s="53"/>
      <c r="AA11" s="108">
        <v>0</v>
      </c>
      <c r="AB11" s="53"/>
      <c r="AC11" s="108">
        <v>0</v>
      </c>
      <c r="AD11" s="90"/>
      <c r="AE11" s="108">
        <v>0</v>
      </c>
      <c r="AF11" s="90"/>
      <c r="AG11" s="108">
        <v>0</v>
      </c>
      <c r="AH11" s="90"/>
      <c r="AI11" s="90">
        <v>0</v>
      </c>
      <c r="AJ11" s="53">
        <v>0</v>
      </c>
      <c r="AK11" s="108">
        <v>0</v>
      </c>
      <c r="AL11" s="59">
        <f t="shared" si="11"/>
        <v>0</v>
      </c>
      <c r="AM11" s="77">
        <f t="shared" si="9"/>
        <v>0</v>
      </c>
      <c r="AN11" s="69">
        <f t="shared" si="10"/>
        <v>55</v>
      </c>
      <c r="AO11" s="68"/>
      <c r="AP11" s="69"/>
    </row>
    <row r="12" spans="1:47" x14ac:dyDescent="0.2">
      <c r="B12" s="2"/>
      <c r="C12" s="44" t="s">
        <v>7</v>
      </c>
      <c r="D12" s="50">
        <v>1000000</v>
      </c>
      <c r="E12" s="90">
        <f t="shared" si="0"/>
        <v>0.72192964818810101</v>
      </c>
      <c r="F12" s="86">
        <v>14677081</v>
      </c>
      <c r="G12" s="90">
        <f t="shared" si="1"/>
        <v>10.595819922758261</v>
      </c>
      <c r="H12" s="53"/>
      <c r="I12" s="108">
        <f t="shared" si="2"/>
        <v>0</v>
      </c>
      <c r="J12" s="53">
        <v>-404</v>
      </c>
      <c r="K12" s="108">
        <f t="shared" si="3"/>
        <v>-2.9165957786799282E-4</v>
      </c>
      <c r="L12" s="53"/>
      <c r="M12" s="108">
        <f t="shared" si="4"/>
        <v>0</v>
      </c>
      <c r="N12" s="53">
        <v>2404910</v>
      </c>
      <c r="O12" s="108">
        <f t="shared" si="5"/>
        <v>1.736175830224046</v>
      </c>
      <c r="P12" s="56">
        <v>1620057</v>
      </c>
      <c r="Q12" s="108">
        <f t="shared" ref="Q12:Q43" si="12">(P12/$AL12)*100</f>
        <v>1.1695671800546703</v>
      </c>
      <c r="R12" s="53"/>
      <c r="S12" s="108">
        <f t="shared" ref="S12:S43" si="13">(R12/$AL12)*100</f>
        <v>0</v>
      </c>
      <c r="T12" s="53"/>
      <c r="U12" s="108">
        <f t="shared" ref="U12:U43" si="14">(T12/$AL12)*100</f>
        <v>0</v>
      </c>
      <c r="V12" s="53">
        <v>1425174</v>
      </c>
      <c r="W12" s="108">
        <f t="shared" ref="W12:W43" si="15">(V12/$AL12)*100</f>
        <v>1.0288753644268287</v>
      </c>
      <c r="X12" s="53">
        <v>10720608.310000001</v>
      </c>
      <c r="Y12" s="108">
        <f t="shared" ref="Y12:Y43" si="16">(X12/$AL12)*100</f>
        <v>7.739524985600732</v>
      </c>
      <c r="Z12" s="53">
        <v>35000</v>
      </c>
      <c r="AA12" s="108">
        <f t="shared" si="6"/>
        <v>2.5267537686583536E-2</v>
      </c>
      <c r="AB12" s="53"/>
      <c r="AC12" s="108">
        <f t="shared" si="7"/>
        <v>0</v>
      </c>
      <c r="AD12" s="90"/>
      <c r="AE12" s="108">
        <f t="shared" si="7"/>
        <v>0</v>
      </c>
      <c r="AF12" s="90"/>
      <c r="AG12" s="108">
        <f t="shared" si="7"/>
        <v>0</v>
      </c>
      <c r="AH12" s="90"/>
      <c r="AI12" s="90">
        <f t="shared" si="7"/>
        <v>0</v>
      </c>
      <c r="AJ12" s="53">
        <v>106635226</v>
      </c>
      <c r="AK12" s="108">
        <f t="shared" si="8"/>
        <v>76.983131190638645</v>
      </c>
      <c r="AL12" s="59">
        <f t="shared" si="11"/>
        <v>138517652.31</v>
      </c>
      <c r="AM12" s="77">
        <f t="shared" si="9"/>
        <v>1.0799096328489945</v>
      </c>
      <c r="AN12" s="69">
        <f t="shared" si="10"/>
        <v>21</v>
      </c>
      <c r="AO12" s="68"/>
      <c r="AP12" s="69"/>
    </row>
    <row r="13" spans="1:47" x14ac:dyDescent="0.2">
      <c r="B13" s="2"/>
      <c r="C13" s="44" t="s">
        <v>8</v>
      </c>
      <c r="D13" s="50">
        <v>200000</v>
      </c>
      <c r="E13" s="90">
        <f t="shared" si="0"/>
        <v>0.74202078155342277</v>
      </c>
      <c r="F13" s="86">
        <v>1165088</v>
      </c>
      <c r="G13" s="90">
        <f t="shared" si="1"/>
        <v>4.3225975416925708</v>
      </c>
      <c r="H13" s="53"/>
      <c r="I13" s="108">
        <f t="shared" si="2"/>
        <v>0</v>
      </c>
      <c r="J13" s="53">
        <v>1492218</v>
      </c>
      <c r="K13" s="108">
        <f t="shared" si="3"/>
        <v>5.5362838330404269</v>
      </c>
      <c r="L13" s="53"/>
      <c r="M13" s="108">
        <f t="shared" si="4"/>
        <v>0</v>
      </c>
      <c r="N13" s="53">
        <v>2134989</v>
      </c>
      <c r="O13" s="108">
        <f t="shared" si="5"/>
        <v>7.921031031939803</v>
      </c>
      <c r="P13" s="56">
        <v>1809381</v>
      </c>
      <c r="Q13" s="108">
        <f t="shared" si="12"/>
        <v>6.7129915187395683</v>
      </c>
      <c r="R13" s="53"/>
      <c r="S13" s="108">
        <f t="shared" si="13"/>
        <v>0</v>
      </c>
      <c r="T13" s="53"/>
      <c r="U13" s="108">
        <f t="shared" si="14"/>
        <v>0</v>
      </c>
      <c r="V13" s="53">
        <v>990556</v>
      </c>
      <c r="W13" s="108">
        <f t="shared" si="15"/>
        <v>3.6750656864621609</v>
      </c>
      <c r="X13" s="53">
        <v>10325532</v>
      </c>
      <c r="Y13" s="108">
        <f t="shared" si="16"/>
        <v>38.308796622974377</v>
      </c>
      <c r="Z13" s="53">
        <v>35000</v>
      </c>
      <c r="AA13" s="108">
        <f t="shared" si="6"/>
        <v>0.129853636771849</v>
      </c>
      <c r="AB13" s="53"/>
      <c r="AC13" s="108">
        <f t="shared" si="7"/>
        <v>0</v>
      </c>
      <c r="AD13" s="90"/>
      <c r="AE13" s="108">
        <f t="shared" si="7"/>
        <v>0</v>
      </c>
      <c r="AF13" s="90"/>
      <c r="AG13" s="108">
        <f t="shared" si="7"/>
        <v>0</v>
      </c>
      <c r="AH13" s="90"/>
      <c r="AI13" s="90">
        <f t="shared" si="7"/>
        <v>0</v>
      </c>
      <c r="AJ13" s="53">
        <v>8800659</v>
      </c>
      <c r="AK13" s="108">
        <f t="shared" si="8"/>
        <v>32.651359346825821</v>
      </c>
      <c r="AL13" s="59">
        <f t="shared" si="11"/>
        <v>26953423</v>
      </c>
      <c r="AM13" s="77">
        <f t="shared" si="9"/>
        <v>0.210133947915982</v>
      </c>
      <c r="AN13" s="69">
        <f t="shared" si="10"/>
        <v>39</v>
      </c>
      <c r="AO13" s="68"/>
      <c r="AP13" s="69"/>
    </row>
    <row r="14" spans="1:47" x14ac:dyDescent="0.2">
      <c r="A14" s="46"/>
      <c r="B14" s="4"/>
      <c r="C14" s="45" t="s">
        <v>9</v>
      </c>
      <c r="D14" s="51">
        <v>2082515</v>
      </c>
      <c r="E14" s="92">
        <f t="shared" si="0"/>
        <v>0.10706637884387528</v>
      </c>
      <c r="F14" s="87">
        <v>540196296</v>
      </c>
      <c r="G14" s="92">
        <f t="shared" si="1"/>
        <v>27.772602491503871</v>
      </c>
      <c r="H14" s="54">
        <v>2788308</v>
      </c>
      <c r="I14" s="110">
        <f t="shared" si="2"/>
        <v>0.14335264843778228</v>
      </c>
      <c r="J14" s="54">
        <v>86759539</v>
      </c>
      <c r="K14" s="110">
        <f t="shared" si="3"/>
        <v>4.4604863210560177</v>
      </c>
      <c r="L14" s="54"/>
      <c r="M14" s="110">
        <f t="shared" si="4"/>
        <v>0</v>
      </c>
      <c r="N14" s="54">
        <v>32305606</v>
      </c>
      <c r="O14" s="110">
        <f t="shared" si="5"/>
        <v>1.6608976409663172</v>
      </c>
      <c r="P14" s="57">
        <v>33036396</v>
      </c>
      <c r="Q14" s="110">
        <f t="shared" si="12"/>
        <v>1.698469057736576</v>
      </c>
      <c r="R14" s="54">
        <v>1358718</v>
      </c>
      <c r="S14" s="110">
        <f t="shared" si="13"/>
        <v>6.9854486584726899E-2</v>
      </c>
      <c r="T14" s="54">
        <v>2071340</v>
      </c>
      <c r="U14" s="110">
        <f t="shared" si="14"/>
        <v>0.10649184911247823</v>
      </c>
      <c r="V14" s="54">
        <v>19806461</v>
      </c>
      <c r="W14" s="110">
        <f t="shared" si="15"/>
        <v>1.0182908920139546</v>
      </c>
      <c r="X14" s="54">
        <v>25658039</v>
      </c>
      <c r="Y14" s="110">
        <f t="shared" si="16"/>
        <v>1.319132550769107</v>
      </c>
      <c r="Z14" s="54">
        <v>124321.56</v>
      </c>
      <c r="AA14" s="110">
        <f t="shared" si="6"/>
        <v>6.3916270669942691E-3</v>
      </c>
      <c r="AB14" s="54">
        <v>2048049</v>
      </c>
      <c r="AC14" s="110">
        <f t="shared" si="7"/>
        <v>0.10529441090451686</v>
      </c>
      <c r="AD14" s="92">
        <v>-491713.55</v>
      </c>
      <c r="AE14" s="110">
        <f t="shared" si="7"/>
        <v>-2.5280004814835333E-2</v>
      </c>
      <c r="AF14" s="92">
        <v>13903535</v>
      </c>
      <c r="AG14" s="110">
        <f t="shared" si="7"/>
        <v>0.71480932698159649</v>
      </c>
      <c r="AH14" s="92">
        <v>11617876</v>
      </c>
      <c r="AI14" s="92">
        <f t="shared" si="7"/>
        <v>0.59729889733191177</v>
      </c>
      <c r="AJ14" s="54">
        <v>1171803766</v>
      </c>
      <c r="AK14" s="110">
        <f t="shared" si="8"/>
        <v>60.244841425505115</v>
      </c>
      <c r="AL14" s="60">
        <f t="shared" si="11"/>
        <v>1945069052.01</v>
      </c>
      <c r="AM14" s="78">
        <f t="shared" si="9"/>
        <v>15.164123639066467</v>
      </c>
      <c r="AN14" s="79">
        <f t="shared" si="10"/>
        <v>2</v>
      </c>
      <c r="AO14" s="111"/>
      <c r="AP14" s="69"/>
    </row>
    <row r="15" spans="1:47" x14ac:dyDescent="0.2">
      <c r="B15" s="2"/>
      <c r="C15" s="44" t="s">
        <v>10</v>
      </c>
      <c r="D15" s="50"/>
      <c r="E15" s="90">
        <f t="shared" si="0"/>
        <v>0</v>
      </c>
      <c r="F15" s="86">
        <v>299204783</v>
      </c>
      <c r="G15" s="90">
        <f t="shared" si="1"/>
        <v>69.601077889451403</v>
      </c>
      <c r="H15" s="53"/>
      <c r="I15" s="108">
        <f t="shared" si="2"/>
        <v>0</v>
      </c>
      <c r="J15" s="53">
        <v>4344018</v>
      </c>
      <c r="K15" s="108">
        <f t="shared" si="3"/>
        <v>1.0105063566820682</v>
      </c>
      <c r="L15" s="53"/>
      <c r="M15" s="108">
        <f t="shared" si="4"/>
        <v>0</v>
      </c>
      <c r="N15" s="53">
        <v>1930488</v>
      </c>
      <c r="O15" s="108">
        <f t="shared" si="5"/>
        <v>0.44907051386491792</v>
      </c>
      <c r="P15" s="56">
        <v>566034</v>
      </c>
      <c r="Q15" s="108">
        <f t="shared" si="12"/>
        <v>0.13167094498645676</v>
      </c>
      <c r="R15" s="53"/>
      <c r="S15" s="108">
        <f t="shared" si="13"/>
        <v>0</v>
      </c>
      <c r="T15" s="53">
        <v>65000</v>
      </c>
      <c r="U15" s="108">
        <f t="shared" si="14"/>
        <v>1.512031331001263E-2</v>
      </c>
      <c r="V15" s="53">
        <v>1344378</v>
      </c>
      <c r="W15" s="108">
        <f t="shared" si="15"/>
        <v>0.31272948564751013</v>
      </c>
      <c r="X15" s="53">
        <v>9004688</v>
      </c>
      <c r="Y15" s="108">
        <f t="shared" si="16"/>
        <v>2.0946723664447848</v>
      </c>
      <c r="Z15" s="53"/>
      <c r="AA15" s="108">
        <f t="shared" si="6"/>
        <v>0</v>
      </c>
      <c r="AB15" s="53">
        <v>560000</v>
      </c>
      <c r="AC15" s="108">
        <f t="shared" si="7"/>
        <v>0.13026731467087804</v>
      </c>
      <c r="AD15" s="90">
        <v>49682</v>
      </c>
      <c r="AE15" s="108">
        <f t="shared" si="7"/>
        <v>1.1557037013354577E-2</v>
      </c>
      <c r="AF15" s="90"/>
      <c r="AG15" s="108">
        <f t="shared" si="7"/>
        <v>0</v>
      </c>
      <c r="AH15" s="90">
        <v>0</v>
      </c>
      <c r="AI15" s="90">
        <f t="shared" si="7"/>
        <v>0</v>
      </c>
      <c r="AJ15" s="53">
        <v>112816201</v>
      </c>
      <c r="AK15" s="108">
        <f t="shared" si="8"/>
        <v>26.24332777792862</v>
      </c>
      <c r="AL15" s="59">
        <f t="shared" si="11"/>
        <v>429885272</v>
      </c>
      <c r="AM15" s="77">
        <f t="shared" si="9"/>
        <v>3.3514663186303189</v>
      </c>
      <c r="AN15" s="69">
        <f t="shared" si="10"/>
        <v>8</v>
      </c>
      <c r="AO15" s="68"/>
      <c r="AP15" s="69"/>
    </row>
    <row r="16" spans="1:47" x14ac:dyDescent="0.2">
      <c r="B16" s="2"/>
      <c r="C16" s="44" t="s">
        <v>11</v>
      </c>
      <c r="D16" s="50">
        <v>4196000</v>
      </c>
      <c r="E16" s="90">
        <f t="shared" si="0"/>
        <v>2.0537070731722373</v>
      </c>
      <c r="F16" s="86">
        <v>147010599</v>
      </c>
      <c r="G16" s="90">
        <f t="shared" si="1"/>
        <v>71.953457339749136</v>
      </c>
      <c r="H16" s="53"/>
      <c r="I16" s="108">
        <f t="shared" si="2"/>
        <v>0</v>
      </c>
      <c r="J16" s="53">
        <v>3284617</v>
      </c>
      <c r="K16" s="108">
        <f t="shared" si="3"/>
        <v>1.6076361214398889</v>
      </c>
      <c r="L16" s="53"/>
      <c r="M16" s="108">
        <f t="shared" si="4"/>
        <v>0</v>
      </c>
      <c r="N16" s="53">
        <v>1437226</v>
      </c>
      <c r="O16" s="108">
        <f t="shared" si="5"/>
        <v>0.70344165918661616</v>
      </c>
      <c r="P16" s="56">
        <v>-24094</v>
      </c>
      <c r="Q16" s="108">
        <f t="shared" si="12"/>
        <v>-1.1792664018353641E-2</v>
      </c>
      <c r="R16" s="53">
        <v>0</v>
      </c>
      <c r="S16" s="108">
        <f t="shared" si="13"/>
        <v>0</v>
      </c>
      <c r="T16" s="53"/>
      <c r="U16" s="108">
        <f t="shared" si="14"/>
        <v>0</v>
      </c>
      <c r="V16" s="53">
        <v>1454674</v>
      </c>
      <c r="W16" s="108">
        <f t="shared" si="15"/>
        <v>0.71198147830308645</v>
      </c>
      <c r="X16" s="53">
        <v>5525030</v>
      </c>
      <c r="Y16" s="108">
        <f t="shared" si="16"/>
        <v>2.704192848066922</v>
      </c>
      <c r="Z16" s="53"/>
      <c r="AA16" s="108">
        <f t="shared" si="6"/>
        <v>0</v>
      </c>
      <c r="AB16" s="53"/>
      <c r="AC16" s="108">
        <f t="shared" si="7"/>
        <v>0</v>
      </c>
      <c r="AD16" s="90"/>
      <c r="AE16" s="108">
        <f t="shared" si="7"/>
        <v>0</v>
      </c>
      <c r="AF16" s="90"/>
      <c r="AG16" s="108">
        <f t="shared" si="7"/>
        <v>0</v>
      </c>
      <c r="AH16" s="90">
        <v>5702298</v>
      </c>
      <c r="AI16" s="90">
        <f t="shared" si="7"/>
        <v>2.7909556091362968</v>
      </c>
      <c r="AJ16" s="53">
        <v>35727111</v>
      </c>
      <c r="AK16" s="108">
        <f t="shared" si="8"/>
        <v>17.486420534964164</v>
      </c>
      <c r="AL16" s="59">
        <f t="shared" si="11"/>
        <v>204313461</v>
      </c>
      <c r="AM16" s="77">
        <f t="shared" si="9"/>
        <v>1.5928661147160426</v>
      </c>
      <c r="AN16" s="69">
        <f t="shared" si="10"/>
        <v>16</v>
      </c>
      <c r="AO16" s="68"/>
      <c r="AP16" s="69"/>
    </row>
    <row r="17" spans="1:42" x14ac:dyDescent="0.2">
      <c r="B17" s="2"/>
      <c r="C17" s="44" t="s">
        <v>12</v>
      </c>
      <c r="D17" s="50"/>
      <c r="E17" s="90">
        <f t="shared" si="0"/>
        <v>0</v>
      </c>
      <c r="F17" s="86">
        <v>6102581</v>
      </c>
      <c r="G17" s="90">
        <f t="shared" si="1"/>
        <v>59.019706565941036</v>
      </c>
      <c r="H17" s="53">
        <v>0</v>
      </c>
      <c r="I17" s="108">
        <f t="shared" si="2"/>
        <v>0</v>
      </c>
      <c r="J17" s="53">
        <v>460927</v>
      </c>
      <c r="K17" s="108">
        <f t="shared" si="3"/>
        <v>4.4577493175952121</v>
      </c>
      <c r="L17" s="53"/>
      <c r="M17" s="108">
        <f t="shared" si="4"/>
        <v>0</v>
      </c>
      <c r="N17" s="53">
        <v>337701</v>
      </c>
      <c r="O17" s="108">
        <f t="shared" si="5"/>
        <v>3.2659974405951933</v>
      </c>
      <c r="P17" s="56">
        <v>792389</v>
      </c>
      <c r="Q17" s="108">
        <f t="shared" si="12"/>
        <v>7.6634077066866384</v>
      </c>
      <c r="R17" s="53"/>
      <c r="S17" s="108">
        <f t="shared" si="13"/>
        <v>0</v>
      </c>
      <c r="T17" s="53"/>
      <c r="U17" s="108">
        <f t="shared" si="14"/>
        <v>0</v>
      </c>
      <c r="V17" s="53">
        <v>236052</v>
      </c>
      <c r="W17" s="108">
        <f t="shared" si="15"/>
        <v>2.2829225493776346</v>
      </c>
      <c r="X17" s="53">
        <v>857388</v>
      </c>
      <c r="Y17" s="108">
        <f t="shared" si="16"/>
        <v>8.2920305643069803</v>
      </c>
      <c r="Z17" s="53"/>
      <c r="AA17" s="108">
        <f t="shared" si="6"/>
        <v>0</v>
      </c>
      <c r="AB17" s="53"/>
      <c r="AC17" s="108">
        <f t="shared" si="7"/>
        <v>0</v>
      </c>
      <c r="AD17" s="90"/>
      <c r="AE17" s="108">
        <f t="shared" si="7"/>
        <v>0</v>
      </c>
      <c r="AF17" s="90"/>
      <c r="AG17" s="108">
        <f t="shared" si="7"/>
        <v>0</v>
      </c>
      <c r="AH17" s="90"/>
      <c r="AI17" s="90">
        <f t="shared" si="7"/>
        <v>0</v>
      </c>
      <c r="AJ17" s="53">
        <v>1552866</v>
      </c>
      <c r="AK17" s="108">
        <f t="shared" si="8"/>
        <v>15.018185855497304</v>
      </c>
      <c r="AL17" s="59">
        <f t="shared" si="11"/>
        <v>10339904</v>
      </c>
      <c r="AM17" s="77">
        <f t="shared" si="9"/>
        <v>8.0611833554211421E-2</v>
      </c>
      <c r="AN17" s="69">
        <f t="shared" si="10"/>
        <v>50</v>
      </c>
      <c r="AO17" s="68"/>
      <c r="AP17" s="69"/>
    </row>
    <row r="18" spans="1:42" x14ac:dyDescent="0.2">
      <c r="B18" s="2"/>
      <c r="C18" s="44" t="s">
        <v>66</v>
      </c>
      <c r="D18" s="50">
        <v>1000000</v>
      </c>
      <c r="E18" s="90">
        <f t="shared" si="0"/>
        <v>0.18869593145774025</v>
      </c>
      <c r="F18" s="86">
        <v>449487692.10000002</v>
      </c>
      <c r="G18" s="90">
        <f t="shared" si="1"/>
        <v>84.816498739599453</v>
      </c>
      <c r="H18" s="53"/>
      <c r="I18" s="108">
        <f t="shared" si="2"/>
        <v>0</v>
      </c>
      <c r="J18" s="53">
        <v>-98527</v>
      </c>
      <c r="K18" s="108">
        <f t="shared" si="3"/>
        <v>-1.8591644038736772E-2</v>
      </c>
      <c r="L18" s="53">
        <v>13982504.57</v>
      </c>
      <c r="M18" s="108">
        <f t="shared" si="4"/>
        <v>2.6384417239482598</v>
      </c>
      <c r="N18" s="53"/>
      <c r="O18" s="108">
        <f t="shared" si="5"/>
        <v>0</v>
      </c>
      <c r="P18" s="56"/>
      <c r="Q18" s="108">
        <f t="shared" si="12"/>
        <v>0</v>
      </c>
      <c r="R18" s="53"/>
      <c r="S18" s="108">
        <f t="shared" si="13"/>
        <v>0</v>
      </c>
      <c r="T18" s="53">
        <v>18544844.739999998</v>
      </c>
      <c r="U18" s="108">
        <f t="shared" si="14"/>
        <v>3.4993367519534746</v>
      </c>
      <c r="V18" s="53">
        <v>996200</v>
      </c>
      <c r="W18" s="108">
        <f t="shared" si="15"/>
        <v>0.18797888691820083</v>
      </c>
      <c r="X18" s="53"/>
      <c r="Y18" s="108">
        <f t="shared" si="16"/>
        <v>0</v>
      </c>
      <c r="Z18" s="53"/>
      <c r="AA18" s="108">
        <f t="shared" si="6"/>
        <v>0</v>
      </c>
      <c r="AB18" s="53"/>
      <c r="AC18" s="108">
        <f t="shared" si="7"/>
        <v>0</v>
      </c>
      <c r="AD18" s="90">
        <v>32124774.219999999</v>
      </c>
      <c r="AE18" s="108">
        <f t="shared" si="7"/>
        <v>6.0618141943125003</v>
      </c>
      <c r="AF18" s="90">
        <v>2959021</v>
      </c>
      <c r="AG18" s="108">
        <f t="shared" si="7"/>
        <v>0.55835522379801394</v>
      </c>
      <c r="AH18" s="90"/>
      <c r="AI18" s="90">
        <f t="shared" si="7"/>
        <v>0</v>
      </c>
      <c r="AJ18" s="53">
        <v>10956623.050000001</v>
      </c>
      <c r="AK18" s="108">
        <f t="shared" si="8"/>
        <v>2.0674701920510969</v>
      </c>
      <c r="AL18" s="59">
        <f t="shared" si="11"/>
        <v>529953132.68000001</v>
      </c>
      <c r="AM18" s="77">
        <f t="shared" si="9"/>
        <v>4.1316141545543443</v>
      </c>
      <c r="AN18" s="69">
        <f t="shared" si="10"/>
        <v>7</v>
      </c>
      <c r="AO18" s="68"/>
      <c r="AP18" s="69"/>
    </row>
    <row r="19" spans="1:42" x14ac:dyDescent="0.2">
      <c r="A19" s="46"/>
      <c r="B19" s="4"/>
      <c r="C19" s="45" t="s">
        <v>13</v>
      </c>
      <c r="D19" s="51">
        <v>3443420</v>
      </c>
      <c r="E19" s="92">
        <f t="shared" si="0"/>
        <v>0.85895741393613412</v>
      </c>
      <c r="F19" s="87">
        <v>93469082.450000003</v>
      </c>
      <c r="G19" s="92">
        <f t="shared" si="1"/>
        <v>23.315762045941334</v>
      </c>
      <c r="H19" s="54">
        <v>3000000</v>
      </c>
      <c r="I19" s="110">
        <f t="shared" si="2"/>
        <v>0.74834677204883593</v>
      </c>
      <c r="J19" s="54">
        <v>8364023</v>
      </c>
      <c r="K19" s="110">
        <f t="shared" si="3"/>
        <v>2.0863965377974067</v>
      </c>
      <c r="L19" s="54"/>
      <c r="M19" s="110">
        <f t="shared" si="4"/>
        <v>0</v>
      </c>
      <c r="N19" s="54">
        <v>9741458</v>
      </c>
      <c r="O19" s="110">
        <f t="shared" si="5"/>
        <v>2.4299962164497693</v>
      </c>
      <c r="P19" s="57">
        <v>0</v>
      </c>
      <c r="Q19" s="110">
        <f t="shared" si="12"/>
        <v>0</v>
      </c>
      <c r="R19" s="54">
        <v>495000</v>
      </c>
      <c r="S19" s="110">
        <f t="shared" si="13"/>
        <v>0.12347721738805791</v>
      </c>
      <c r="T19" s="54">
        <v>1055618</v>
      </c>
      <c r="U19" s="110">
        <f t="shared" si="14"/>
        <v>0.26332277427221601</v>
      </c>
      <c r="V19" s="54">
        <v>4485334</v>
      </c>
      <c r="W19" s="110">
        <f t="shared" si="15"/>
        <v>1.1188617401536312</v>
      </c>
      <c r="X19" s="54">
        <v>14826044</v>
      </c>
      <c r="Y19" s="110">
        <f t="shared" si="16"/>
        <v>3.6983407232180037</v>
      </c>
      <c r="Z19" s="54">
        <v>139160</v>
      </c>
      <c r="AA19" s="110">
        <f t="shared" si="6"/>
        <v>3.4713312266105328E-2</v>
      </c>
      <c r="AB19" s="54"/>
      <c r="AC19" s="110">
        <f t="shared" si="7"/>
        <v>0</v>
      </c>
      <c r="AD19" s="92"/>
      <c r="AE19" s="110">
        <f t="shared" si="7"/>
        <v>0</v>
      </c>
      <c r="AF19" s="92">
        <v>3800000</v>
      </c>
      <c r="AG19" s="110">
        <f t="shared" si="7"/>
        <v>0.94790591126185875</v>
      </c>
      <c r="AH19" s="92">
        <v>2000000</v>
      </c>
      <c r="AI19" s="92">
        <f t="shared" si="7"/>
        <v>0.49889784803255727</v>
      </c>
      <c r="AJ19" s="54">
        <v>256064530</v>
      </c>
      <c r="AK19" s="110">
        <f t="shared" si="8"/>
        <v>63.875021487234093</v>
      </c>
      <c r="AL19" s="60">
        <f t="shared" si="11"/>
        <v>400883669.44999999</v>
      </c>
      <c r="AM19" s="78">
        <f t="shared" si="9"/>
        <v>3.1253643782674296</v>
      </c>
      <c r="AN19" s="79">
        <f t="shared" si="10"/>
        <v>10</v>
      </c>
      <c r="AO19" s="111"/>
      <c r="AP19" s="69"/>
    </row>
    <row r="20" spans="1:42" x14ac:dyDescent="0.2">
      <c r="B20" s="2"/>
      <c r="C20" s="44" t="s">
        <v>14</v>
      </c>
      <c r="D20" s="50">
        <v>480000</v>
      </c>
      <c r="E20" s="90">
        <f t="shared" si="0"/>
        <v>0.26730665225349198</v>
      </c>
      <c r="F20" s="86">
        <v>13879562</v>
      </c>
      <c r="G20" s="90">
        <f t="shared" si="1"/>
        <v>7.7293734436766277</v>
      </c>
      <c r="H20" s="53">
        <v>840000</v>
      </c>
      <c r="I20" s="108">
        <f t="shared" si="2"/>
        <v>0.46778664144361098</v>
      </c>
      <c r="J20" s="53">
        <v>0</v>
      </c>
      <c r="K20" s="108">
        <f t="shared" si="3"/>
        <v>0</v>
      </c>
      <c r="L20" s="53"/>
      <c r="M20" s="108">
        <f t="shared" si="4"/>
        <v>0</v>
      </c>
      <c r="N20" s="53">
        <v>2685640</v>
      </c>
      <c r="O20" s="108">
        <f t="shared" si="5"/>
        <v>1.4956029949126421</v>
      </c>
      <c r="P20" s="56">
        <v>2351501</v>
      </c>
      <c r="Q20" s="108">
        <f t="shared" si="12"/>
        <v>1.3095247085015389</v>
      </c>
      <c r="R20" s="53">
        <v>990000</v>
      </c>
      <c r="S20" s="108">
        <f t="shared" si="13"/>
        <v>0.5513199702728272</v>
      </c>
      <c r="T20" s="53">
        <v>175000</v>
      </c>
      <c r="U20" s="108">
        <f t="shared" si="14"/>
        <v>9.7455550300752272E-2</v>
      </c>
      <c r="V20" s="53">
        <v>2244046</v>
      </c>
      <c r="W20" s="108">
        <f t="shared" si="15"/>
        <v>1.2496842161725827</v>
      </c>
      <c r="X20" s="53">
        <v>16094927</v>
      </c>
      <c r="Y20" s="108">
        <f t="shared" si="16"/>
        <v>8.9630855304882058</v>
      </c>
      <c r="Z20" s="53">
        <v>45000</v>
      </c>
      <c r="AA20" s="108">
        <f t="shared" si="6"/>
        <v>2.5059998648764875E-2</v>
      </c>
      <c r="AB20" s="53"/>
      <c r="AC20" s="108">
        <f t="shared" si="7"/>
        <v>0</v>
      </c>
      <c r="AD20" s="90"/>
      <c r="AE20" s="108">
        <f t="shared" si="7"/>
        <v>0</v>
      </c>
      <c r="AF20" s="90"/>
      <c r="AG20" s="108">
        <f t="shared" si="7"/>
        <v>0</v>
      </c>
      <c r="AH20" s="90"/>
      <c r="AI20" s="90">
        <f t="shared" si="7"/>
        <v>0</v>
      </c>
      <c r="AJ20" s="53">
        <v>139783368</v>
      </c>
      <c r="AK20" s="108">
        <f t="shared" si="8"/>
        <v>77.843800293328954</v>
      </c>
      <c r="AL20" s="59">
        <f t="shared" si="11"/>
        <v>179569044</v>
      </c>
      <c r="AM20" s="77">
        <f t="shared" si="9"/>
        <v>1.3999539924564937</v>
      </c>
      <c r="AN20" s="69">
        <f t="shared" si="10"/>
        <v>17</v>
      </c>
      <c r="AO20" s="68"/>
      <c r="AP20" s="69"/>
    </row>
    <row r="21" spans="1:42" x14ac:dyDescent="0.2">
      <c r="B21" s="2"/>
      <c r="C21" s="44" t="s">
        <v>15</v>
      </c>
      <c r="D21" s="50"/>
      <c r="E21" s="90">
        <f t="shared" si="0"/>
        <v>0</v>
      </c>
      <c r="F21" s="86">
        <v>1305000</v>
      </c>
      <c r="G21" s="90">
        <f t="shared" si="1"/>
        <v>63.778471222713925</v>
      </c>
      <c r="H21" s="53"/>
      <c r="I21" s="108">
        <f t="shared" si="2"/>
        <v>0</v>
      </c>
      <c r="J21" s="53"/>
      <c r="K21" s="108">
        <f t="shared" si="3"/>
        <v>0</v>
      </c>
      <c r="L21" s="53"/>
      <c r="M21" s="108">
        <f t="shared" si="4"/>
        <v>0</v>
      </c>
      <c r="N21" s="53"/>
      <c r="O21" s="108">
        <f t="shared" si="5"/>
        <v>0</v>
      </c>
      <c r="P21" s="56"/>
      <c r="Q21" s="108">
        <f t="shared" si="12"/>
        <v>0</v>
      </c>
      <c r="R21" s="53"/>
      <c r="S21" s="108">
        <f t="shared" si="13"/>
        <v>0</v>
      </c>
      <c r="T21" s="53"/>
      <c r="U21" s="108">
        <f t="shared" si="14"/>
        <v>0</v>
      </c>
      <c r="V21" s="53"/>
      <c r="W21" s="108">
        <f t="shared" si="15"/>
        <v>0</v>
      </c>
      <c r="X21" s="53">
        <v>741145</v>
      </c>
      <c r="Y21" s="108">
        <f t="shared" si="16"/>
        <v>36.221528777286068</v>
      </c>
      <c r="Z21" s="53"/>
      <c r="AA21" s="108">
        <f t="shared" si="6"/>
        <v>0</v>
      </c>
      <c r="AB21" s="53"/>
      <c r="AC21" s="108">
        <f t="shared" si="7"/>
        <v>0</v>
      </c>
      <c r="AD21" s="90"/>
      <c r="AE21" s="108">
        <f t="shared" si="7"/>
        <v>0</v>
      </c>
      <c r="AF21" s="90"/>
      <c r="AG21" s="108">
        <f t="shared" si="7"/>
        <v>0</v>
      </c>
      <c r="AH21" s="90"/>
      <c r="AI21" s="90">
        <f t="shared" si="7"/>
        <v>0</v>
      </c>
      <c r="AJ21" s="53">
        <v>0</v>
      </c>
      <c r="AK21" s="108">
        <f t="shared" si="8"/>
        <v>0</v>
      </c>
      <c r="AL21" s="59">
        <f t="shared" si="11"/>
        <v>2046145</v>
      </c>
      <c r="AM21" s="77">
        <f t="shared" si="9"/>
        <v>1.5952130712991335E-2</v>
      </c>
      <c r="AN21" s="69">
        <f t="shared" si="10"/>
        <v>54</v>
      </c>
      <c r="AO21" s="68"/>
      <c r="AP21" s="69"/>
    </row>
    <row r="22" spans="1:42" x14ac:dyDescent="0.2">
      <c r="B22" s="2"/>
      <c r="C22" s="44" t="s">
        <v>16</v>
      </c>
      <c r="D22" s="50"/>
      <c r="E22" s="90">
        <f t="shared" si="0"/>
        <v>0</v>
      </c>
      <c r="F22" s="86">
        <v>20418349</v>
      </c>
      <c r="G22" s="90">
        <f t="shared" si="1"/>
        <v>24.890206358811191</v>
      </c>
      <c r="H22" s="53"/>
      <c r="I22" s="108">
        <f t="shared" si="2"/>
        <v>0</v>
      </c>
      <c r="J22" s="53">
        <v>841065</v>
      </c>
      <c r="K22" s="108">
        <f t="shared" si="3"/>
        <v>1.0252680768250917</v>
      </c>
      <c r="L22" s="53"/>
      <c r="M22" s="108">
        <f t="shared" si="4"/>
        <v>0</v>
      </c>
      <c r="N22" s="53">
        <v>1111451</v>
      </c>
      <c r="O22" s="108">
        <f t="shared" si="5"/>
        <v>1.3548717747799814</v>
      </c>
      <c r="P22" s="56">
        <v>365233</v>
      </c>
      <c r="Q22" s="108">
        <f t="shared" si="12"/>
        <v>0.44522330081867489</v>
      </c>
      <c r="R22" s="53"/>
      <c r="S22" s="108">
        <f t="shared" si="13"/>
        <v>0</v>
      </c>
      <c r="T22" s="53"/>
      <c r="U22" s="108">
        <f t="shared" si="14"/>
        <v>0</v>
      </c>
      <c r="V22" s="53">
        <v>531746</v>
      </c>
      <c r="W22" s="108">
        <f t="shared" si="15"/>
        <v>0.64820459629093496</v>
      </c>
      <c r="X22" s="53">
        <v>2127899</v>
      </c>
      <c r="Y22" s="108">
        <f t="shared" si="16"/>
        <v>2.5939337808707248</v>
      </c>
      <c r="Z22" s="53"/>
      <c r="AA22" s="108">
        <f t="shared" si="6"/>
        <v>0</v>
      </c>
      <c r="AB22" s="53"/>
      <c r="AC22" s="108">
        <f t="shared" si="7"/>
        <v>0</v>
      </c>
      <c r="AD22" s="90"/>
      <c r="AE22" s="108">
        <f t="shared" si="7"/>
        <v>0</v>
      </c>
      <c r="AF22" s="90"/>
      <c r="AG22" s="108">
        <f t="shared" si="7"/>
        <v>0</v>
      </c>
      <c r="AH22" s="90"/>
      <c r="AI22" s="90">
        <f t="shared" si="7"/>
        <v>0</v>
      </c>
      <c r="AJ22" s="53">
        <v>56637924</v>
      </c>
      <c r="AK22" s="108">
        <f t="shared" si="8"/>
        <v>69.042292111603402</v>
      </c>
      <c r="AL22" s="59">
        <f t="shared" si="11"/>
        <v>82033667</v>
      </c>
      <c r="AM22" s="77">
        <f t="shared" si="9"/>
        <v>0.63954987493555127</v>
      </c>
      <c r="AN22" s="69">
        <f t="shared" si="10"/>
        <v>26</v>
      </c>
      <c r="AO22" s="68"/>
      <c r="AP22" s="69"/>
    </row>
    <row r="23" spans="1:42" x14ac:dyDescent="0.2">
      <c r="B23" s="2"/>
      <c r="C23" s="44" t="s">
        <v>17</v>
      </c>
      <c r="D23" s="50"/>
      <c r="E23" s="90">
        <f t="shared" si="0"/>
        <v>0</v>
      </c>
      <c r="F23" s="86">
        <v>1792398</v>
      </c>
      <c r="G23" s="90">
        <f t="shared" si="1"/>
        <v>8.1157777388278767</v>
      </c>
      <c r="H23" s="53"/>
      <c r="I23" s="108">
        <f t="shared" si="2"/>
        <v>0</v>
      </c>
      <c r="J23" s="53">
        <v>621456</v>
      </c>
      <c r="K23" s="108">
        <f t="shared" si="3"/>
        <v>2.813883283992181</v>
      </c>
      <c r="L23" s="53"/>
      <c r="M23" s="108">
        <f t="shared" si="4"/>
        <v>0</v>
      </c>
      <c r="N23" s="53">
        <v>1447590</v>
      </c>
      <c r="O23" s="108">
        <f t="shared" si="5"/>
        <v>6.554525667262431</v>
      </c>
      <c r="P23" s="56">
        <v>-1</v>
      </c>
      <c r="Q23" s="108">
        <f t="shared" si="12"/>
        <v>-4.527888191589077E-6</v>
      </c>
      <c r="R23" s="53"/>
      <c r="S23" s="108">
        <f t="shared" si="13"/>
        <v>0</v>
      </c>
      <c r="T23" s="53"/>
      <c r="U23" s="108">
        <f t="shared" si="14"/>
        <v>0</v>
      </c>
      <c r="V23" s="53">
        <v>534416</v>
      </c>
      <c r="W23" s="108">
        <f t="shared" si="15"/>
        <v>2.4197758957962678</v>
      </c>
      <c r="X23" s="53">
        <v>5362474</v>
      </c>
      <c r="Y23" s="108">
        <f t="shared" si="16"/>
        <v>24.280682702303441</v>
      </c>
      <c r="Z23" s="53"/>
      <c r="AA23" s="108">
        <f t="shared" si="6"/>
        <v>0</v>
      </c>
      <c r="AB23" s="53"/>
      <c r="AC23" s="108">
        <f t="shared" si="7"/>
        <v>0</v>
      </c>
      <c r="AD23" s="90"/>
      <c r="AE23" s="108">
        <f t="shared" si="7"/>
        <v>0</v>
      </c>
      <c r="AF23" s="90"/>
      <c r="AG23" s="108">
        <f t="shared" si="7"/>
        <v>0</v>
      </c>
      <c r="AH23" s="90"/>
      <c r="AI23" s="90">
        <f t="shared" si="7"/>
        <v>0</v>
      </c>
      <c r="AJ23" s="53">
        <v>12327018</v>
      </c>
      <c r="AK23" s="108">
        <f t="shared" si="8"/>
        <v>55.815359239705998</v>
      </c>
      <c r="AL23" s="59">
        <f t="shared" si="11"/>
        <v>22085351</v>
      </c>
      <c r="AM23" s="77">
        <f t="shared" si="9"/>
        <v>0.17218154431591789</v>
      </c>
      <c r="AN23" s="69">
        <f t="shared" si="10"/>
        <v>43</v>
      </c>
      <c r="AO23" s="68"/>
      <c r="AP23" s="69"/>
    </row>
    <row r="24" spans="1:42" x14ac:dyDescent="0.2">
      <c r="B24" s="4"/>
      <c r="C24" s="45" t="s">
        <v>18</v>
      </c>
      <c r="D24" s="51">
        <v>2520000</v>
      </c>
      <c r="E24" s="92">
        <f t="shared" si="0"/>
        <v>0.41670796257733833</v>
      </c>
      <c r="F24" s="87">
        <v>170932199</v>
      </c>
      <c r="G24" s="92">
        <f t="shared" si="1"/>
        <v>28.265400152442123</v>
      </c>
      <c r="H24" s="54">
        <v>2001644</v>
      </c>
      <c r="I24" s="110">
        <f t="shared" si="2"/>
        <v>0.33099245755760071</v>
      </c>
      <c r="J24" s="54">
        <v>7113237</v>
      </c>
      <c r="K24" s="110">
        <f t="shared" si="3"/>
        <v>1.176247022857039</v>
      </c>
      <c r="L24" s="54"/>
      <c r="M24" s="110">
        <f t="shared" si="4"/>
        <v>0</v>
      </c>
      <c r="N24" s="54">
        <v>7495332</v>
      </c>
      <c r="O24" s="110">
        <f t="shared" si="5"/>
        <v>1.239430367682828</v>
      </c>
      <c r="P24" s="57">
        <v>4601626</v>
      </c>
      <c r="Q24" s="110">
        <f t="shared" si="12"/>
        <v>0.76092626785829642</v>
      </c>
      <c r="R24" s="54"/>
      <c r="S24" s="110">
        <f t="shared" si="13"/>
        <v>0</v>
      </c>
      <c r="T24" s="54">
        <v>2232297</v>
      </c>
      <c r="U24" s="110">
        <f t="shared" si="14"/>
        <v>0.3691333074355177</v>
      </c>
      <c r="V24" s="54">
        <v>2547045</v>
      </c>
      <c r="W24" s="110">
        <f t="shared" si="15"/>
        <v>0.42118013196142728</v>
      </c>
      <c r="X24" s="54">
        <v>15600328</v>
      </c>
      <c r="Y24" s="110">
        <f t="shared" si="16"/>
        <v>2.5796749588961125</v>
      </c>
      <c r="Z24" s="54">
        <v>210178</v>
      </c>
      <c r="AA24" s="110">
        <f t="shared" si="6"/>
        <v>3.4755097681976113E-2</v>
      </c>
      <c r="AB24" s="54"/>
      <c r="AC24" s="110">
        <f t="shared" si="7"/>
        <v>0</v>
      </c>
      <c r="AD24" s="92"/>
      <c r="AE24" s="110">
        <f t="shared" si="7"/>
        <v>0</v>
      </c>
      <c r="AF24" s="92"/>
      <c r="AG24" s="110">
        <f t="shared" si="7"/>
        <v>0</v>
      </c>
      <c r="AH24" s="92">
        <v>2208000</v>
      </c>
      <c r="AI24" s="92">
        <f t="shared" si="7"/>
        <v>0.36511554816300118</v>
      </c>
      <c r="AJ24" s="54">
        <v>387278178.10000002</v>
      </c>
      <c r="AK24" s="110">
        <f t="shared" si="8"/>
        <v>64.040436724886746</v>
      </c>
      <c r="AL24" s="60">
        <f t="shared" si="11"/>
        <v>604740064.10000002</v>
      </c>
      <c r="AM24" s="78">
        <f t="shared" si="9"/>
        <v>4.7146671178757895</v>
      </c>
      <c r="AN24" s="79">
        <f t="shared" si="10"/>
        <v>5</v>
      </c>
      <c r="AO24" s="111"/>
      <c r="AP24" s="69"/>
    </row>
    <row r="25" spans="1:42" x14ac:dyDescent="0.2">
      <c r="B25" s="2"/>
      <c r="C25" s="44" t="s">
        <v>19</v>
      </c>
      <c r="D25" s="50">
        <v>2000000</v>
      </c>
      <c r="E25" s="90">
        <f t="shared" si="0"/>
        <v>2.0993267700471039</v>
      </c>
      <c r="F25" s="86">
        <v>3152393</v>
      </c>
      <c r="G25" s="90">
        <f t="shared" si="1"/>
        <v>3.3089515073045499</v>
      </c>
      <c r="H25" s="53">
        <v>175186</v>
      </c>
      <c r="I25" s="108">
        <f t="shared" si="2"/>
        <v>0.18388632976873595</v>
      </c>
      <c r="J25" s="53">
        <v>4716606</v>
      </c>
      <c r="K25" s="108">
        <f t="shared" si="3"/>
        <v>4.9508486197823949</v>
      </c>
      <c r="L25" s="53"/>
      <c r="M25" s="108">
        <f t="shared" si="4"/>
        <v>0</v>
      </c>
      <c r="N25" s="53">
        <v>4794988</v>
      </c>
      <c r="O25" s="108">
        <f t="shared" si="5"/>
        <v>5.0331233352273106</v>
      </c>
      <c r="P25" s="56"/>
      <c r="Q25" s="108">
        <f t="shared" si="12"/>
        <v>0</v>
      </c>
      <c r="R25" s="53"/>
      <c r="S25" s="108">
        <f t="shared" si="13"/>
        <v>0</v>
      </c>
      <c r="T25" s="53"/>
      <c r="U25" s="108">
        <f t="shared" si="14"/>
        <v>0</v>
      </c>
      <c r="V25" s="53">
        <v>1719045</v>
      </c>
      <c r="W25" s="108">
        <f t="shared" si="15"/>
        <v>1.8044185937078117</v>
      </c>
      <c r="X25" s="53">
        <v>13821325</v>
      </c>
      <c r="Y25" s="108">
        <f t="shared" si="16"/>
        <v>14.507738785010643</v>
      </c>
      <c r="Z25" s="53">
        <v>388616</v>
      </c>
      <c r="AA25" s="108">
        <f t="shared" si="6"/>
        <v>0.40791598603431262</v>
      </c>
      <c r="AB25" s="53"/>
      <c r="AC25" s="108">
        <f t="shared" si="7"/>
        <v>0</v>
      </c>
      <c r="AD25" s="90"/>
      <c r="AE25" s="108">
        <f t="shared" si="7"/>
        <v>0</v>
      </c>
      <c r="AF25" s="90"/>
      <c r="AG25" s="108">
        <f t="shared" si="7"/>
        <v>0</v>
      </c>
      <c r="AH25" s="90"/>
      <c r="AI25" s="90">
        <f t="shared" si="7"/>
        <v>0</v>
      </c>
      <c r="AJ25" s="53">
        <v>64500478</v>
      </c>
      <c r="AK25" s="108">
        <f t="shared" si="8"/>
        <v>67.703790073117148</v>
      </c>
      <c r="AL25" s="59">
        <f t="shared" si="11"/>
        <v>95268637</v>
      </c>
      <c r="AM25" s="77">
        <f t="shared" si="9"/>
        <v>0.74273218675730335</v>
      </c>
      <c r="AN25" s="69">
        <f t="shared" si="10"/>
        <v>25</v>
      </c>
      <c r="AO25" s="68"/>
      <c r="AP25" s="69"/>
    </row>
    <row r="26" spans="1:42" x14ac:dyDescent="0.2">
      <c r="B26" s="2"/>
      <c r="C26" s="44" t="s">
        <v>20</v>
      </c>
      <c r="D26" s="50">
        <v>0</v>
      </c>
      <c r="E26" s="90">
        <f t="shared" si="0"/>
        <v>0</v>
      </c>
      <c r="F26" s="86">
        <v>13128110</v>
      </c>
      <c r="G26" s="90">
        <f t="shared" si="1"/>
        <v>27.456501270866884</v>
      </c>
      <c r="H26" s="53"/>
      <c r="I26" s="108">
        <f t="shared" si="2"/>
        <v>0</v>
      </c>
      <c r="J26" s="53">
        <v>1418168</v>
      </c>
      <c r="K26" s="108">
        <f t="shared" si="3"/>
        <v>2.9659967424330502</v>
      </c>
      <c r="L26" s="53"/>
      <c r="M26" s="108">
        <f t="shared" si="4"/>
        <v>0</v>
      </c>
      <c r="N26" s="53">
        <v>2172044</v>
      </c>
      <c r="O26" s="108">
        <f t="shared" si="5"/>
        <v>4.5426743717396327</v>
      </c>
      <c r="P26" s="56">
        <v>491016</v>
      </c>
      <c r="Q26" s="108">
        <f t="shared" si="12"/>
        <v>1.0269247765303593</v>
      </c>
      <c r="R26" s="53"/>
      <c r="S26" s="108">
        <f t="shared" si="13"/>
        <v>0</v>
      </c>
      <c r="T26" s="53">
        <v>50000</v>
      </c>
      <c r="U26" s="108">
        <f t="shared" si="14"/>
        <v>0.10457141687138091</v>
      </c>
      <c r="V26" s="53">
        <v>662196</v>
      </c>
      <c r="W26" s="108">
        <f t="shared" si="15"/>
        <v>1.384935479331219</v>
      </c>
      <c r="X26" s="53">
        <v>10587266</v>
      </c>
      <c r="Y26" s="108">
        <f t="shared" si="16"/>
        <v>22.142508128283946</v>
      </c>
      <c r="Z26" s="53">
        <v>113353</v>
      </c>
      <c r="AA26" s="108">
        <f t="shared" si="6"/>
        <v>0.23706967633243281</v>
      </c>
      <c r="AB26" s="53"/>
      <c r="AC26" s="108">
        <f t="shared" si="7"/>
        <v>0</v>
      </c>
      <c r="AD26" s="90"/>
      <c r="AE26" s="108">
        <f t="shared" si="7"/>
        <v>0</v>
      </c>
      <c r="AF26" s="90"/>
      <c r="AG26" s="108">
        <f t="shared" si="7"/>
        <v>0</v>
      </c>
      <c r="AH26" s="90"/>
      <c r="AI26" s="90">
        <f t="shared" si="7"/>
        <v>0</v>
      </c>
      <c r="AJ26" s="53">
        <v>19192060</v>
      </c>
      <c r="AK26" s="108">
        <f t="shared" si="8"/>
        <v>40.138818137611096</v>
      </c>
      <c r="AL26" s="59">
        <f t="shared" si="11"/>
        <v>47814213</v>
      </c>
      <c r="AM26" s="77">
        <f t="shared" si="9"/>
        <v>0.37276858468720914</v>
      </c>
      <c r="AN26" s="69">
        <f t="shared" si="10"/>
        <v>32</v>
      </c>
      <c r="AO26" s="68"/>
      <c r="AP26" s="69"/>
    </row>
    <row r="27" spans="1:42" x14ac:dyDescent="0.2">
      <c r="B27" s="2"/>
      <c r="C27" s="44" t="s">
        <v>21</v>
      </c>
      <c r="D27" s="50">
        <v>-116813</v>
      </c>
      <c r="E27" s="90">
        <f t="shared" si="0"/>
        <v>-0.45628775209582884</v>
      </c>
      <c r="F27" s="86">
        <v>2375999</v>
      </c>
      <c r="G27" s="90">
        <f t="shared" si="1"/>
        <v>9.2809810782356177</v>
      </c>
      <c r="H27" s="53"/>
      <c r="I27" s="108">
        <f t="shared" si="2"/>
        <v>0</v>
      </c>
      <c r="J27" s="53">
        <v>954789</v>
      </c>
      <c r="K27" s="108">
        <f t="shared" si="3"/>
        <v>3.7295380354568781</v>
      </c>
      <c r="L27" s="53"/>
      <c r="M27" s="108">
        <f t="shared" si="4"/>
        <v>0</v>
      </c>
      <c r="N27" s="53">
        <v>1257242</v>
      </c>
      <c r="O27" s="108">
        <f t="shared" si="5"/>
        <v>4.9109613315338541</v>
      </c>
      <c r="P27" s="56">
        <v>1041973</v>
      </c>
      <c r="Q27" s="108">
        <f t="shared" si="12"/>
        <v>4.070090811078793</v>
      </c>
      <c r="R27" s="53">
        <v>0</v>
      </c>
      <c r="S27" s="108">
        <f t="shared" si="13"/>
        <v>0</v>
      </c>
      <c r="T27" s="53">
        <v>0</v>
      </c>
      <c r="U27" s="108">
        <f t="shared" si="14"/>
        <v>0</v>
      </c>
      <c r="V27" s="53">
        <v>487718</v>
      </c>
      <c r="W27" s="108">
        <f t="shared" si="15"/>
        <v>1.9050940381350827</v>
      </c>
      <c r="X27" s="53">
        <v>9404474</v>
      </c>
      <c r="Y27" s="108">
        <f t="shared" si="16"/>
        <v>36.735177600983349</v>
      </c>
      <c r="Z27" s="53"/>
      <c r="AA27" s="108">
        <f t="shared" si="6"/>
        <v>0</v>
      </c>
      <c r="AB27" s="53"/>
      <c r="AC27" s="108">
        <f t="shared" si="7"/>
        <v>0</v>
      </c>
      <c r="AD27" s="90"/>
      <c r="AE27" s="108">
        <f t="shared" si="7"/>
        <v>0</v>
      </c>
      <c r="AF27" s="90"/>
      <c r="AG27" s="108">
        <f t="shared" si="7"/>
        <v>0</v>
      </c>
      <c r="AH27" s="90"/>
      <c r="AI27" s="90">
        <f t="shared" si="7"/>
        <v>0</v>
      </c>
      <c r="AJ27" s="53">
        <v>10195349</v>
      </c>
      <c r="AK27" s="108">
        <f t="shared" si="8"/>
        <v>39.824444856672258</v>
      </c>
      <c r="AL27" s="59">
        <f t="shared" si="11"/>
        <v>25600731</v>
      </c>
      <c r="AM27" s="77">
        <f t="shared" si="9"/>
        <v>0.19958810703060112</v>
      </c>
      <c r="AN27" s="69">
        <f t="shared" si="10"/>
        <v>41</v>
      </c>
      <c r="AO27" s="68"/>
      <c r="AP27" s="69"/>
    </row>
    <row r="28" spans="1:42" x14ac:dyDescent="0.2">
      <c r="B28" s="2"/>
      <c r="C28" s="44" t="s">
        <v>22</v>
      </c>
      <c r="D28" s="50">
        <v>300000</v>
      </c>
      <c r="E28" s="90">
        <f t="shared" si="0"/>
        <v>0.4521212080292869</v>
      </c>
      <c r="F28" s="86">
        <v>18017856</v>
      </c>
      <c r="G28" s="90">
        <f t="shared" si="1"/>
        <v>27.154182736059113</v>
      </c>
      <c r="H28" s="53">
        <v>3975740</v>
      </c>
      <c r="I28" s="108">
        <f t="shared" si="2"/>
        <v>5.9917212387011896</v>
      </c>
      <c r="J28" s="53"/>
      <c r="K28" s="108">
        <f t="shared" si="3"/>
        <v>0</v>
      </c>
      <c r="L28" s="53"/>
      <c r="M28" s="108">
        <f t="shared" si="4"/>
        <v>0</v>
      </c>
      <c r="N28" s="53">
        <v>2607631</v>
      </c>
      <c r="O28" s="108">
        <f t="shared" si="5"/>
        <v>3.9298842593820575</v>
      </c>
      <c r="P28" s="56">
        <v>1330238</v>
      </c>
      <c r="Q28" s="108">
        <f t="shared" si="12"/>
        <v>2.0047627050882082</v>
      </c>
      <c r="R28" s="53"/>
      <c r="S28" s="108">
        <f t="shared" si="13"/>
        <v>0</v>
      </c>
      <c r="T28" s="53">
        <v>-1.8199999999999999E-12</v>
      </c>
      <c r="U28" s="108">
        <f t="shared" si="14"/>
        <v>-2.7428686620443403E-18</v>
      </c>
      <c r="V28" s="53">
        <v>1579104</v>
      </c>
      <c r="W28" s="108">
        <f t="shared" si="15"/>
        <v>2.3798213602795966</v>
      </c>
      <c r="X28" s="53">
        <v>13088426</v>
      </c>
      <c r="Y28" s="108">
        <f t="shared" si="16"/>
        <v>19.725183247739757</v>
      </c>
      <c r="Z28" s="53">
        <v>33000</v>
      </c>
      <c r="AA28" s="108">
        <f t="shared" si="6"/>
        <v>4.9733332883221557E-2</v>
      </c>
      <c r="AB28" s="53"/>
      <c r="AC28" s="108">
        <f t="shared" si="7"/>
        <v>0</v>
      </c>
      <c r="AD28" s="90"/>
      <c r="AE28" s="108">
        <f t="shared" si="7"/>
        <v>0</v>
      </c>
      <c r="AF28" s="90"/>
      <c r="AG28" s="108">
        <f t="shared" si="7"/>
        <v>0</v>
      </c>
      <c r="AH28" s="90"/>
      <c r="AI28" s="90">
        <f t="shared" si="7"/>
        <v>0</v>
      </c>
      <c r="AJ28" s="53">
        <v>25421893</v>
      </c>
      <c r="AK28" s="108">
        <f t="shared" si="8"/>
        <v>38.31258991183757</v>
      </c>
      <c r="AL28" s="59">
        <f t="shared" si="11"/>
        <v>66353888</v>
      </c>
      <c r="AM28" s="77">
        <f t="shared" si="9"/>
        <v>0.51730737298245588</v>
      </c>
      <c r="AN28" s="69">
        <f t="shared" si="10"/>
        <v>28</v>
      </c>
      <c r="AO28" s="68"/>
      <c r="AP28" s="69"/>
    </row>
    <row r="29" spans="1:42" x14ac:dyDescent="0.2">
      <c r="B29" s="4"/>
      <c r="C29" s="45" t="s">
        <v>67</v>
      </c>
      <c r="D29" s="51"/>
      <c r="E29" s="92">
        <f t="shared" si="0"/>
        <v>0</v>
      </c>
      <c r="F29" s="87">
        <v>4332495</v>
      </c>
      <c r="G29" s="92">
        <f t="shared" si="1"/>
        <v>12.439863277059146</v>
      </c>
      <c r="H29" s="54"/>
      <c r="I29" s="110">
        <f t="shared" si="2"/>
        <v>0</v>
      </c>
      <c r="J29" s="54">
        <v>2135404</v>
      </c>
      <c r="K29" s="110">
        <f t="shared" si="3"/>
        <v>6.1313709078222152</v>
      </c>
      <c r="L29" s="54">
        <v>-57722</v>
      </c>
      <c r="M29" s="110">
        <f t="shared" si="4"/>
        <v>-0.16573678401900244</v>
      </c>
      <c r="N29" s="54">
        <v>861453</v>
      </c>
      <c r="O29" s="110">
        <f t="shared" si="5"/>
        <v>2.4734841101057086</v>
      </c>
      <c r="P29" s="57">
        <v>1171627</v>
      </c>
      <c r="Q29" s="110">
        <f t="shared" si="12"/>
        <v>3.364084595991681</v>
      </c>
      <c r="R29" s="54"/>
      <c r="S29" s="110">
        <f t="shared" si="13"/>
        <v>0</v>
      </c>
      <c r="T29" s="54"/>
      <c r="U29" s="110">
        <f t="shared" si="14"/>
        <v>0</v>
      </c>
      <c r="V29" s="54">
        <v>425079</v>
      </c>
      <c r="W29" s="110">
        <f t="shared" si="15"/>
        <v>1.2205264269085192</v>
      </c>
      <c r="X29" s="54">
        <v>0</v>
      </c>
      <c r="Y29" s="110">
        <f t="shared" si="16"/>
        <v>0</v>
      </c>
      <c r="Z29" s="54">
        <v>20376</v>
      </c>
      <c r="AA29" s="110">
        <f t="shared" si="6"/>
        <v>5.8505469511991856E-2</v>
      </c>
      <c r="AB29" s="54"/>
      <c r="AC29" s="110">
        <f t="shared" si="7"/>
        <v>0</v>
      </c>
      <c r="AD29" s="92"/>
      <c r="AE29" s="110">
        <f t="shared" si="7"/>
        <v>0</v>
      </c>
      <c r="AF29" s="92"/>
      <c r="AG29" s="110">
        <f t="shared" si="7"/>
        <v>0</v>
      </c>
      <c r="AH29" s="92"/>
      <c r="AI29" s="92">
        <f t="shared" si="7"/>
        <v>0</v>
      </c>
      <c r="AJ29" s="54">
        <v>25938801</v>
      </c>
      <c r="AK29" s="110">
        <f t="shared" si="8"/>
        <v>74.47790199661975</v>
      </c>
      <c r="AL29" s="60">
        <f t="shared" si="11"/>
        <v>34827513</v>
      </c>
      <c r="AM29" s="78">
        <f t="shared" si="9"/>
        <v>0.27152183241383426</v>
      </c>
      <c r="AN29" s="79">
        <f t="shared" si="10"/>
        <v>36</v>
      </c>
      <c r="AO29" s="111"/>
      <c r="AP29" s="69"/>
    </row>
    <row r="30" spans="1:42" x14ac:dyDescent="0.2">
      <c r="B30" s="2"/>
      <c r="C30" s="44" t="s">
        <v>23</v>
      </c>
      <c r="D30" s="50"/>
      <c r="E30" s="90">
        <f t="shared" si="0"/>
        <v>0</v>
      </c>
      <c r="F30" s="86">
        <v>2865978</v>
      </c>
      <c r="G30" s="90">
        <f t="shared" si="1"/>
        <v>11.192695089665266</v>
      </c>
      <c r="H30" s="53"/>
      <c r="I30" s="108">
        <f t="shared" si="2"/>
        <v>0</v>
      </c>
      <c r="J30" s="53">
        <v>1482022</v>
      </c>
      <c r="K30" s="108">
        <f t="shared" si="3"/>
        <v>5.7878393910127359</v>
      </c>
      <c r="L30" s="53"/>
      <c r="M30" s="108">
        <f t="shared" si="4"/>
        <v>0</v>
      </c>
      <c r="N30" s="53">
        <v>646101</v>
      </c>
      <c r="O30" s="108">
        <f t="shared" si="5"/>
        <v>2.5232613405015036</v>
      </c>
      <c r="P30" s="56">
        <v>99255</v>
      </c>
      <c r="Q30" s="108">
        <f t="shared" si="12"/>
        <v>0.38762717338539449</v>
      </c>
      <c r="R30" s="53"/>
      <c r="S30" s="108">
        <f t="shared" si="13"/>
        <v>0</v>
      </c>
      <c r="T30" s="53"/>
      <c r="U30" s="108">
        <f t="shared" si="14"/>
        <v>0</v>
      </c>
      <c r="V30" s="53">
        <v>431704</v>
      </c>
      <c r="W30" s="108">
        <f t="shared" si="15"/>
        <v>1.685962432715413</v>
      </c>
      <c r="X30" s="53">
        <v>6620614</v>
      </c>
      <c r="Y30" s="108">
        <f t="shared" si="16"/>
        <v>25.855925554337517</v>
      </c>
      <c r="Z30" s="53">
        <v>25504</v>
      </c>
      <c r="AA30" s="108">
        <f t="shared" si="6"/>
        <v>9.9602472721989826E-2</v>
      </c>
      <c r="AB30" s="53">
        <v>3000000</v>
      </c>
      <c r="AC30" s="108">
        <f t="shared" si="7"/>
        <v>11.716100147661916</v>
      </c>
      <c r="AD30" s="90"/>
      <c r="AE30" s="108">
        <f t="shared" si="7"/>
        <v>0</v>
      </c>
      <c r="AF30" s="90"/>
      <c r="AG30" s="108">
        <f t="shared" si="7"/>
        <v>0</v>
      </c>
      <c r="AH30" s="90"/>
      <c r="AI30" s="90">
        <f t="shared" si="7"/>
        <v>0</v>
      </c>
      <c r="AJ30" s="53">
        <v>10434612</v>
      </c>
      <c r="AK30" s="108">
        <f t="shared" si="8"/>
        <v>40.750986397998268</v>
      </c>
      <c r="AL30" s="59">
        <f t="shared" si="11"/>
        <v>25605790</v>
      </c>
      <c r="AM30" s="77">
        <f t="shared" si="9"/>
        <v>0.19962754794474799</v>
      </c>
      <c r="AN30" s="69">
        <f t="shared" si="10"/>
        <v>40</v>
      </c>
      <c r="AO30" s="68"/>
      <c r="AP30" s="69"/>
    </row>
    <row r="31" spans="1:42" x14ac:dyDescent="0.2">
      <c r="B31" s="2"/>
      <c r="C31" s="44" t="s">
        <v>24</v>
      </c>
      <c r="D31" s="50"/>
      <c r="E31" s="90">
        <f t="shared" si="0"/>
        <v>0</v>
      </c>
      <c r="F31" s="86">
        <v>39431642</v>
      </c>
      <c r="G31" s="90">
        <f t="shared" si="1"/>
        <v>28.668626014964758</v>
      </c>
      <c r="H31" s="53"/>
      <c r="I31" s="108">
        <f t="shared" si="2"/>
        <v>0</v>
      </c>
      <c r="J31" s="53">
        <v>2658227</v>
      </c>
      <c r="K31" s="108">
        <f t="shared" si="3"/>
        <v>1.9326538754303391</v>
      </c>
      <c r="L31" s="53"/>
      <c r="M31" s="108">
        <f t="shared" si="4"/>
        <v>0</v>
      </c>
      <c r="N31" s="53">
        <v>0</v>
      </c>
      <c r="O31" s="108">
        <f t="shared" si="5"/>
        <v>0</v>
      </c>
      <c r="P31" s="56">
        <v>8920195</v>
      </c>
      <c r="Q31" s="108">
        <f t="shared" si="12"/>
        <v>6.4853939999647627</v>
      </c>
      <c r="R31" s="53">
        <v>1560025</v>
      </c>
      <c r="S31" s="108">
        <f t="shared" si="13"/>
        <v>1.1342102694834619</v>
      </c>
      <c r="T31" s="53">
        <v>3522407.57</v>
      </c>
      <c r="U31" s="108">
        <f t="shared" si="14"/>
        <v>2.5609530867776389</v>
      </c>
      <c r="V31" s="53">
        <v>154176</v>
      </c>
      <c r="W31" s="108">
        <f t="shared" si="15"/>
        <v>0.11209307703907451</v>
      </c>
      <c r="X31" s="53">
        <v>0</v>
      </c>
      <c r="Y31" s="108">
        <f t="shared" si="16"/>
        <v>0</v>
      </c>
      <c r="Z31" s="53">
        <v>87840</v>
      </c>
      <c r="AA31" s="108">
        <f t="shared" si="6"/>
        <v>6.3863739408937234E-2</v>
      </c>
      <c r="AB31" s="53"/>
      <c r="AC31" s="108">
        <f t="shared" si="7"/>
        <v>0</v>
      </c>
      <c r="AD31" s="90">
        <v>4592094</v>
      </c>
      <c r="AE31" s="108">
        <f t="shared" si="7"/>
        <v>3.3386645555253209</v>
      </c>
      <c r="AF31" s="90"/>
      <c r="AG31" s="108">
        <f t="shared" si="7"/>
        <v>0</v>
      </c>
      <c r="AH31" s="90">
        <v>5322406</v>
      </c>
      <c r="AI31" s="90">
        <f t="shared" si="7"/>
        <v>3.8696351299244527</v>
      </c>
      <c r="AJ31" s="53">
        <v>71293826</v>
      </c>
      <c r="AK31" s="108">
        <f t="shared" si="8"/>
        <v>51.833906251481253</v>
      </c>
      <c r="AL31" s="59">
        <f t="shared" si="11"/>
        <v>137542838.56999999</v>
      </c>
      <c r="AM31" s="77">
        <f t="shared" si="9"/>
        <v>1.0723098018490897</v>
      </c>
      <c r="AN31" s="69">
        <f t="shared" si="10"/>
        <v>22</v>
      </c>
      <c r="AO31" s="68"/>
      <c r="AP31" s="69"/>
    </row>
    <row r="32" spans="1:42" x14ac:dyDescent="0.2">
      <c r="B32" s="2"/>
      <c r="C32" s="44" t="s">
        <v>68</v>
      </c>
      <c r="D32" s="50"/>
      <c r="E32" s="90">
        <f t="shared" si="0"/>
        <v>0</v>
      </c>
      <c r="F32" s="86">
        <v>304240624.60000002</v>
      </c>
      <c r="G32" s="90">
        <f t="shared" si="1"/>
        <v>42.529007145388313</v>
      </c>
      <c r="H32" s="53">
        <v>979400</v>
      </c>
      <c r="I32" s="108">
        <f t="shared" si="2"/>
        <v>0.13690778361028028</v>
      </c>
      <c r="J32" s="53"/>
      <c r="K32" s="108">
        <f t="shared" si="3"/>
        <v>0</v>
      </c>
      <c r="L32" s="53"/>
      <c r="M32" s="108">
        <f t="shared" si="4"/>
        <v>0</v>
      </c>
      <c r="N32" s="53">
        <v>1948404</v>
      </c>
      <c r="O32" s="108">
        <f t="shared" si="5"/>
        <v>0.27236233736716819</v>
      </c>
      <c r="P32" s="56"/>
      <c r="Q32" s="108">
        <f t="shared" si="12"/>
        <v>0</v>
      </c>
      <c r="R32" s="53">
        <v>232348</v>
      </c>
      <c r="S32" s="108">
        <f t="shared" si="13"/>
        <v>3.2479323776068408E-2</v>
      </c>
      <c r="T32" s="53">
        <v>5879585.0899999999</v>
      </c>
      <c r="U32" s="108">
        <f t="shared" si="14"/>
        <v>0.82189193712471942</v>
      </c>
      <c r="V32" s="53">
        <v>2191860</v>
      </c>
      <c r="W32" s="108">
        <f t="shared" si="15"/>
        <v>0.30639441962837338</v>
      </c>
      <c r="X32" s="53">
        <v>3613453</v>
      </c>
      <c r="Y32" s="108">
        <f t="shared" si="16"/>
        <v>0.50511521483553001</v>
      </c>
      <c r="Z32" s="53">
        <v>0</v>
      </c>
      <c r="AA32" s="108">
        <f t="shared" si="6"/>
        <v>0</v>
      </c>
      <c r="AB32" s="53">
        <v>440000</v>
      </c>
      <c r="AC32" s="108">
        <f t="shared" si="7"/>
        <v>6.1506457819607223E-2</v>
      </c>
      <c r="AD32" s="90">
        <v>3212181</v>
      </c>
      <c r="AE32" s="108">
        <f t="shared" si="7"/>
        <v>0.44902244360328125</v>
      </c>
      <c r="AF32" s="90"/>
      <c r="AG32" s="108">
        <f t="shared" si="7"/>
        <v>0</v>
      </c>
      <c r="AH32" s="90"/>
      <c r="AI32" s="90">
        <f t="shared" si="7"/>
        <v>0</v>
      </c>
      <c r="AJ32" s="53">
        <v>392634181</v>
      </c>
      <c r="AK32" s="108">
        <f t="shared" si="8"/>
        <v>54.885312936846653</v>
      </c>
      <c r="AL32" s="59">
        <f t="shared" si="11"/>
        <v>715372036.69000006</v>
      </c>
      <c r="AM32" s="77">
        <f t="shared" si="9"/>
        <v>5.5771747543295866</v>
      </c>
      <c r="AN32" s="69">
        <f t="shared" si="10"/>
        <v>4</v>
      </c>
      <c r="AO32" s="68"/>
      <c r="AP32" s="69"/>
    </row>
    <row r="33" spans="2:42" x14ac:dyDescent="0.2">
      <c r="B33" s="2"/>
      <c r="C33" s="44" t="s">
        <v>25</v>
      </c>
      <c r="D33" s="50">
        <v>2200000</v>
      </c>
      <c r="E33" s="90">
        <f t="shared" si="0"/>
        <v>1.339499080071608</v>
      </c>
      <c r="F33" s="86">
        <v>20587032</v>
      </c>
      <c r="G33" s="90">
        <f t="shared" si="1"/>
        <v>12.534686557002161</v>
      </c>
      <c r="H33" s="53">
        <v>2969999</v>
      </c>
      <c r="I33" s="108">
        <f t="shared" si="2"/>
        <v>1.8083231492334526</v>
      </c>
      <c r="J33" s="53">
        <v>3502443</v>
      </c>
      <c r="K33" s="108">
        <f t="shared" si="3"/>
        <v>2.1325087165923828</v>
      </c>
      <c r="L33" s="53"/>
      <c r="M33" s="108">
        <f t="shared" si="4"/>
        <v>0</v>
      </c>
      <c r="N33" s="53">
        <v>4378374</v>
      </c>
      <c r="O33" s="108">
        <f t="shared" si="5"/>
        <v>2.6658308841861116</v>
      </c>
      <c r="P33" s="56">
        <v>3696221</v>
      </c>
      <c r="Q33" s="108">
        <f t="shared" si="12"/>
        <v>2.2504930132915266</v>
      </c>
      <c r="R33" s="53">
        <v>993500</v>
      </c>
      <c r="S33" s="108">
        <f t="shared" si="13"/>
        <v>0.60490560729597387</v>
      </c>
      <c r="T33" s="53"/>
      <c r="U33" s="108">
        <f t="shared" si="14"/>
        <v>0</v>
      </c>
      <c r="V33" s="53">
        <v>1727551</v>
      </c>
      <c r="W33" s="108">
        <f t="shared" si="15"/>
        <v>1.0518422614894485</v>
      </c>
      <c r="X33" s="53">
        <v>21205696</v>
      </c>
      <c r="Y33" s="108">
        <f t="shared" si="16"/>
        <v>12.911368311035535</v>
      </c>
      <c r="Z33" s="53">
        <v>-8786</v>
      </c>
      <c r="AA33" s="108">
        <f t="shared" si="6"/>
        <v>-5.3494722352314299E-3</v>
      </c>
      <c r="AB33" s="53">
        <v>174110</v>
      </c>
      <c r="AC33" s="108">
        <f t="shared" si="7"/>
        <v>0.10600917492330347</v>
      </c>
      <c r="AD33" s="90"/>
      <c r="AE33" s="108">
        <f t="shared" si="7"/>
        <v>0</v>
      </c>
      <c r="AF33" s="90"/>
      <c r="AG33" s="108">
        <f t="shared" si="7"/>
        <v>0</v>
      </c>
      <c r="AH33" s="90"/>
      <c r="AI33" s="90">
        <f t="shared" si="7"/>
        <v>0</v>
      </c>
      <c r="AJ33" s="53">
        <v>102814361</v>
      </c>
      <c r="AK33" s="108">
        <f t="shared" si="8"/>
        <v>62.599882717113729</v>
      </c>
      <c r="AL33" s="59">
        <f t="shared" si="11"/>
        <v>164240501</v>
      </c>
      <c r="AM33" s="77">
        <f t="shared" si="9"/>
        <v>1.2804497923261469</v>
      </c>
      <c r="AN33" s="69">
        <f t="shared" si="10"/>
        <v>18</v>
      </c>
      <c r="AO33" s="68"/>
      <c r="AP33" s="69"/>
    </row>
    <row r="34" spans="2:42" x14ac:dyDescent="0.2">
      <c r="B34" s="4"/>
      <c r="C34" s="45" t="s">
        <v>26</v>
      </c>
      <c r="D34" s="51">
        <v>600000</v>
      </c>
      <c r="E34" s="92">
        <f t="shared" si="0"/>
        <v>0.29146391950652595</v>
      </c>
      <c r="F34" s="87">
        <v>108651295</v>
      </c>
      <c r="G34" s="92">
        <f t="shared" si="1"/>
        <v>52.779887166933001</v>
      </c>
      <c r="H34" s="54"/>
      <c r="I34" s="110">
        <f t="shared" si="2"/>
        <v>0</v>
      </c>
      <c r="J34" s="54">
        <v>2142000</v>
      </c>
      <c r="K34" s="110">
        <f t="shared" si="3"/>
        <v>1.0405261926382976</v>
      </c>
      <c r="L34" s="54"/>
      <c r="M34" s="110">
        <f t="shared" si="4"/>
        <v>0</v>
      </c>
      <c r="N34" s="54">
        <v>969597</v>
      </c>
      <c r="O34" s="110">
        <f t="shared" si="5"/>
        <v>0.47100423660294838</v>
      </c>
      <c r="P34" s="57">
        <v>5034151</v>
      </c>
      <c r="Q34" s="110">
        <f t="shared" si="12"/>
        <v>2.4454556364128286</v>
      </c>
      <c r="R34" s="54"/>
      <c r="S34" s="110">
        <f t="shared" si="13"/>
        <v>0</v>
      </c>
      <c r="T34" s="54"/>
      <c r="U34" s="110">
        <f t="shared" si="14"/>
        <v>0</v>
      </c>
      <c r="V34" s="54">
        <v>538560</v>
      </c>
      <c r="W34" s="110">
        <f t="shared" si="15"/>
        <v>0.26161801414905766</v>
      </c>
      <c r="X34" s="54">
        <v>17373786</v>
      </c>
      <c r="Y34" s="110">
        <f t="shared" si="16"/>
        <v>8.4397196070460119</v>
      </c>
      <c r="Z34" s="54">
        <v>685709</v>
      </c>
      <c r="AA34" s="110">
        <f t="shared" si="6"/>
        <v>0.33309905463483402</v>
      </c>
      <c r="AB34" s="54"/>
      <c r="AC34" s="110">
        <f t="shared" si="7"/>
        <v>0</v>
      </c>
      <c r="AD34" s="92"/>
      <c r="AE34" s="110">
        <f t="shared" si="7"/>
        <v>0</v>
      </c>
      <c r="AF34" s="92"/>
      <c r="AG34" s="110">
        <f t="shared" si="7"/>
        <v>0</v>
      </c>
      <c r="AH34" s="92"/>
      <c r="AI34" s="92">
        <f t="shared" si="7"/>
        <v>0</v>
      </c>
      <c r="AJ34" s="54">
        <v>69862286</v>
      </c>
      <c r="AK34" s="110">
        <f t="shared" si="8"/>
        <v>33.937226172076493</v>
      </c>
      <c r="AL34" s="60">
        <f t="shared" si="11"/>
        <v>205857384</v>
      </c>
      <c r="AM34" s="78">
        <f t="shared" si="9"/>
        <v>1.604902828393125</v>
      </c>
      <c r="AN34" s="79">
        <f t="shared" si="10"/>
        <v>15</v>
      </c>
      <c r="AO34" s="111"/>
      <c r="AP34" s="69"/>
    </row>
    <row r="35" spans="2:42" x14ac:dyDescent="0.2">
      <c r="B35" s="2"/>
      <c r="C35" s="44" t="s">
        <v>27</v>
      </c>
      <c r="D35" s="50"/>
      <c r="E35" s="90">
        <f t="shared" si="0"/>
        <v>0</v>
      </c>
      <c r="F35" s="86">
        <v>-1576102</v>
      </c>
      <c r="G35" s="90">
        <f t="shared" si="1"/>
        <v>-8.1612538685775196</v>
      </c>
      <c r="H35" s="53"/>
      <c r="I35" s="108">
        <f t="shared" si="2"/>
        <v>0</v>
      </c>
      <c r="J35" s="53">
        <v>1200401</v>
      </c>
      <c r="K35" s="108">
        <f t="shared" si="3"/>
        <v>6.2158269611321622</v>
      </c>
      <c r="L35" s="53"/>
      <c r="M35" s="108">
        <f t="shared" si="4"/>
        <v>0</v>
      </c>
      <c r="N35" s="53">
        <v>459669</v>
      </c>
      <c r="O35" s="108">
        <f t="shared" si="5"/>
        <v>2.3802237447291859</v>
      </c>
      <c r="P35" s="56"/>
      <c r="Q35" s="108">
        <f t="shared" si="12"/>
        <v>0</v>
      </c>
      <c r="R35" s="53"/>
      <c r="S35" s="108">
        <f t="shared" si="13"/>
        <v>0</v>
      </c>
      <c r="T35" s="53"/>
      <c r="U35" s="108">
        <f t="shared" si="14"/>
        <v>0</v>
      </c>
      <c r="V35" s="53">
        <v>1143077</v>
      </c>
      <c r="W35" s="108">
        <f t="shared" si="15"/>
        <v>5.9189960981789156</v>
      </c>
      <c r="X35" s="53">
        <v>11284830</v>
      </c>
      <c r="Y35" s="108">
        <f t="shared" si="16"/>
        <v>58.434265354488261</v>
      </c>
      <c r="Z35" s="53">
        <v>90000</v>
      </c>
      <c r="AA35" s="108">
        <f t="shared" si="6"/>
        <v>0.46603128996218307</v>
      </c>
      <c r="AB35" s="53"/>
      <c r="AC35" s="108">
        <f t="shared" si="7"/>
        <v>0</v>
      </c>
      <c r="AD35" s="90"/>
      <c r="AE35" s="108">
        <f t="shared" si="7"/>
        <v>0</v>
      </c>
      <c r="AF35" s="90"/>
      <c r="AG35" s="108">
        <f t="shared" si="7"/>
        <v>0</v>
      </c>
      <c r="AH35" s="90"/>
      <c r="AI35" s="90">
        <f t="shared" si="7"/>
        <v>0</v>
      </c>
      <c r="AJ35" s="53">
        <v>6710133</v>
      </c>
      <c r="AK35" s="108">
        <f t="shared" si="8"/>
        <v>34.745910420086815</v>
      </c>
      <c r="AL35" s="59">
        <f t="shared" si="11"/>
        <v>19312008</v>
      </c>
      <c r="AM35" s="77">
        <f t="shared" si="9"/>
        <v>0.15056004141756049</v>
      </c>
      <c r="AN35" s="69">
        <f t="shared" si="10"/>
        <v>44</v>
      </c>
      <c r="AO35" s="68"/>
      <c r="AP35" s="69"/>
    </row>
    <row r="36" spans="2:42" x14ac:dyDescent="0.2">
      <c r="B36" s="2"/>
      <c r="C36" s="44" t="s">
        <v>28</v>
      </c>
      <c r="D36" s="50">
        <v>200000</v>
      </c>
      <c r="E36" s="90">
        <f t="shared" si="0"/>
        <v>0.14892900451906313</v>
      </c>
      <c r="F36" s="86">
        <v>46304514.219999999</v>
      </c>
      <c r="G36" s="90">
        <f t="shared" si="1"/>
        <v>34.480426037617015</v>
      </c>
      <c r="H36" s="53"/>
      <c r="I36" s="108">
        <f t="shared" si="2"/>
        <v>0</v>
      </c>
      <c r="J36" s="53">
        <v>3472564</v>
      </c>
      <c r="K36" s="108">
        <f t="shared" si="3"/>
        <v>2.5858274982436797</v>
      </c>
      <c r="L36" s="53"/>
      <c r="M36" s="108">
        <f t="shared" si="4"/>
        <v>0</v>
      </c>
      <c r="N36" s="53">
        <v>5607533</v>
      </c>
      <c r="O36" s="108">
        <f t="shared" si="5"/>
        <v>4.1756215374889782</v>
      </c>
      <c r="P36" s="56">
        <v>991885</v>
      </c>
      <c r="Q36" s="108">
        <f t="shared" si="12"/>
        <v>0.73860222823695465</v>
      </c>
      <c r="R36" s="53">
        <v>0</v>
      </c>
      <c r="S36" s="108">
        <f t="shared" si="13"/>
        <v>0</v>
      </c>
      <c r="T36" s="53">
        <v>702190</v>
      </c>
      <c r="U36" s="108">
        <f t="shared" si="14"/>
        <v>0.52288228841620465</v>
      </c>
      <c r="V36" s="53">
        <v>2513890</v>
      </c>
      <c r="W36" s="108">
        <f t="shared" si="15"/>
        <v>1.8719556758521378</v>
      </c>
      <c r="X36" s="53">
        <v>14072177</v>
      </c>
      <c r="Y36" s="108">
        <f t="shared" si="16"/>
        <v>10.47877656013028</v>
      </c>
      <c r="Z36" s="53">
        <v>-35000</v>
      </c>
      <c r="AA36" s="108">
        <f t="shared" si="6"/>
        <v>-2.6062575790836047E-2</v>
      </c>
      <c r="AB36" s="53"/>
      <c r="AC36" s="108">
        <f t="shared" si="7"/>
        <v>0</v>
      </c>
      <c r="AD36" s="90"/>
      <c r="AE36" s="108">
        <f t="shared" si="7"/>
        <v>0</v>
      </c>
      <c r="AF36" s="90"/>
      <c r="AG36" s="108">
        <f t="shared" si="7"/>
        <v>0</v>
      </c>
      <c r="AH36" s="90"/>
      <c r="AI36" s="90">
        <f t="shared" si="7"/>
        <v>0</v>
      </c>
      <c r="AJ36" s="53">
        <v>60462422.200000003</v>
      </c>
      <c r="AK36" s="108">
        <f t="shared" si="8"/>
        <v>45.023041745286513</v>
      </c>
      <c r="AL36" s="59">
        <f t="shared" si="11"/>
        <v>134292175.42000002</v>
      </c>
      <c r="AM36" s="77">
        <f t="shared" si="9"/>
        <v>1.0469670214143192</v>
      </c>
      <c r="AN36" s="69">
        <f t="shared" si="10"/>
        <v>23</v>
      </c>
      <c r="AO36" s="68"/>
      <c r="AP36" s="69"/>
    </row>
    <row r="37" spans="2:42" x14ac:dyDescent="0.2">
      <c r="B37" s="2"/>
      <c r="C37" s="44" t="s">
        <v>29</v>
      </c>
      <c r="D37" s="50"/>
      <c r="E37" s="90">
        <f t="shared" si="0"/>
        <v>0</v>
      </c>
      <c r="F37" s="86">
        <v>1085394</v>
      </c>
      <c r="G37" s="90">
        <f t="shared" si="1"/>
        <v>8.6272474366107623</v>
      </c>
      <c r="H37" s="53"/>
      <c r="I37" s="108">
        <f t="shared" si="2"/>
        <v>0</v>
      </c>
      <c r="J37" s="53">
        <v>516325</v>
      </c>
      <c r="K37" s="108">
        <f t="shared" si="3"/>
        <v>4.1040060408552579</v>
      </c>
      <c r="L37" s="53"/>
      <c r="M37" s="108">
        <f t="shared" si="4"/>
        <v>0</v>
      </c>
      <c r="N37" s="53"/>
      <c r="O37" s="108">
        <f t="shared" si="5"/>
        <v>0</v>
      </c>
      <c r="P37" s="56">
        <v>427222</v>
      </c>
      <c r="Q37" s="108">
        <f t="shared" si="12"/>
        <v>3.39577140131945</v>
      </c>
      <c r="R37" s="53"/>
      <c r="S37" s="108">
        <f t="shared" si="13"/>
        <v>0</v>
      </c>
      <c r="T37" s="53"/>
      <c r="U37" s="108">
        <f t="shared" si="14"/>
        <v>0</v>
      </c>
      <c r="V37" s="53"/>
      <c r="W37" s="108">
        <f t="shared" si="15"/>
        <v>0</v>
      </c>
      <c r="X37" s="53">
        <v>4410916</v>
      </c>
      <c r="Y37" s="108">
        <f t="shared" si="16"/>
        <v>35.060138303791433</v>
      </c>
      <c r="Z37" s="53"/>
      <c r="AA37" s="108">
        <f t="shared" si="6"/>
        <v>0</v>
      </c>
      <c r="AB37" s="53">
        <v>1750000</v>
      </c>
      <c r="AC37" s="108">
        <f t="shared" si="7"/>
        <v>13.909864080756694</v>
      </c>
      <c r="AD37" s="90"/>
      <c r="AE37" s="108">
        <f t="shared" si="7"/>
        <v>0</v>
      </c>
      <c r="AF37" s="90"/>
      <c r="AG37" s="108">
        <f t="shared" si="7"/>
        <v>0</v>
      </c>
      <c r="AH37" s="90"/>
      <c r="AI37" s="90">
        <f t="shared" si="7"/>
        <v>0</v>
      </c>
      <c r="AJ37" s="53">
        <v>4391143</v>
      </c>
      <c r="AK37" s="108">
        <f t="shared" si="8"/>
        <v>34.902972736666406</v>
      </c>
      <c r="AL37" s="59">
        <f t="shared" si="11"/>
        <v>12581000</v>
      </c>
      <c r="AM37" s="77">
        <f t="shared" si="9"/>
        <v>9.8083838877569274E-2</v>
      </c>
      <c r="AN37" s="69">
        <f t="shared" si="10"/>
        <v>47</v>
      </c>
      <c r="AO37" s="68"/>
      <c r="AP37" s="69"/>
    </row>
    <row r="38" spans="2:42" x14ac:dyDescent="0.2">
      <c r="B38" s="2"/>
      <c r="C38" s="144" t="s">
        <v>91</v>
      </c>
      <c r="D38" s="50"/>
      <c r="E38" s="90">
        <v>0</v>
      </c>
      <c r="F38" s="86"/>
      <c r="G38" s="90">
        <v>0</v>
      </c>
      <c r="H38" s="53"/>
      <c r="I38" s="108">
        <v>0</v>
      </c>
      <c r="J38" s="53"/>
      <c r="K38" s="108">
        <v>0</v>
      </c>
      <c r="L38" s="53"/>
      <c r="M38" s="108">
        <v>0</v>
      </c>
      <c r="N38" s="53"/>
      <c r="O38" s="108">
        <v>0</v>
      </c>
      <c r="P38" s="56"/>
      <c r="Q38" s="108">
        <v>0</v>
      </c>
      <c r="R38" s="53"/>
      <c r="S38" s="108">
        <v>0</v>
      </c>
      <c r="T38" s="53"/>
      <c r="U38" s="108">
        <v>0</v>
      </c>
      <c r="V38" s="53"/>
      <c r="W38" s="108">
        <v>0</v>
      </c>
      <c r="X38" s="53"/>
      <c r="Y38" s="108">
        <v>0</v>
      </c>
      <c r="Z38" s="53"/>
      <c r="AA38" s="108">
        <v>0</v>
      </c>
      <c r="AB38" s="53"/>
      <c r="AC38" s="108">
        <v>0</v>
      </c>
      <c r="AD38" s="90"/>
      <c r="AE38" s="108">
        <v>0</v>
      </c>
      <c r="AF38" s="90"/>
      <c r="AG38" s="108">
        <v>0</v>
      </c>
      <c r="AH38" s="90"/>
      <c r="AI38" s="90">
        <v>0</v>
      </c>
      <c r="AJ38" s="53">
        <v>0</v>
      </c>
      <c r="AK38" s="108">
        <v>0</v>
      </c>
      <c r="AL38" s="59">
        <f t="shared" si="11"/>
        <v>0</v>
      </c>
      <c r="AM38" s="77">
        <f t="shared" si="9"/>
        <v>0</v>
      </c>
      <c r="AN38" s="69">
        <f t="shared" si="10"/>
        <v>55</v>
      </c>
      <c r="AO38" s="68"/>
      <c r="AP38" s="69"/>
    </row>
    <row r="39" spans="2:42" x14ac:dyDescent="0.2">
      <c r="B39" s="4"/>
      <c r="C39" s="45" t="s">
        <v>30</v>
      </c>
      <c r="D39" s="51">
        <v>700000</v>
      </c>
      <c r="E39" s="92">
        <f t="shared" si="0"/>
        <v>2.9798450952983599</v>
      </c>
      <c r="F39" s="87">
        <v>933750</v>
      </c>
      <c r="G39" s="92">
        <f t="shared" si="1"/>
        <v>3.9749005110497762</v>
      </c>
      <c r="H39" s="54"/>
      <c r="I39" s="110">
        <f t="shared" si="2"/>
        <v>0</v>
      </c>
      <c r="J39" s="54">
        <v>1675494</v>
      </c>
      <c r="K39" s="110">
        <f t="shared" si="3"/>
        <v>7.1324465401454722</v>
      </c>
      <c r="L39" s="54"/>
      <c r="M39" s="110">
        <f t="shared" si="4"/>
        <v>0</v>
      </c>
      <c r="N39" s="54">
        <v>468369</v>
      </c>
      <c r="O39" s="110">
        <f t="shared" si="5"/>
        <v>1.9938100963425676</v>
      </c>
      <c r="P39" s="57">
        <v>473108</v>
      </c>
      <c r="Q39" s="110">
        <f t="shared" si="12"/>
        <v>2.0139836476377377</v>
      </c>
      <c r="R39" s="54"/>
      <c r="S39" s="110">
        <f t="shared" si="13"/>
        <v>0</v>
      </c>
      <c r="T39" s="54">
        <v>-510.01</v>
      </c>
      <c r="U39" s="110">
        <f t="shared" si="14"/>
        <v>-2.1710725672187377E-3</v>
      </c>
      <c r="V39" s="54">
        <v>211339</v>
      </c>
      <c r="W39" s="110">
        <f t="shared" si="15"/>
        <v>0.89965354656465713</v>
      </c>
      <c r="X39" s="54">
        <v>6877412</v>
      </c>
      <c r="Y39" s="110">
        <f t="shared" si="16"/>
        <v>29.27660345220869</v>
      </c>
      <c r="Z39" s="54">
        <v>128218</v>
      </c>
      <c r="AA39" s="110">
        <f t="shared" si="6"/>
        <v>0.54581396918423586</v>
      </c>
      <c r="AB39" s="54"/>
      <c r="AC39" s="110">
        <f t="shared" si="7"/>
        <v>0</v>
      </c>
      <c r="AD39" s="92"/>
      <c r="AE39" s="110">
        <f t="shared" si="7"/>
        <v>0</v>
      </c>
      <c r="AF39" s="92"/>
      <c r="AG39" s="110">
        <f t="shared" si="7"/>
        <v>0</v>
      </c>
      <c r="AH39" s="92"/>
      <c r="AI39" s="92">
        <f t="shared" si="7"/>
        <v>0</v>
      </c>
      <c r="AJ39" s="54">
        <v>12023974</v>
      </c>
      <c r="AK39" s="110">
        <f t="shared" si="8"/>
        <v>51.185114214135716</v>
      </c>
      <c r="AL39" s="60">
        <f t="shared" si="11"/>
        <v>23491153.990000002</v>
      </c>
      <c r="AM39" s="78">
        <f t="shared" si="9"/>
        <v>0.18314144845428254</v>
      </c>
      <c r="AN39" s="79">
        <f t="shared" si="10"/>
        <v>42</v>
      </c>
      <c r="AO39" s="111"/>
      <c r="AP39" s="69"/>
    </row>
    <row r="40" spans="2:42" x14ac:dyDescent="0.2">
      <c r="B40" s="2"/>
      <c r="C40" s="44" t="s">
        <v>31</v>
      </c>
      <c r="D40" s="50"/>
      <c r="E40" s="90">
        <f t="shared" si="0"/>
        <v>0</v>
      </c>
      <c r="F40" s="86">
        <v>16791746</v>
      </c>
      <c r="G40" s="90">
        <f t="shared" si="1"/>
        <v>50.652608645787808</v>
      </c>
      <c r="H40" s="53"/>
      <c r="I40" s="108">
        <f t="shared" si="2"/>
        <v>0</v>
      </c>
      <c r="J40" s="53">
        <v>553856</v>
      </c>
      <c r="K40" s="108">
        <f t="shared" si="3"/>
        <v>1.6707167446507025</v>
      </c>
      <c r="L40" s="53"/>
      <c r="M40" s="108">
        <f t="shared" si="4"/>
        <v>0</v>
      </c>
      <c r="N40" s="53">
        <v>173254</v>
      </c>
      <c r="O40" s="108">
        <f t="shared" si="5"/>
        <v>0.52262385688285917</v>
      </c>
      <c r="P40" s="56">
        <v>-48507</v>
      </c>
      <c r="Q40" s="108">
        <f t="shared" si="12"/>
        <v>-0.1463222518719155</v>
      </c>
      <c r="R40" s="53"/>
      <c r="S40" s="108">
        <f t="shared" si="13"/>
        <v>0</v>
      </c>
      <c r="T40" s="53">
        <v>1028300</v>
      </c>
      <c r="U40" s="108">
        <f t="shared" si="14"/>
        <v>3.101885740200192</v>
      </c>
      <c r="V40" s="53">
        <v>108810</v>
      </c>
      <c r="W40" s="108">
        <f t="shared" si="15"/>
        <v>0.32822735329299119</v>
      </c>
      <c r="X40" s="53">
        <v>4169291</v>
      </c>
      <c r="Y40" s="108">
        <f t="shared" si="16"/>
        <v>12.576742487255663</v>
      </c>
      <c r="Z40" s="53">
        <v>35000</v>
      </c>
      <c r="AA40" s="108">
        <f t="shared" si="6"/>
        <v>0.10557813955752865</v>
      </c>
      <c r="AB40" s="53"/>
      <c r="AC40" s="108">
        <f t="shared" si="7"/>
        <v>0</v>
      </c>
      <c r="AD40" s="90"/>
      <c r="AE40" s="108">
        <f t="shared" si="7"/>
        <v>0</v>
      </c>
      <c r="AF40" s="90"/>
      <c r="AG40" s="108">
        <f t="shared" si="7"/>
        <v>0</v>
      </c>
      <c r="AH40" s="90"/>
      <c r="AI40" s="90">
        <f t="shared" si="7"/>
        <v>0</v>
      </c>
      <c r="AJ40" s="53">
        <v>10339052</v>
      </c>
      <c r="AK40" s="108">
        <f t="shared" si="8"/>
        <v>31.187939284244166</v>
      </c>
      <c r="AL40" s="59">
        <f t="shared" si="11"/>
        <v>33150802</v>
      </c>
      <c r="AM40" s="77">
        <f t="shared" si="9"/>
        <v>0.25844987854941587</v>
      </c>
      <c r="AN40" s="69">
        <f t="shared" si="10"/>
        <v>37</v>
      </c>
      <c r="AO40" s="68"/>
      <c r="AP40" s="69"/>
    </row>
    <row r="41" spans="2:42" x14ac:dyDescent="0.2">
      <c r="B41" s="2"/>
      <c r="C41" s="44" t="s">
        <v>32</v>
      </c>
      <c r="D41" s="50"/>
      <c r="E41" s="90">
        <f>(D41/$AL41)*100</f>
        <v>0</v>
      </c>
      <c r="F41" s="86">
        <v>-2196928</v>
      </c>
      <c r="G41" s="90">
        <f t="shared" ref="G41:G64" si="17">(F41/$AL41)*100</f>
        <v>-14.423429301411755</v>
      </c>
      <c r="H41" s="53"/>
      <c r="I41" s="108">
        <f t="shared" ref="I41:I64" si="18">(H41/$AL41)*100</f>
        <v>0</v>
      </c>
      <c r="J41" s="53">
        <v>1157284</v>
      </c>
      <c r="K41" s="108">
        <f t="shared" ref="K41:K64" si="19">(J41/$AL41)*100</f>
        <v>7.5978839341366688</v>
      </c>
      <c r="L41" s="53"/>
      <c r="M41" s="108">
        <f t="shared" ref="M41:M64" si="20">(L41/$AL41)*100</f>
        <v>0</v>
      </c>
      <c r="N41" s="53">
        <v>569980</v>
      </c>
      <c r="O41" s="108">
        <f t="shared" ref="O41:O64" si="21">(N41/$AL41)*100</f>
        <v>3.7420735833029903</v>
      </c>
      <c r="P41" s="56"/>
      <c r="Q41" s="108">
        <f t="shared" si="12"/>
        <v>0</v>
      </c>
      <c r="R41" s="53"/>
      <c r="S41" s="108">
        <f t="shared" si="13"/>
        <v>0</v>
      </c>
      <c r="T41" s="53"/>
      <c r="U41" s="108">
        <f t="shared" si="14"/>
        <v>0</v>
      </c>
      <c r="V41" s="53">
        <v>169758</v>
      </c>
      <c r="W41" s="108">
        <f t="shared" si="15"/>
        <v>1.1145073991268977</v>
      </c>
      <c r="X41" s="53">
        <v>2866144</v>
      </c>
      <c r="Y41" s="108">
        <f t="shared" si="16"/>
        <v>18.817014190572241</v>
      </c>
      <c r="Z41" s="53">
        <v>0</v>
      </c>
      <c r="AA41" s="108">
        <f t="shared" ref="AA41:AA64" si="22">(Z41/$AL41)*100</f>
        <v>0</v>
      </c>
      <c r="AB41" s="53"/>
      <c r="AC41" s="108">
        <f t="shared" ref="AC41:AC64" si="23">(AB41/$AL41)*100</f>
        <v>0</v>
      </c>
      <c r="AD41" s="90"/>
      <c r="AE41" s="108">
        <f t="shared" ref="AE41:AE64" si="24">(AD41/$AL41)*100</f>
        <v>0</v>
      </c>
      <c r="AF41" s="90"/>
      <c r="AG41" s="108">
        <f t="shared" ref="AG41:AG64" si="25">(AF41/$AL41)*100</f>
        <v>0</v>
      </c>
      <c r="AH41" s="90"/>
      <c r="AI41" s="90">
        <f t="shared" ref="AI41:AI64" si="26">(AH41/$AL41)*100</f>
        <v>0</v>
      </c>
      <c r="AJ41" s="53">
        <v>12665424</v>
      </c>
      <c r="AK41" s="108">
        <f t="shared" ref="AK41:AK64" si="27">(AJ41/$AL41)*100</f>
        <v>83.151950194272956</v>
      </c>
      <c r="AL41" s="59">
        <f t="shared" si="11"/>
        <v>15231662</v>
      </c>
      <c r="AM41" s="77">
        <f t="shared" ref="AM41:AM64" si="28">(AL41/AL$67)*100</f>
        <v>0.11874889765881842</v>
      </c>
      <c r="AN41" s="69">
        <f t="shared" ref="AN41:AN64" si="29">RANK(AL41,AL$9:AL$65,0)</f>
        <v>46</v>
      </c>
      <c r="AO41" s="68"/>
      <c r="AP41" s="69"/>
    </row>
    <row r="42" spans="2:42" x14ac:dyDescent="0.2">
      <c r="B42" s="2"/>
      <c r="C42" s="44" t="s">
        <v>33</v>
      </c>
      <c r="D42" s="50">
        <v>400000</v>
      </c>
      <c r="E42" s="90">
        <f>(D42/$AL42)*100</f>
        <v>6.6388892127403593E-2</v>
      </c>
      <c r="F42" s="86">
        <v>195610962</v>
      </c>
      <c r="G42" s="90">
        <f t="shared" si="17"/>
        <v>32.465987637889107</v>
      </c>
      <c r="H42" s="53">
        <v>1500000</v>
      </c>
      <c r="I42" s="108">
        <f t="shared" si="18"/>
        <v>0.24895834547776344</v>
      </c>
      <c r="J42" s="53">
        <v>3535654</v>
      </c>
      <c r="K42" s="108">
        <f t="shared" si="19"/>
        <v>0.5868203800145575</v>
      </c>
      <c r="L42" s="53">
        <v>0</v>
      </c>
      <c r="M42" s="108">
        <f t="shared" si="20"/>
        <v>0</v>
      </c>
      <c r="N42" s="53">
        <v>7270232</v>
      </c>
      <c r="O42" s="108">
        <f t="shared" si="21"/>
        <v>1.2066566199729942</v>
      </c>
      <c r="P42" s="56"/>
      <c r="Q42" s="108">
        <f t="shared" si="12"/>
        <v>0</v>
      </c>
      <c r="R42" s="53">
        <v>0</v>
      </c>
      <c r="S42" s="108">
        <f t="shared" si="13"/>
        <v>0</v>
      </c>
      <c r="T42" s="53">
        <v>3930220.86</v>
      </c>
      <c r="U42" s="108">
        <f t="shared" si="14"/>
        <v>0.65230752177852847</v>
      </c>
      <c r="V42" s="53">
        <v>5936122</v>
      </c>
      <c r="W42" s="108">
        <f t="shared" si="15"/>
        <v>0.98523140778276808</v>
      </c>
      <c r="X42" s="53">
        <v>826418</v>
      </c>
      <c r="Y42" s="108">
        <f t="shared" si="16"/>
        <v>0.13716243863536154</v>
      </c>
      <c r="Z42" s="53">
        <v>1006535</v>
      </c>
      <c r="AA42" s="108">
        <f t="shared" si="22"/>
        <v>0.16705685884364044</v>
      </c>
      <c r="AB42" s="53"/>
      <c r="AC42" s="108">
        <f t="shared" si="23"/>
        <v>0</v>
      </c>
      <c r="AD42" s="90">
        <v>1272000</v>
      </c>
      <c r="AE42" s="108">
        <f t="shared" si="24"/>
        <v>0.21111667696514341</v>
      </c>
      <c r="AF42" s="90"/>
      <c r="AG42" s="108">
        <f t="shared" si="25"/>
        <v>0</v>
      </c>
      <c r="AH42" s="90"/>
      <c r="AI42" s="90">
        <f t="shared" si="26"/>
        <v>0</v>
      </c>
      <c r="AJ42" s="53">
        <v>381222287</v>
      </c>
      <c r="AK42" s="108">
        <f t="shared" si="27"/>
        <v>63.272313220512736</v>
      </c>
      <c r="AL42" s="59">
        <f t="shared" si="11"/>
        <v>602510430.86000001</v>
      </c>
      <c r="AM42" s="77">
        <f t="shared" si="28"/>
        <v>4.6972844783822492</v>
      </c>
      <c r="AN42" s="69">
        <f t="shared" si="29"/>
        <v>6</v>
      </c>
      <c r="AO42" s="68"/>
      <c r="AP42" s="69"/>
    </row>
    <row r="43" spans="2:42" x14ac:dyDescent="0.2">
      <c r="B43" s="2"/>
      <c r="C43" s="44" t="s">
        <v>34</v>
      </c>
      <c r="D43" s="50">
        <v>400000</v>
      </c>
      <c r="E43" s="90">
        <f t="shared" ref="E43:E64" si="30">(D43/$AL43)*100</f>
        <v>1.3246074376840087</v>
      </c>
      <c r="F43" s="86">
        <v>5841961</v>
      </c>
      <c r="G43" s="90">
        <f t="shared" si="17"/>
        <v>19.345762478149773</v>
      </c>
      <c r="H43" s="53">
        <v>0</v>
      </c>
      <c r="I43" s="108">
        <f t="shared" si="18"/>
        <v>0</v>
      </c>
      <c r="J43" s="53">
        <v>832794</v>
      </c>
      <c r="K43" s="108">
        <f t="shared" si="19"/>
        <v>2.7578128161465409</v>
      </c>
      <c r="L43" s="53"/>
      <c r="M43" s="108">
        <f t="shared" si="20"/>
        <v>0</v>
      </c>
      <c r="N43" s="53">
        <v>2073527</v>
      </c>
      <c r="O43" s="108">
        <f t="shared" si="21"/>
        <v>6.8665232160965237</v>
      </c>
      <c r="P43" s="56"/>
      <c r="Q43" s="108">
        <f t="shared" si="12"/>
        <v>0</v>
      </c>
      <c r="R43" s="53"/>
      <c r="S43" s="108">
        <f t="shared" si="13"/>
        <v>0</v>
      </c>
      <c r="T43" s="53"/>
      <c r="U43" s="108">
        <f t="shared" si="14"/>
        <v>0</v>
      </c>
      <c r="V43" s="53">
        <v>779773</v>
      </c>
      <c r="W43" s="108">
        <f t="shared" si="15"/>
        <v>2.5822327887629313</v>
      </c>
      <c r="X43" s="53">
        <v>8645101</v>
      </c>
      <c r="Y43" s="108">
        <f t="shared" si="16"/>
        <v>28.628412710323651</v>
      </c>
      <c r="Z43" s="53">
        <v>136193</v>
      </c>
      <c r="AA43" s="108">
        <f t="shared" si="22"/>
        <v>0.45100565190124547</v>
      </c>
      <c r="AB43" s="53">
        <v>1188203</v>
      </c>
      <c r="AC43" s="108">
        <f t="shared" si="23"/>
        <v>3.9347563281961304</v>
      </c>
      <c r="AD43" s="90"/>
      <c r="AE43" s="108">
        <f t="shared" si="24"/>
        <v>0</v>
      </c>
      <c r="AF43" s="90"/>
      <c r="AG43" s="108">
        <f t="shared" si="25"/>
        <v>0</v>
      </c>
      <c r="AH43" s="90"/>
      <c r="AI43" s="90">
        <f t="shared" si="26"/>
        <v>0</v>
      </c>
      <c r="AJ43" s="53">
        <v>10300074</v>
      </c>
      <c r="AK43" s="108">
        <f t="shared" si="27"/>
        <v>34.108886572739195</v>
      </c>
      <c r="AL43" s="59">
        <f t="shared" si="11"/>
        <v>30197626</v>
      </c>
      <c r="AM43" s="77">
        <f t="shared" si="28"/>
        <v>0.23542636380805157</v>
      </c>
      <c r="AN43" s="69">
        <f t="shared" si="29"/>
        <v>38</v>
      </c>
      <c r="AO43" s="68"/>
      <c r="AP43" s="69"/>
    </row>
    <row r="44" spans="2:42" x14ac:dyDescent="0.2">
      <c r="B44" s="4"/>
      <c r="C44" s="45" t="s">
        <v>35</v>
      </c>
      <c r="D44" s="51">
        <v>400000</v>
      </c>
      <c r="E44" s="92">
        <f t="shared" si="30"/>
        <v>1.623113649684773E-2</v>
      </c>
      <c r="F44" s="87">
        <v>973720441</v>
      </c>
      <c r="G44" s="92">
        <f t="shared" si="17"/>
        <v>39.511473469104423</v>
      </c>
      <c r="H44" s="54">
        <v>8310000</v>
      </c>
      <c r="I44" s="110">
        <f t="shared" si="18"/>
        <v>0.33720186072201164</v>
      </c>
      <c r="J44" s="54">
        <v>9122416</v>
      </c>
      <c r="K44" s="110">
        <f t="shared" si="19"/>
        <v>0.37016794819256926</v>
      </c>
      <c r="L44" s="54">
        <v>673221191</v>
      </c>
      <c r="M44" s="110">
        <f t="shared" si="20"/>
        <v>27.317862609228495</v>
      </c>
      <c r="N44" s="54">
        <v>20973712</v>
      </c>
      <c r="O44" s="110">
        <f t="shared" si="21"/>
        <v>0.85106795579393302</v>
      </c>
      <c r="P44" s="57">
        <v>9761461</v>
      </c>
      <c r="Q44" s="110">
        <f t="shared" ref="Q44:Q64" si="31">(P44/$AL44)*100</f>
        <v>0.39609901474913944</v>
      </c>
      <c r="R44" s="54">
        <v>0</v>
      </c>
      <c r="S44" s="110">
        <f t="shared" ref="S44:S64" si="32">(R44/$AL44)*100</f>
        <v>0</v>
      </c>
      <c r="T44" s="54">
        <v>1061650.45</v>
      </c>
      <c r="U44" s="110">
        <f t="shared" ref="U44:U64" si="33">(T44/$AL44)*100</f>
        <v>4.3079483414724541E-2</v>
      </c>
      <c r="V44" s="54">
        <v>10996240</v>
      </c>
      <c r="W44" s="110">
        <f t="shared" ref="W44:W64" si="34">(V44/$AL44)*100</f>
        <v>0.44620368098024232</v>
      </c>
      <c r="X44" s="54">
        <v>17395368</v>
      </c>
      <c r="Y44" s="110">
        <f t="shared" ref="Y44:Y64" si="35">(X44/$AL44)*100</f>
        <v>0.70586648105224292</v>
      </c>
      <c r="Z44" s="54">
        <v>467711</v>
      </c>
      <c r="AA44" s="110">
        <f t="shared" si="22"/>
        <v>1.8978702705192876E-2</v>
      </c>
      <c r="AB44" s="54"/>
      <c r="AC44" s="110">
        <f t="shared" si="23"/>
        <v>0</v>
      </c>
      <c r="AD44" s="92">
        <v>469026</v>
      </c>
      <c r="AE44" s="110">
        <f t="shared" si="24"/>
        <v>1.9032062566426262E-2</v>
      </c>
      <c r="AF44" s="92">
        <v>10000000</v>
      </c>
      <c r="AG44" s="110">
        <f t="shared" si="25"/>
        <v>0.40577841242119334</v>
      </c>
      <c r="AH44" s="92">
        <v>4000000</v>
      </c>
      <c r="AI44" s="92">
        <f t="shared" si="26"/>
        <v>0.16231136496847731</v>
      </c>
      <c r="AJ44" s="54">
        <v>724499996</v>
      </c>
      <c r="AK44" s="110">
        <f t="shared" si="27"/>
        <v>29.398645817604091</v>
      </c>
      <c r="AL44" s="60">
        <f t="shared" si="11"/>
        <v>2464399212.4499998</v>
      </c>
      <c r="AM44" s="78">
        <f t="shared" si="28"/>
        <v>19.212919106903612</v>
      </c>
      <c r="AN44" s="79">
        <f t="shared" si="29"/>
        <v>1</v>
      </c>
      <c r="AO44" s="111"/>
      <c r="AP44" s="69"/>
    </row>
    <row r="45" spans="2:42" x14ac:dyDescent="0.2">
      <c r="B45" s="2"/>
      <c r="C45" s="44" t="s">
        <v>36</v>
      </c>
      <c r="D45" s="50">
        <v>-11948</v>
      </c>
      <c r="E45" s="90">
        <f t="shared" si="30"/>
        <v>-9.3248740468334593E-3</v>
      </c>
      <c r="F45" s="86">
        <v>7840445.9900000002</v>
      </c>
      <c r="G45" s="90">
        <f t="shared" si="17"/>
        <v>6.1191137703172469</v>
      </c>
      <c r="H45" s="53"/>
      <c r="I45" s="108">
        <f t="shared" si="18"/>
        <v>0</v>
      </c>
      <c r="J45" s="53">
        <v>3450572</v>
      </c>
      <c r="K45" s="108">
        <f t="shared" si="19"/>
        <v>2.6930155079954989</v>
      </c>
      <c r="L45" s="53"/>
      <c r="M45" s="108">
        <f t="shared" si="20"/>
        <v>0</v>
      </c>
      <c r="N45" s="53">
        <v>2216678</v>
      </c>
      <c r="O45" s="108">
        <f t="shared" si="21"/>
        <v>1.7300170030454216</v>
      </c>
      <c r="P45" s="56">
        <v>3427850</v>
      </c>
      <c r="Q45" s="108">
        <f t="shared" si="31"/>
        <v>2.6752820138465077</v>
      </c>
      <c r="R45" s="53"/>
      <c r="S45" s="108">
        <f t="shared" si="32"/>
        <v>0</v>
      </c>
      <c r="T45" s="53">
        <v>125000</v>
      </c>
      <c r="U45" s="108">
        <f t="shared" si="33"/>
        <v>9.7556851008887044E-2</v>
      </c>
      <c r="V45" s="53">
        <v>2076184</v>
      </c>
      <c r="W45" s="108">
        <f t="shared" si="34"/>
        <v>1.6203677852402811</v>
      </c>
      <c r="X45" s="53">
        <v>20930269</v>
      </c>
      <c r="Y45" s="108">
        <f t="shared" si="35"/>
        <v>16.335129075271418</v>
      </c>
      <c r="Z45" s="53">
        <v>30075</v>
      </c>
      <c r="AA45" s="108">
        <f t="shared" si="22"/>
        <v>2.3472178352738224E-2</v>
      </c>
      <c r="AB45" s="53"/>
      <c r="AC45" s="108">
        <f t="shared" si="23"/>
        <v>0</v>
      </c>
      <c r="AD45" s="90"/>
      <c r="AE45" s="108">
        <f t="shared" si="24"/>
        <v>0</v>
      </c>
      <c r="AF45" s="90">
        <v>18000000</v>
      </c>
      <c r="AG45" s="108">
        <f t="shared" si="25"/>
        <v>14.048186545279734</v>
      </c>
      <c r="AH45" s="90">
        <v>1000000</v>
      </c>
      <c r="AI45" s="90">
        <f t="shared" si="26"/>
        <v>0.78045480807109635</v>
      </c>
      <c r="AJ45" s="53">
        <v>69045291</v>
      </c>
      <c r="AK45" s="108">
        <f t="shared" si="27"/>
        <v>53.886729335618</v>
      </c>
      <c r="AL45" s="59">
        <f t="shared" si="11"/>
        <v>128130416.99000001</v>
      </c>
      <c r="AM45" s="77">
        <f t="shared" si="28"/>
        <v>0.99892879543461766</v>
      </c>
      <c r="AN45" s="69">
        <f t="shared" si="29"/>
        <v>24</v>
      </c>
      <c r="AO45" s="68"/>
      <c r="AP45" s="69"/>
    </row>
    <row r="46" spans="2:42" x14ac:dyDescent="0.2">
      <c r="B46" s="2"/>
      <c r="C46" s="44" t="s">
        <v>37</v>
      </c>
      <c r="D46" s="50"/>
      <c r="E46" s="90">
        <f t="shared" si="30"/>
        <v>0</v>
      </c>
      <c r="F46" s="86">
        <v>1677277</v>
      </c>
      <c r="G46" s="90">
        <f t="shared" si="17"/>
        <v>17.356500348417921</v>
      </c>
      <c r="H46" s="53">
        <v>1029200</v>
      </c>
      <c r="I46" s="108">
        <f t="shared" si="18"/>
        <v>10.650184888120284</v>
      </c>
      <c r="J46" s="53">
        <v>214732</v>
      </c>
      <c r="K46" s="108">
        <f t="shared" si="19"/>
        <v>2.2220515948268993</v>
      </c>
      <c r="L46" s="53"/>
      <c r="M46" s="108">
        <f t="shared" si="20"/>
        <v>0</v>
      </c>
      <c r="N46" s="53">
        <v>494780</v>
      </c>
      <c r="O46" s="108">
        <f t="shared" si="21"/>
        <v>5.1199946355850701</v>
      </c>
      <c r="P46" s="56">
        <v>2225099</v>
      </c>
      <c r="Q46" s="108">
        <f t="shared" si="31"/>
        <v>23.025374800205554</v>
      </c>
      <c r="R46" s="53"/>
      <c r="S46" s="108">
        <f t="shared" si="32"/>
        <v>0</v>
      </c>
      <c r="T46" s="53">
        <v>0</v>
      </c>
      <c r="U46" s="108">
        <f t="shared" si="33"/>
        <v>0</v>
      </c>
      <c r="V46" s="53">
        <v>372876</v>
      </c>
      <c r="W46" s="108">
        <f t="shared" si="34"/>
        <v>3.8585292852144764</v>
      </c>
      <c r="X46" s="53">
        <v>371860</v>
      </c>
      <c r="Y46" s="108">
        <f t="shared" si="35"/>
        <v>3.8480156942250376</v>
      </c>
      <c r="Z46" s="53"/>
      <c r="AA46" s="108">
        <f t="shared" si="22"/>
        <v>0</v>
      </c>
      <c r="AB46" s="53"/>
      <c r="AC46" s="108">
        <f t="shared" si="23"/>
        <v>0</v>
      </c>
      <c r="AD46" s="90"/>
      <c r="AE46" s="108">
        <f t="shared" si="24"/>
        <v>0</v>
      </c>
      <c r="AF46" s="90"/>
      <c r="AG46" s="108">
        <f t="shared" si="25"/>
        <v>0</v>
      </c>
      <c r="AH46" s="90"/>
      <c r="AI46" s="90">
        <f t="shared" si="26"/>
        <v>0</v>
      </c>
      <c r="AJ46" s="53">
        <v>3277858</v>
      </c>
      <c r="AK46" s="108">
        <f t="shared" si="27"/>
        <v>33.919348753404762</v>
      </c>
      <c r="AL46" s="59">
        <f t="shared" si="11"/>
        <v>9663682</v>
      </c>
      <c r="AM46" s="77">
        <f t="shared" si="28"/>
        <v>7.5339879838809826E-2</v>
      </c>
      <c r="AN46" s="69">
        <f t="shared" si="29"/>
        <v>51</v>
      </c>
      <c r="AO46" s="68"/>
      <c r="AP46" s="69"/>
    </row>
    <row r="47" spans="2:42" x14ac:dyDescent="0.2">
      <c r="B47" s="2"/>
      <c r="C47" s="44" t="s">
        <v>38</v>
      </c>
      <c r="D47" s="50">
        <v>1270000</v>
      </c>
      <c r="E47" s="90">
        <f t="shared" si="30"/>
        <v>0.56862495285830494</v>
      </c>
      <c r="F47" s="86">
        <v>60116121</v>
      </c>
      <c r="G47" s="90">
        <f t="shared" si="17"/>
        <v>26.916162574526897</v>
      </c>
      <c r="H47" s="53">
        <v>6242813</v>
      </c>
      <c r="I47" s="108">
        <f t="shared" si="18"/>
        <v>2.7951332660064674</v>
      </c>
      <c r="J47" s="53">
        <v>5186274</v>
      </c>
      <c r="K47" s="108">
        <f t="shared" si="19"/>
        <v>2.3220825265828764</v>
      </c>
      <c r="L47" s="53"/>
      <c r="M47" s="108">
        <f t="shared" si="20"/>
        <v>0</v>
      </c>
      <c r="N47" s="53">
        <v>3985053</v>
      </c>
      <c r="O47" s="108">
        <f t="shared" si="21"/>
        <v>1.784252420679407</v>
      </c>
      <c r="P47" s="56"/>
      <c r="Q47" s="108">
        <f t="shared" si="31"/>
        <v>0</v>
      </c>
      <c r="R47" s="53">
        <v>-1</v>
      </c>
      <c r="S47" s="108">
        <f t="shared" si="32"/>
        <v>-4.4773618335299604E-7</v>
      </c>
      <c r="T47" s="53">
        <v>-8917.2000000000007</v>
      </c>
      <c r="U47" s="108">
        <f t="shared" si="33"/>
        <v>-3.9925530941953367E-3</v>
      </c>
      <c r="V47" s="53">
        <v>3420700</v>
      </c>
      <c r="W47" s="108">
        <f t="shared" si="34"/>
        <v>1.5315711623955934</v>
      </c>
      <c r="X47" s="53">
        <v>20298964</v>
      </c>
      <c r="Y47" s="108">
        <f t="shared" si="35"/>
        <v>9.0885806673798655</v>
      </c>
      <c r="Z47" s="53">
        <v>329868</v>
      </c>
      <c r="AA47" s="108">
        <f t="shared" si="22"/>
        <v>0.1476938393302861</v>
      </c>
      <c r="AB47" s="53"/>
      <c r="AC47" s="108">
        <f t="shared" si="23"/>
        <v>0</v>
      </c>
      <c r="AD47" s="90"/>
      <c r="AE47" s="108">
        <f t="shared" si="24"/>
        <v>0</v>
      </c>
      <c r="AF47" s="90"/>
      <c r="AG47" s="108">
        <f t="shared" si="25"/>
        <v>0</v>
      </c>
      <c r="AH47" s="90"/>
      <c r="AI47" s="90">
        <f t="shared" si="26"/>
        <v>0</v>
      </c>
      <c r="AJ47" s="53">
        <v>122504934</v>
      </c>
      <c r="AK47" s="108">
        <f t="shared" si="27"/>
        <v>54.849891591070673</v>
      </c>
      <c r="AL47" s="59">
        <f t="shared" si="11"/>
        <v>223345808.80000001</v>
      </c>
      <c r="AM47" s="77">
        <f t="shared" si="28"/>
        <v>1.7412458726905329</v>
      </c>
      <c r="AN47" s="69">
        <f t="shared" si="29"/>
        <v>14</v>
      </c>
      <c r="AO47" s="68"/>
      <c r="AP47" s="69"/>
    </row>
    <row r="48" spans="2:42" x14ac:dyDescent="0.2">
      <c r="B48" s="2"/>
      <c r="C48" s="44" t="s">
        <v>39</v>
      </c>
      <c r="D48" s="50">
        <v>340000</v>
      </c>
      <c r="E48" s="90">
        <f t="shared" si="30"/>
        <v>0.86518265787166093</v>
      </c>
      <c r="F48" s="86">
        <v>5461626</v>
      </c>
      <c r="G48" s="90">
        <f t="shared" si="17"/>
        <v>13.897953232296963</v>
      </c>
      <c r="H48" s="53"/>
      <c r="I48" s="108">
        <f t="shared" si="18"/>
        <v>0</v>
      </c>
      <c r="J48" s="53">
        <v>1761964</v>
      </c>
      <c r="K48" s="108">
        <f t="shared" si="19"/>
        <v>4.4835902841005382</v>
      </c>
      <c r="L48" s="53"/>
      <c r="M48" s="108">
        <f t="shared" si="20"/>
        <v>0</v>
      </c>
      <c r="N48" s="53">
        <v>2948772</v>
      </c>
      <c r="O48" s="108">
        <f t="shared" si="21"/>
        <v>7.5036070482868613</v>
      </c>
      <c r="P48" s="56">
        <v>684274</v>
      </c>
      <c r="Q48" s="108">
        <f t="shared" si="31"/>
        <v>1.7412411706837438</v>
      </c>
      <c r="R48" s="53">
        <v>0</v>
      </c>
      <c r="S48" s="108">
        <f t="shared" si="32"/>
        <v>0</v>
      </c>
      <c r="T48" s="53">
        <v>2342000</v>
      </c>
      <c r="U48" s="108">
        <f t="shared" si="33"/>
        <v>5.9595817198100871</v>
      </c>
      <c r="V48" s="53">
        <v>1338903</v>
      </c>
      <c r="W48" s="108">
        <f t="shared" si="34"/>
        <v>3.4070460475657067</v>
      </c>
      <c r="X48" s="53">
        <v>14320510</v>
      </c>
      <c r="Y48" s="108">
        <f t="shared" si="35"/>
        <v>36.440755599640291</v>
      </c>
      <c r="Z48" s="53"/>
      <c r="AA48" s="108">
        <f t="shared" si="22"/>
        <v>0</v>
      </c>
      <c r="AB48" s="53"/>
      <c r="AC48" s="108">
        <f t="shared" si="23"/>
        <v>0</v>
      </c>
      <c r="AD48" s="90"/>
      <c r="AE48" s="108">
        <f t="shared" si="24"/>
        <v>0</v>
      </c>
      <c r="AF48" s="90"/>
      <c r="AG48" s="108">
        <f t="shared" si="25"/>
        <v>0</v>
      </c>
      <c r="AH48" s="90"/>
      <c r="AI48" s="90">
        <f t="shared" si="26"/>
        <v>0</v>
      </c>
      <c r="AJ48" s="53">
        <v>10100011</v>
      </c>
      <c r="AK48" s="108">
        <f t="shared" si="27"/>
        <v>25.701042239744147</v>
      </c>
      <c r="AL48" s="59">
        <f t="shared" si="11"/>
        <v>39298060</v>
      </c>
      <c r="AM48" s="77">
        <f t="shared" si="28"/>
        <v>0.30637505645346552</v>
      </c>
      <c r="AN48" s="69">
        <f t="shared" si="29"/>
        <v>35</v>
      </c>
      <c r="AO48" s="68"/>
      <c r="AP48" s="69"/>
    </row>
    <row r="49" spans="1:42" x14ac:dyDescent="0.2">
      <c r="B49" s="4"/>
      <c r="C49" s="45" t="s">
        <v>40</v>
      </c>
      <c r="D49" s="51">
        <v>2000000</v>
      </c>
      <c r="E49" s="92">
        <f t="shared" si="30"/>
        <v>0.83726223521236443</v>
      </c>
      <c r="F49" s="87">
        <v>107301629</v>
      </c>
      <c r="G49" s="92">
        <f t="shared" si="17"/>
        <v>44.919800869233931</v>
      </c>
      <c r="H49" s="54">
        <v>2500000</v>
      </c>
      <c r="I49" s="110">
        <f t="shared" si="18"/>
        <v>1.0465777940154555</v>
      </c>
      <c r="J49" s="54">
        <v>23528323</v>
      </c>
      <c r="K49" s="110">
        <f t="shared" si="19"/>
        <v>9.8496881528892413</v>
      </c>
      <c r="L49" s="54"/>
      <c r="M49" s="110">
        <f t="shared" si="20"/>
        <v>0</v>
      </c>
      <c r="N49" s="54">
        <v>1570536</v>
      </c>
      <c r="O49" s="110">
        <f t="shared" si="21"/>
        <v>0.65747524092074294</v>
      </c>
      <c r="P49" s="57">
        <v>-66</v>
      </c>
      <c r="Q49" s="110">
        <f t="shared" si="31"/>
        <v>-2.7629653762008026E-5</v>
      </c>
      <c r="R49" s="54">
        <v>0</v>
      </c>
      <c r="S49" s="110">
        <f t="shared" si="32"/>
        <v>0</v>
      </c>
      <c r="T49" s="54">
        <v>308826</v>
      </c>
      <c r="U49" s="110">
        <f t="shared" si="33"/>
        <v>0.12928417352584684</v>
      </c>
      <c r="V49" s="54">
        <v>646328</v>
      </c>
      <c r="W49" s="110">
        <f t="shared" si="34"/>
        <v>0.27057301298016856</v>
      </c>
      <c r="X49" s="54">
        <v>6184686</v>
      </c>
      <c r="Y49" s="110">
        <f t="shared" si="35"/>
        <v>2.5891020122233086</v>
      </c>
      <c r="Z49" s="54"/>
      <c r="AA49" s="110">
        <f t="shared" si="22"/>
        <v>0</v>
      </c>
      <c r="AB49" s="54">
        <v>1308100</v>
      </c>
      <c r="AC49" s="110">
        <f t="shared" si="23"/>
        <v>0.54761136494064688</v>
      </c>
      <c r="AD49" s="92"/>
      <c r="AE49" s="110">
        <f t="shared" si="24"/>
        <v>0</v>
      </c>
      <c r="AF49" s="92"/>
      <c r="AG49" s="110">
        <f t="shared" si="25"/>
        <v>0</v>
      </c>
      <c r="AH49" s="92"/>
      <c r="AI49" s="92">
        <f t="shared" si="26"/>
        <v>0</v>
      </c>
      <c r="AJ49" s="54">
        <v>93525424</v>
      </c>
      <c r="AK49" s="110">
        <f t="shared" si="27"/>
        <v>39.152652773712056</v>
      </c>
      <c r="AL49" s="60">
        <f t="shared" si="11"/>
        <v>238873786</v>
      </c>
      <c r="AM49" s="78">
        <f t="shared" si="28"/>
        <v>1.8623048993004501</v>
      </c>
      <c r="AN49" s="79">
        <f t="shared" si="29"/>
        <v>13</v>
      </c>
      <c r="AO49" s="111"/>
      <c r="AP49" s="69"/>
    </row>
    <row r="50" spans="1:42" x14ac:dyDescent="0.2">
      <c r="B50" s="2"/>
      <c r="C50" s="44" t="s">
        <v>41</v>
      </c>
      <c r="D50" s="50">
        <v>240000</v>
      </c>
      <c r="E50" s="90">
        <f t="shared" si="30"/>
        <v>7.5975536463030277E-2</v>
      </c>
      <c r="F50" s="86">
        <v>119841111.8</v>
      </c>
      <c r="G50" s="90">
        <f t="shared" si="17"/>
        <v>37.937469830545787</v>
      </c>
      <c r="H50" s="53">
        <v>8000000</v>
      </c>
      <c r="I50" s="108">
        <f t="shared" si="18"/>
        <v>2.5325178821010095</v>
      </c>
      <c r="J50" s="53">
        <v>6035838</v>
      </c>
      <c r="K50" s="108">
        <f t="shared" si="19"/>
        <v>1.9107334585580991</v>
      </c>
      <c r="L50" s="53"/>
      <c r="M50" s="108">
        <f t="shared" si="20"/>
        <v>0</v>
      </c>
      <c r="N50" s="53">
        <v>10138094</v>
      </c>
      <c r="O50" s="108">
        <f t="shared" si="21"/>
        <v>3.209363043177619</v>
      </c>
      <c r="P50" s="56">
        <v>0</v>
      </c>
      <c r="Q50" s="108">
        <f t="shared" si="31"/>
        <v>0</v>
      </c>
      <c r="R50" s="53"/>
      <c r="S50" s="108">
        <f t="shared" si="32"/>
        <v>0</v>
      </c>
      <c r="T50" s="53">
        <v>-70480.34</v>
      </c>
      <c r="U50" s="108">
        <f t="shared" si="33"/>
        <v>-2.2311590173319882E-2</v>
      </c>
      <c r="V50" s="53">
        <v>5335338</v>
      </c>
      <c r="W50" s="108">
        <f t="shared" si="34"/>
        <v>1.6889798615066294</v>
      </c>
      <c r="X50" s="53">
        <v>20622367</v>
      </c>
      <c r="Y50" s="108">
        <f t="shared" si="35"/>
        <v>6.5283141498437187</v>
      </c>
      <c r="Z50" s="53">
        <v>29339</v>
      </c>
      <c r="AA50" s="108">
        <f t="shared" si="22"/>
        <v>9.2876927678701895E-3</v>
      </c>
      <c r="AB50" s="53"/>
      <c r="AC50" s="108">
        <f t="shared" si="23"/>
        <v>0</v>
      </c>
      <c r="AD50" s="90">
        <v>2447349</v>
      </c>
      <c r="AE50" s="108">
        <f t="shared" si="24"/>
        <v>0.77474438828025283</v>
      </c>
      <c r="AF50" s="90">
        <v>15000000</v>
      </c>
      <c r="AG50" s="108">
        <f t="shared" si="25"/>
        <v>4.7484710289393925</v>
      </c>
      <c r="AH50" s="90">
        <v>1440000</v>
      </c>
      <c r="AI50" s="90">
        <f t="shared" si="26"/>
        <v>0.45585321877818169</v>
      </c>
      <c r="AJ50" s="53">
        <v>126832199</v>
      </c>
      <c r="AK50" s="108">
        <f t="shared" si="27"/>
        <v>40.150601499211717</v>
      </c>
      <c r="AL50" s="59">
        <f t="shared" si="11"/>
        <v>315891155.46000004</v>
      </c>
      <c r="AM50" s="77">
        <f t="shared" si="28"/>
        <v>2.4627467764873878</v>
      </c>
      <c r="AN50" s="69">
        <f t="shared" si="29"/>
        <v>11</v>
      </c>
      <c r="AO50" s="68"/>
      <c r="AP50" s="69"/>
    </row>
    <row r="51" spans="1:42" x14ac:dyDescent="0.2">
      <c r="B51" s="2"/>
      <c r="C51" s="44" t="s">
        <v>42</v>
      </c>
      <c r="D51" s="50"/>
      <c r="E51" s="90">
        <f t="shared" si="30"/>
        <v>0</v>
      </c>
      <c r="F51" s="86">
        <v>3164731</v>
      </c>
      <c r="G51" s="90">
        <f t="shared" si="17"/>
        <v>6.2474643552060671</v>
      </c>
      <c r="H51" s="53"/>
      <c r="I51" s="108">
        <f t="shared" si="18"/>
        <v>0</v>
      </c>
      <c r="J51" s="53"/>
      <c r="K51" s="108">
        <f t="shared" si="19"/>
        <v>0</v>
      </c>
      <c r="L51" s="53"/>
      <c r="M51" s="108">
        <f t="shared" si="20"/>
        <v>0</v>
      </c>
      <c r="N51" s="53">
        <v>4218649</v>
      </c>
      <c r="O51" s="108">
        <f t="shared" si="21"/>
        <v>8.3279935181302047</v>
      </c>
      <c r="P51" s="56">
        <v>1886743</v>
      </c>
      <c r="Q51" s="108">
        <f t="shared" si="31"/>
        <v>3.7246008080732809</v>
      </c>
      <c r="R51" s="53"/>
      <c r="S51" s="108">
        <f t="shared" si="32"/>
        <v>0</v>
      </c>
      <c r="T51" s="53"/>
      <c r="U51" s="108">
        <f t="shared" si="33"/>
        <v>0</v>
      </c>
      <c r="V51" s="53">
        <v>420000</v>
      </c>
      <c r="W51" s="108">
        <f t="shared" si="34"/>
        <v>0.82911787105651258</v>
      </c>
      <c r="X51" s="53">
        <v>2180634</v>
      </c>
      <c r="Y51" s="108">
        <f t="shared" si="35"/>
        <v>4.3047681419843986</v>
      </c>
      <c r="Z51" s="53"/>
      <c r="AA51" s="108">
        <f t="shared" si="22"/>
        <v>0</v>
      </c>
      <c r="AB51" s="53"/>
      <c r="AC51" s="108">
        <f t="shared" si="23"/>
        <v>0</v>
      </c>
      <c r="AD51" s="90"/>
      <c r="AE51" s="108">
        <f t="shared" si="24"/>
        <v>0</v>
      </c>
      <c r="AF51" s="90"/>
      <c r="AG51" s="108">
        <f t="shared" si="25"/>
        <v>0</v>
      </c>
      <c r="AH51" s="90"/>
      <c r="AI51" s="90">
        <f t="shared" si="26"/>
        <v>0</v>
      </c>
      <c r="AJ51" s="53">
        <v>38785490.399999999</v>
      </c>
      <c r="AK51" s="108">
        <f t="shared" si="27"/>
        <v>76.56605530554954</v>
      </c>
      <c r="AL51" s="59">
        <f t="shared" si="11"/>
        <v>50656247.399999999</v>
      </c>
      <c r="AM51" s="77">
        <f t="shared" si="28"/>
        <v>0.39492561864111653</v>
      </c>
      <c r="AN51" s="69">
        <f t="shared" si="29"/>
        <v>31</v>
      </c>
      <c r="AO51" s="68"/>
      <c r="AP51" s="69"/>
    </row>
    <row r="52" spans="1:42" x14ac:dyDescent="0.2">
      <c r="B52" s="2"/>
      <c r="C52" s="44" t="s">
        <v>43</v>
      </c>
      <c r="D52" s="50"/>
      <c r="E52" s="90">
        <f t="shared" si="30"/>
        <v>0</v>
      </c>
      <c r="F52" s="86">
        <v>2199906</v>
      </c>
      <c r="G52" s="90">
        <f t="shared" si="17"/>
        <v>5.3238422271958177</v>
      </c>
      <c r="H52" s="53">
        <v>0</v>
      </c>
      <c r="I52" s="108">
        <f t="shared" si="18"/>
        <v>0</v>
      </c>
      <c r="J52" s="53">
        <v>1271872</v>
      </c>
      <c r="K52" s="108">
        <f t="shared" si="19"/>
        <v>3.0779705410994831</v>
      </c>
      <c r="L52" s="53"/>
      <c r="M52" s="108">
        <f t="shared" si="20"/>
        <v>0</v>
      </c>
      <c r="N52" s="53"/>
      <c r="O52" s="108">
        <f t="shared" si="21"/>
        <v>0</v>
      </c>
      <c r="P52" s="56"/>
      <c r="Q52" s="108">
        <f t="shared" si="31"/>
        <v>0</v>
      </c>
      <c r="R52" s="53">
        <v>3960000</v>
      </c>
      <c r="S52" s="108">
        <f t="shared" si="32"/>
        <v>9.5833254783138173</v>
      </c>
      <c r="T52" s="53"/>
      <c r="U52" s="108">
        <f t="shared" si="33"/>
        <v>0</v>
      </c>
      <c r="V52" s="53"/>
      <c r="W52" s="108">
        <f t="shared" si="34"/>
        <v>0</v>
      </c>
      <c r="X52" s="53">
        <v>651831</v>
      </c>
      <c r="Y52" s="108">
        <f t="shared" si="35"/>
        <v>1.5774516742057512</v>
      </c>
      <c r="Z52" s="53"/>
      <c r="AA52" s="108">
        <f t="shared" si="22"/>
        <v>0</v>
      </c>
      <c r="AB52" s="53"/>
      <c r="AC52" s="108">
        <f t="shared" si="23"/>
        <v>0</v>
      </c>
      <c r="AD52" s="90"/>
      <c r="AE52" s="108">
        <f t="shared" si="24"/>
        <v>0</v>
      </c>
      <c r="AF52" s="90"/>
      <c r="AG52" s="108">
        <f t="shared" si="25"/>
        <v>0</v>
      </c>
      <c r="AH52" s="90"/>
      <c r="AI52" s="90">
        <f t="shared" si="26"/>
        <v>0</v>
      </c>
      <c r="AJ52" s="53">
        <v>33238164</v>
      </c>
      <c r="AK52" s="108">
        <f t="shared" si="27"/>
        <v>80.437410079185128</v>
      </c>
      <c r="AL52" s="59">
        <f t="shared" si="11"/>
        <v>41321773</v>
      </c>
      <c r="AM52" s="77">
        <f t="shared" si="28"/>
        <v>0.32215230308143167</v>
      </c>
      <c r="AN52" s="69">
        <f t="shared" si="29"/>
        <v>34</v>
      </c>
      <c r="AO52" s="68"/>
      <c r="AP52" s="69"/>
    </row>
    <row r="53" spans="1:42" x14ac:dyDescent="0.2">
      <c r="B53" s="2"/>
      <c r="C53" s="44" t="s">
        <v>44</v>
      </c>
      <c r="D53" s="50">
        <v>360000</v>
      </c>
      <c r="E53" s="90">
        <f t="shared" si="30"/>
        <v>0.69075358971688949</v>
      </c>
      <c r="F53" s="86">
        <v>-419840</v>
      </c>
      <c r="G53" s="90">
        <f t="shared" si="17"/>
        <v>-0.80557218640760797</v>
      </c>
      <c r="H53" s="53"/>
      <c r="I53" s="108">
        <f t="shared" si="18"/>
        <v>0</v>
      </c>
      <c r="J53" s="53">
        <v>2022565</v>
      </c>
      <c r="K53" s="108">
        <f t="shared" si="19"/>
        <v>3.8808167616270568</v>
      </c>
      <c r="L53" s="53"/>
      <c r="M53" s="108">
        <f t="shared" si="20"/>
        <v>0</v>
      </c>
      <c r="N53" s="53">
        <v>2184779</v>
      </c>
      <c r="O53" s="108">
        <f t="shared" si="21"/>
        <v>4.1920664916335451</v>
      </c>
      <c r="P53" s="56">
        <v>367459</v>
      </c>
      <c r="Q53" s="108">
        <f t="shared" si="31"/>
        <v>0.70506562034382914</v>
      </c>
      <c r="R53" s="53"/>
      <c r="S53" s="108">
        <f t="shared" si="32"/>
        <v>0</v>
      </c>
      <c r="T53" s="53"/>
      <c r="U53" s="108">
        <f t="shared" si="33"/>
        <v>0</v>
      </c>
      <c r="V53" s="53">
        <v>2312089</v>
      </c>
      <c r="W53" s="108">
        <f t="shared" si="34"/>
        <v>4.4363438235970367</v>
      </c>
      <c r="X53" s="53">
        <v>13547770</v>
      </c>
      <c r="Y53" s="108">
        <f t="shared" si="35"/>
        <v>25.994918778218846</v>
      </c>
      <c r="Z53" s="53">
        <v>-6713</v>
      </c>
      <c r="AA53" s="108">
        <f t="shared" si="22"/>
        <v>-1.2880635688248553E-2</v>
      </c>
      <c r="AB53" s="53"/>
      <c r="AC53" s="108">
        <f t="shared" si="23"/>
        <v>0</v>
      </c>
      <c r="AD53" s="90"/>
      <c r="AE53" s="108">
        <f t="shared" si="24"/>
        <v>0</v>
      </c>
      <c r="AF53" s="90"/>
      <c r="AG53" s="108">
        <f t="shared" si="25"/>
        <v>0</v>
      </c>
      <c r="AH53" s="90">
        <v>4118000</v>
      </c>
      <c r="AI53" s="90">
        <f t="shared" si="26"/>
        <v>7.9014535623726418</v>
      </c>
      <c r="AJ53" s="53">
        <v>27630884</v>
      </c>
      <c r="AK53" s="108">
        <f t="shared" si="27"/>
        <v>53.01703419458601</v>
      </c>
      <c r="AL53" s="59">
        <f t="shared" si="11"/>
        <v>52116993</v>
      </c>
      <c r="AM53" s="77">
        <f t="shared" si="28"/>
        <v>0.40631386568598721</v>
      </c>
      <c r="AN53" s="69">
        <f t="shared" si="29"/>
        <v>29</v>
      </c>
      <c r="AO53" s="68"/>
      <c r="AP53" s="69"/>
    </row>
    <row r="54" spans="1:42" x14ac:dyDescent="0.2">
      <c r="B54" s="4"/>
      <c r="C54" s="45" t="s">
        <v>45</v>
      </c>
      <c r="D54" s="51"/>
      <c r="E54" s="92">
        <f t="shared" si="30"/>
        <v>0</v>
      </c>
      <c r="F54" s="87">
        <v>3538880</v>
      </c>
      <c r="G54" s="92">
        <f t="shared" si="17"/>
        <v>29.568078359819204</v>
      </c>
      <c r="H54" s="54"/>
      <c r="I54" s="110">
        <f t="shared" si="18"/>
        <v>0</v>
      </c>
      <c r="J54" s="54"/>
      <c r="K54" s="110">
        <f t="shared" si="19"/>
        <v>0</v>
      </c>
      <c r="L54" s="54"/>
      <c r="M54" s="110">
        <f t="shared" si="20"/>
        <v>0</v>
      </c>
      <c r="N54" s="54">
        <v>1173088</v>
      </c>
      <c r="O54" s="110">
        <f t="shared" si="21"/>
        <v>9.8013942001321297</v>
      </c>
      <c r="P54" s="57">
        <v>101742</v>
      </c>
      <c r="Q54" s="110">
        <f t="shared" si="31"/>
        <v>0.85007556867843093</v>
      </c>
      <c r="R54" s="54"/>
      <c r="S54" s="110">
        <f t="shared" si="32"/>
        <v>0</v>
      </c>
      <c r="T54" s="54"/>
      <c r="U54" s="110">
        <f t="shared" si="33"/>
        <v>0</v>
      </c>
      <c r="V54" s="54">
        <v>534954</v>
      </c>
      <c r="W54" s="110">
        <f t="shared" si="34"/>
        <v>4.4696519212006969</v>
      </c>
      <c r="X54" s="54">
        <v>3891431</v>
      </c>
      <c r="Y54" s="110">
        <f t="shared" si="35"/>
        <v>32.513715282753189</v>
      </c>
      <c r="Z54" s="54"/>
      <c r="AA54" s="110">
        <f t="shared" si="22"/>
        <v>0</v>
      </c>
      <c r="AB54" s="54"/>
      <c r="AC54" s="110">
        <f t="shared" si="23"/>
        <v>0</v>
      </c>
      <c r="AD54" s="92"/>
      <c r="AE54" s="110">
        <f t="shared" si="24"/>
        <v>0</v>
      </c>
      <c r="AF54" s="92"/>
      <c r="AG54" s="110">
        <f t="shared" si="25"/>
        <v>0</v>
      </c>
      <c r="AH54" s="92"/>
      <c r="AI54" s="92">
        <f t="shared" si="26"/>
        <v>0</v>
      </c>
      <c r="AJ54" s="54">
        <v>2728488</v>
      </c>
      <c r="AK54" s="110">
        <f t="shared" si="27"/>
        <v>22.79708466741635</v>
      </c>
      <c r="AL54" s="60">
        <f t="shared" si="11"/>
        <v>11968583</v>
      </c>
      <c r="AM54" s="78">
        <f t="shared" si="28"/>
        <v>9.3309320925587372E-2</v>
      </c>
      <c r="AN54" s="79">
        <f t="shared" si="29"/>
        <v>48</v>
      </c>
      <c r="AO54" s="111"/>
      <c r="AP54" s="69"/>
    </row>
    <row r="55" spans="1:42" x14ac:dyDescent="0.2">
      <c r="B55" s="2"/>
      <c r="C55" s="44" t="s">
        <v>46</v>
      </c>
      <c r="D55" s="50">
        <v>800000</v>
      </c>
      <c r="E55" s="90">
        <f t="shared" si="30"/>
        <v>1.0372570019058891</v>
      </c>
      <c r="F55" s="86">
        <v>16497186</v>
      </c>
      <c r="G55" s="90">
        <f t="shared" si="17"/>
        <v>21.389777112804762</v>
      </c>
      <c r="H55" s="53">
        <v>691740</v>
      </c>
      <c r="I55" s="108">
        <f t="shared" si="18"/>
        <v>0.89689019812297477</v>
      </c>
      <c r="J55" s="53"/>
      <c r="K55" s="108">
        <f t="shared" si="19"/>
        <v>0</v>
      </c>
      <c r="L55" s="53"/>
      <c r="M55" s="108">
        <f t="shared" si="20"/>
        <v>0</v>
      </c>
      <c r="N55" s="53">
        <v>3641024</v>
      </c>
      <c r="O55" s="108">
        <f t="shared" si="21"/>
        <v>4.7208470476342352</v>
      </c>
      <c r="P55" s="56">
        <v>2671678</v>
      </c>
      <c r="Q55" s="108">
        <f t="shared" si="31"/>
        <v>3.4640208904224026</v>
      </c>
      <c r="R55" s="53"/>
      <c r="S55" s="108">
        <f t="shared" si="32"/>
        <v>0</v>
      </c>
      <c r="T55" s="53">
        <v>-43229.08</v>
      </c>
      <c r="U55" s="108">
        <f t="shared" si="33"/>
        <v>-5.6049582394937299E-2</v>
      </c>
      <c r="V55" s="53">
        <v>758187</v>
      </c>
      <c r="W55" s="108">
        <f t="shared" si="34"/>
        <v>0.98304346813002552</v>
      </c>
      <c r="X55" s="53">
        <v>7217744</v>
      </c>
      <c r="Y55" s="108">
        <f t="shared" si="35"/>
        <v>9.3583193774552758</v>
      </c>
      <c r="Z55" s="53">
        <v>45000</v>
      </c>
      <c r="AA55" s="108">
        <f t="shared" si="22"/>
        <v>5.8345706357206269E-2</v>
      </c>
      <c r="AB55" s="53"/>
      <c r="AC55" s="108">
        <f t="shared" si="23"/>
        <v>0</v>
      </c>
      <c r="AD55" s="90"/>
      <c r="AE55" s="108">
        <f t="shared" si="24"/>
        <v>0</v>
      </c>
      <c r="AF55" s="90"/>
      <c r="AG55" s="108">
        <f t="shared" si="25"/>
        <v>0</v>
      </c>
      <c r="AH55" s="90">
        <v>2502400</v>
      </c>
      <c r="AI55" s="90">
        <f t="shared" si="26"/>
        <v>3.244539901961621</v>
      </c>
      <c r="AJ55" s="53">
        <v>42344768</v>
      </c>
      <c r="AK55" s="108">
        <f t="shared" si="27"/>
        <v>54.903008877600548</v>
      </c>
      <c r="AL55" s="59">
        <f t="shared" si="11"/>
        <v>77126497.920000002</v>
      </c>
      <c r="AM55" s="77">
        <f t="shared" si="28"/>
        <v>0.60129266315686047</v>
      </c>
      <c r="AN55" s="69">
        <f t="shared" si="29"/>
        <v>27</v>
      </c>
      <c r="AO55" s="68"/>
      <c r="AP55" s="69"/>
    </row>
    <row r="56" spans="1:42" x14ac:dyDescent="0.2">
      <c r="B56" s="2"/>
      <c r="C56" s="44" t="s">
        <v>47</v>
      </c>
      <c r="D56" s="50">
        <v>1237988</v>
      </c>
      <c r="E56" s="90">
        <f t="shared" si="30"/>
        <v>0.11674743740303561</v>
      </c>
      <c r="F56" s="86">
        <v>685711351</v>
      </c>
      <c r="G56" s="90">
        <f t="shared" si="17"/>
        <v>64.665443467483925</v>
      </c>
      <c r="H56" s="53">
        <v>3500000</v>
      </c>
      <c r="I56" s="108">
        <f t="shared" si="18"/>
        <v>0.33006461363973205</v>
      </c>
      <c r="J56" s="53">
        <v>8464781</v>
      </c>
      <c r="K56" s="108">
        <f t="shared" si="19"/>
        <v>0.79826419151712713</v>
      </c>
      <c r="L56" s="53"/>
      <c r="M56" s="108">
        <f t="shared" si="20"/>
        <v>0</v>
      </c>
      <c r="N56" s="53">
        <v>15786711</v>
      </c>
      <c r="O56" s="108">
        <f t="shared" si="21"/>
        <v>1.4887527619591738</v>
      </c>
      <c r="P56" s="56">
        <v>8275013</v>
      </c>
      <c r="Q56" s="108">
        <f t="shared" si="31"/>
        <v>0.7803682767739315</v>
      </c>
      <c r="R56" s="53">
        <v>0</v>
      </c>
      <c r="S56" s="108">
        <f t="shared" si="32"/>
        <v>0</v>
      </c>
      <c r="T56" s="53">
        <v>124996.75</v>
      </c>
      <c r="U56" s="108">
        <f t="shared" si="33"/>
        <v>1.1787715427134908E-2</v>
      </c>
      <c r="V56" s="53">
        <v>9227378</v>
      </c>
      <c r="W56" s="108">
        <f t="shared" si="34"/>
        <v>0.87018027270793252</v>
      </c>
      <c r="X56" s="53">
        <v>34474085</v>
      </c>
      <c r="Y56" s="108">
        <f t="shared" si="35"/>
        <v>3.2510501560309377</v>
      </c>
      <c r="Z56" s="53">
        <v>4580813</v>
      </c>
      <c r="AA56" s="108">
        <f t="shared" si="22"/>
        <v>0.43198979228596063</v>
      </c>
      <c r="AB56" s="53"/>
      <c r="AC56" s="108">
        <f t="shared" si="23"/>
        <v>0</v>
      </c>
      <c r="AD56" s="90"/>
      <c r="AE56" s="108">
        <f t="shared" si="24"/>
        <v>0</v>
      </c>
      <c r="AF56" s="90"/>
      <c r="AG56" s="108">
        <f t="shared" si="25"/>
        <v>0</v>
      </c>
      <c r="AH56" s="90">
        <v>1906908</v>
      </c>
      <c r="AI56" s="90">
        <f t="shared" si="26"/>
        <v>0.17982938636186122</v>
      </c>
      <c r="AJ56" s="53">
        <v>287108411</v>
      </c>
      <c r="AK56" s="108">
        <f t="shared" si="27"/>
        <v>27.075521928409259</v>
      </c>
      <c r="AL56" s="59">
        <f t="shared" si="11"/>
        <v>1060398435.75</v>
      </c>
      <c r="AM56" s="77">
        <f t="shared" si="28"/>
        <v>8.2670653619052121</v>
      </c>
      <c r="AN56" s="69">
        <f t="shared" si="29"/>
        <v>3</v>
      </c>
      <c r="AO56" s="68"/>
      <c r="AP56" s="69"/>
    </row>
    <row r="57" spans="1:42" x14ac:dyDescent="0.2">
      <c r="B57" s="2"/>
      <c r="C57" s="44" t="s">
        <v>48</v>
      </c>
      <c r="D57" s="50">
        <v>830000</v>
      </c>
      <c r="E57" s="90">
        <f t="shared" si="30"/>
        <v>0.2663172772229826</v>
      </c>
      <c r="F57" s="86">
        <v>250821335</v>
      </c>
      <c r="G57" s="90">
        <f t="shared" si="17"/>
        <v>80.479584345341664</v>
      </c>
      <c r="H57" s="53"/>
      <c r="I57" s="108">
        <f t="shared" si="18"/>
        <v>0</v>
      </c>
      <c r="J57" s="53">
        <v>-3</v>
      </c>
      <c r="K57" s="108">
        <f t="shared" si="19"/>
        <v>-9.6259256827584056E-7</v>
      </c>
      <c r="L57" s="53"/>
      <c r="M57" s="108">
        <f t="shared" si="20"/>
        <v>0</v>
      </c>
      <c r="N57" s="53">
        <v>-90</v>
      </c>
      <c r="O57" s="108">
        <f t="shared" si="21"/>
        <v>-2.8877777048275217E-5</v>
      </c>
      <c r="P57" s="56"/>
      <c r="Q57" s="108">
        <f t="shared" si="31"/>
        <v>0</v>
      </c>
      <c r="R57" s="53"/>
      <c r="S57" s="108">
        <f t="shared" si="32"/>
        <v>0</v>
      </c>
      <c r="T57" s="53">
        <v>500000</v>
      </c>
      <c r="U57" s="108">
        <f t="shared" si="33"/>
        <v>0.16043209471264008</v>
      </c>
      <c r="V57" s="53"/>
      <c r="W57" s="108">
        <f t="shared" si="34"/>
        <v>0</v>
      </c>
      <c r="X57" s="53">
        <v>9859028</v>
      </c>
      <c r="Y57" s="108">
        <f t="shared" si="35"/>
        <v>3.1634090277411411</v>
      </c>
      <c r="Z57" s="53">
        <v>45000</v>
      </c>
      <c r="AA57" s="108">
        <f t="shared" si="22"/>
        <v>1.4438888524137609E-2</v>
      </c>
      <c r="AB57" s="53">
        <v>2500000</v>
      </c>
      <c r="AC57" s="108">
        <f t="shared" si="23"/>
        <v>0.80216047356320053</v>
      </c>
      <c r="AD57" s="90"/>
      <c r="AE57" s="108">
        <f t="shared" si="24"/>
        <v>0</v>
      </c>
      <c r="AF57" s="90">
        <v>0</v>
      </c>
      <c r="AG57" s="108">
        <f t="shared" si="25"/>
        <v>0</v>
      </c>
      <c r="AH57" s="90">
        <v>2692000</v>
      </c>
      <c r="AI57" s="90">
        <f t="shared" si="26"/>
        <v>0.86376639793285426</v>
      </c>
      <c r="AJ57" s="53">
        <v>44411068</v>
      </c>
      <c r="AK57" s="108">
        <f t="shared" si="27"/>
        <v>14.249921335331001</v>
      </c>
      <c r="AL57" s="59">
        <f t="shared" si="11"/>
        <v>311658338</v>
      </c>
      <c r="AM57" s="77">
        <f t="shared" si="28"/>
        <v>2.4297469365903366</v>
      </c>
      <c r="AN57" s="69">
        <f t="shared" si="29"/>
        <v>12</v>
      </c>
      <c r="AO57" s="68"/>
      <c r="AP57" s="69"/>
    </row>
    <row r="58" spans="1:42" x14ac:dyDescent="0.2">
      <c r="B58" s="2"/>
      <c r="C58" s="44" t="s">
        <v>49</v>
      </c>
      <c r="D58" s="50"/>
      <c r="E58" s="90">
        <f t="shared" si="30"/>
        <v>0</v>
      </c>
      <c r="F58" s="86">
        <v>6768999.6200000001</v>
      </c>
      <c r="G58" s="90">
        <f t="shared" si="17"/>
        <v>63.503498708993213</v>
      </c>
      <c r="H58" s="53"/>
      <c r="I58" s="108">
        <f t="shared" si="18"/>
        <v>0</v>
      </c>
      <c r="J58" s="53">
        <v>609018</v>
      </c>
      <c r="K58" s="108">
        <f t="shared" si="19"/>
        <v>5.7135139530047176</v>
      </c>
      <c r="L58" s="53"/>
      <c r="M58" s="108">
        <f t="shared" si="20"/>
        <v>0</v>
      </c>
      <c r="N58" s="53">
        <v>239095</v>
      </c>
      <c r="O58" s="108">
        <f t="shared" si="21"/>
        <v>2.243074291061451</v>
      </c>
      <c r="P58" s="56">
        <v>752952</v>
      </c>
      <c r="Q58" s="108">
        <f t="shared" si="31"/>
        <v>7.063833512216072</v>
      </c>
      <c r="R58" s="53"/>
      <c r="S58" s="108">
        <f t="shared" si="32"/>
        <v>0</v>
      </c>
      <c r="T58" s="53"/>
      <c r="U58" s="108">
        <f t="shared" si="33"/>
        <v>0</v>
      </c>
      <c r="V58" s="53">
        <v>63075</v>
      </c>
      <c r="W58" s="108">
        <f t="shared" si="34"/>
        <v>0.59173931244359368</v>
      </c>
      <c r="X58" s="53">
        <v>0</v>
      </c>
      <c r="Y58" s="108">
        <f t="shared" si="35"/>
        <v>0</v>
      </c>
      <c r="Z58" s="53"/>
      <c r="AA58" s="108">
        <f t="shared" si="22"/>
        <v>0</v>
      </c>
      <c r="AB58" s="53"/>
      <c r="AC58" s="108">
        <f t="shared" si="23"/>
        <v>0</v>
      </c>
      <c r="AD58" s="90"/>
      <c r="AE58" s="108">
        <f t="shared" si="24"/>
        <v>0</v>
      </c>
      <c r="AF58" s="90"/>
      <c r="AG58" s="108">
        <f t="shared" si="25"/>
        <v>0</v>
      </c>
      <c r="AH58" s="90">
        <v>95769</v>
      </c>
      <c r="AI58" s="90">
        <f t="shared" si="26"/>
        <v>0.89845869541673429</v>
      </c>
      <c r="AJ58" s="53">
        <v>2130346</v>
      </c>
      <c r="AK58" s="108">
        <f t="shared" si="27"/>
        <v>19.985881526864212</v>
      </c>
      <c r="AL58" s="59">
        <f t="shared" si="11"/>
        <v>10659254.620000001</v>
      </c>
      <c r="AM58" s="77">
        <f t="shared" si="28"/>
        <v>8.310155096598569E-2</v>
      </c>
      <c r="AN58" s="69">
        <f t="shared" si="29"/>
        <v>49</v>
      </c>
      <c r="AO58" s="68"/>
      <c r="AP58" s="69"/>
    </row>
    <row r="59" spans="1:42" x14ac:dyDescent="0.2">
      <c r="B59" s="2"/>
      <c r="C59" s="144" t="s">
        <v>92</v>
      </c>
      <c r="D59" s="50"/>
      <c r="E59" s="90">
        <f t="shared" si="30"/>
        <v>0</v>
      </c>
      <c r="F59" s="86">
        <v>200000</v>
      </c>
      <c r="G59" s="90">
        <f t="shared" si="17"/>
        <v>7.3430119125682261</v>
      </c>
      <c r="H59" s="53"/>
      <c r="I59" s="108">
        <v>0</v>
      </c>
      <c r="J59" s="53"/>
      <c r="K59" s="108">
        <v>0</v>
      </c>
      <c r="L59" s="53"/>
      <c r="M59" s="108">
        <v>0</v>
      </c>
      <c r="N59" s="53"/>
      <c r="O59" s="108">
        <v>0</v>
      </c>
      <c r="P59" s="56"/>
      <c r="Q59" s="108">
        <v>0</v>
      </c>
      <c r="R59" s="53"/>
      <c r="S59" s="108">
        <v>0</v>
      </c>
      <c r="T59" s="53"/>
      <c r="U59" s="108">
        <v>0</v>
      </c>
      <c r="V59" s="53"/>
      <c r="W59" s="108">
        <v>0</v>
      </c>
      <c r="X59" s="53"/>
      <c r="Y59" s="108">
        <v>0</v>
      </c>
      <c r="Z59" s="53"/>
      <c r="AA59" s="108">
        <v>0</v>
      </c>
      <c r="AB59" s="53"/>
      <c r="AC59" s="108">
        <v>0</v>
      </c>
      <c r="AD59" s="90"/>
      <c r="AE59" s="108">
        <f t="shared" si="24"/>
        <v>0</v>
      </c>
      <c r="AF59" s="90"/>
      <c r="AG59" s="108">
        <f t="shared" si="25"/>
        <v>0</v>
      </c>
      <c r="AH59" s="90"/>
      <c r="AI59" s="90">
        <f t="shared" si="26"/>
        <v>0</v>
      </c>
      <c r="AJ59" s="53">
        <v>2523678</v>
      </c>
      <c r="AK59" s="108">
        <v>0</v>
      </c>
      <c r="AL59" s="59">
        <f t="shared" si="11"/>
        <v>2723678</v>
      </c>
      <c r="AM59" s="77">
        <f t="shared" si="28"/>
        <v>2.1234305230616018E-2</v>
      </c>
      <c r="AN59" s="69">
        <f>RANK(AL59,AL$9:AL$65,0)</f>
        <v>53</v>
      </c>
      <c r="AO59" s="68"/>
      <c r="AP59" s="69"/>
    </row>
    <row r="60" spans="1:42" x14ac:dyDescent="0.2">
      <c r="B60" s="2"/>
      <c r="C60" s="44" t="s">
        <v>50</v>
      </c>
      <c r="D60" s="50">
        <v>1150000</v>
      </c>
      <c r="E60" s="90">
        <f t="shared" si="30"/>
        <v>0.81518959264578816</v>
      </c>
      <c r="F60" s="86">
        <v>714692</v>
      </c>
      <c r="G60" s="90">
        <f t="shared" si="17"/>
        <v>0.50661693943235098</v>
      </c>
      <c r="H60" s="53">
        <v>0</v>
      </c>
      <c r="I60" s="108">
        <f t="shared" si="18"/>
        <v>0</v>
      </c>
      <c r="J60" s="53">
        <v>2984780</v>
      </c>
      <c r="K60" s="108">
        <f t="shared" si="19"/>
        <v>2.1157926889889529</v>
      </c>
      <c r="L60" s="53"/>
      <c r="M60" s="108">
        <f t="shared" si="20"/>
        <v>0</v>
      </c>
      <c r="N60" s="53">
        <v>3203094</v>
      </c>
      <c r="O60" s="108">
        <f t="shared" si="21"/>
        <v>2.2705468635357984</v>
      </c>
      <c r="P60" s="56">
        <v>2551250</v>
      </c>
      <c r="Q60" s="108">
        <f t="shared" si="31"/>
        <v>1.8084803897717974</v>
      </c>
      <c r="R60" s="53"/>
      <c r="S60" s="108">
        <f t="shared" si="32"/>
        <v>0</v>
      </c>
      <c r="T60" s="53">
        <v>1273544.6000000001</v>
      </c>
      <c r="U60" s="108">
        <f t="shared" si="33"/>
        <v>0.90276548146977675</v>
      </c>
      <c r="V60" s="53">
        <v>1922903</v>
      </c>
      <c r="W60" s="108">
        <f t="shared" si="34"/>
        <v>1.3630700115368382</v>
      </c>
      <c r="X60" s="53">
        <v>18274432</v>
      </c>
      <c r="Y60" s="108">
        <f t="shared" si="35"/>
        <v>12.954023285141874</v>
      </c>
      <c r="Z60" s="53">
        <v>160830</v>
      </c>
      <c r="AA60" s="108">
        <f t="shared" si="22"/>
        <v>0.11400603668280183</v>
      </c>
      <c r="AB60" s="53">
        <v>16387461.039999999</v>
      </c>
      <c r="AC60" s="108">
        <f t="shared" si="23"/>
        <v>11.616424077996802</v>
      </c>
      <c r="AD60" s="90">
        <v>9066585</v>
      </c>
      <c r="AE60" s="108">
        <f t="shared" si="24"/>
        <v>6.426944115511664</v>
      </c>
      <c r="AF60" s="90"/>
      <c r="AG60" s="108">
        <f t="shared" si="25"/>
        <v>0</v>
      </c>
      <c r="AH60" s="90"/>
      <c r="AI60" s="90">
        <f t="shared" si="26"/>
        <v>0</v>
      </c>
      <c r="AJ60" s="53">
        <v>83381905.519999996</v>
      </c>
      <c r="AK60" s="108">
        <f t="shared" si="27"/>
        <v>59.106140517285553</v>
      </c>
      <c r="AL60" s="59">
        <f t="shared" si="11"/>
        <v>141071477.16</v>
      </c>
      <c r="AM60" s="77">
        <f t="shared" si="28"/>
        <v>1.099819731021551</v>
      </c>
      <c r="AN60" s="69">
        <f>RANK(AL60,AL$9:AL$65,0)</f>
        <v>20</v>
      </c>
      <c r="AO60" s="68"/>
      <c r="AP60" s="69"/>
    </row>
    <row r="61" spans="1:42" x14ac:dyDescent="0.2">
      <c r="A61" s="47"/>
      <c r="B61" s="48"/>
      <c r="C61" s="49" t="s">
        <v>51</v>
      </c>
      <c r="D61" s="52">
        <v>2361000</v>
      </c>
      <c r="E61" s="93">
        <f t="shared" si="30"/>
        <v>0.56234669309097496</v>
      </c>
      <c r="F61" s="88">
        <v>231063089</v>
      </c>
      <c r="G61" s="93">
        <f t="shared" si="17"/>
        <v>55.034969925682176</v>
      </c>
      <c r="H61" s="55">
        <v>1190220</v>
      </c>
      <c r="I61" s="112">
        <f t="shared" si="18"/>
        <v>0.28348847143191025</v>
      </c>
      <c r="J61" s="55"/>
      <c r="K61" s="112">
        <f t="shared" si="19"/>
        <v>0</v>
      </c>
      <c r="L61" s="55"/>
      <c r="M61" s="112">
        <f t="shared" si="20"/>
        <v>0</v>
      </c>
      <c r="N61" s="55">
        <v>1391778</v>
      </c>
      <c r="O61" s="112">
        <f t="shared" si="21"/>
        <v>0.33149587285759036</v>
      </c>
      <c r="P61" s="58"/>
      <c r="Q61" s="112">
        <f t="shared" si="31"/>
        <v>0</v>
      </c>
      <c r="R61" s="55">
        <v>1483925</v>
      </c>
      <c r="S61" s="112">
        <f t="shared" si="32"/>
        <v>0.35344359023508048</v>
      </c>
      <c r="T61" s="55">
        <v>1409400</v>
      </c>
      <c r="U61" s="112">
        <f t="shared" si="33"/>
        <v>0.33569310853130885</v>
      </c>
      <c r="V61" s="55">
        <v>1366967</v>
      </c>
      <c r="W61" s="112">
        <f t="shared" si="34"/>
        <v>0.32558634985789525</v>
      </c>
      <c r="X61" s="55">
        <v>8681739</v>
      </c>
      <c r="Y61" s="112">
        <f t="shared" si="35"/>
        <v>2.0678302485933706</v>
      </c>
      <c r="Z61" s="55">
        <v>0</v>
      </c>
      <c r="AA61" s="112">
        <f t="shared" si="22"/>
        <v>0</v>
      </c>
      <c r="AB61" s="55"/>
      <c r="AC61" s="112">
        <f t="shared" si="23"/>
        <v>0</v>
      </c>
      <c r="AD61" s="93"/>
      <c r="AE61" s="112">
        <f t="shared" si="24"/>
        <v>0</v>
      </c>
      <c r="AF61" s="93">
        <v>10000000</v>
      </c>
      <c r="AG61" s="112">
        <f t="shared" si="25"/>
        <v>2.3818157267724476</v>
      </c>
      <c r="AH61" s="93">
        <v>6344985</v>
      </c>
      <c r="AI61" s="93">
        <f t="shared" si="26"/>
        <v>1.5112585059135279</v>
      </c>
      <c r="AJ61" s="55">
        <v>154554658</v>
      </c>
      <c r="AK61" s="112">
        <f t="shared" si="27"/>
        <v>36.812071507033714</v>
      </c>
      <c r="AL61" s="61">
        <f t="shared" si="11"/>
        <v>419847761</v>
      </c>
      <c r="AM61" s="80">
        <f t="shared" si="28"/>
        <v>3.2732119976974969</v>
      </c>
      <c r="AN61" s="81">
        <f t="shared" si="29"/>
        <v>9</v>
      </c>
      <c r="AO61" s="113"/>
      <c r="AP61" s="69"/>
    </row>
    <row r="62" spans="1:42" x14ac:dyDescent="0.2">
      <c r="B62" s="2"/>
      <c r="C62" s="44" t="s">
        <v>52</v>
      </c>
      <c r="D62" s="50"/>
      <c r="E62" s="90">
        <f t="shared" si="30"/>
        <v>0</v>
      </c>
      <c r="F62" s="86">
        <v>1988295</v>
      </c>
      <c r="G62" s="90">
        <f t="shared" si="17"/>
        <v>10.955221336194345</v>
      </c>
      <c r="H62" s="53"/>
      <c r="I62" s="108">
        <f t="shared" si="18"/>
        <v>0</v>
      </c>
      <c r="J62" s="53">
        <v>1119326</v>
      </c>
      <c r="K62" s="108">
        <f t="shared" si="19"/>
        <v>6.1673263159425895</v>
      </c>
      <c r="L62" s="53"/>
      <c r="M62" s="108">
        <f t="shared" si="20"/>
        <v>0</v>
      </c>
      <c r="N62" s="53">
        <v>314200</v>
      </c>
      <c r="O62" s="108">
        <f t="shared" si="21"/>
        <v>1.7311971029612121</v>
      </c>
      <c r="P62" s="56">
        <v>198673</v>
      </c>
      <c r="Q62" s="108">
        <f t="shared" si="31"/>
        <v>1.0946598409822179</v>
      </c>
      <c r="R62" s="53"/>
      <c r="S62" s="108">
        <f t="shared" si="32"/>
        <v>0</v>
      </c>
      <c r="T62" s="53">
        <v>199995</v>
      </c>
      <c r="U62" s="108">
        <f t="shared" si="33"/>
        <v>1.1019438720774271</v>
      </c>
      <c r="V62" s="53">
        <v>558196</v>
      </c>
      <c r="W62" s="108">
        <f t="shared" si="34"/>
        <v>3.0755801975955976</v>
      </c>
      <c r="X62" s="53">
        <v>6875733</v>
      </c>
      <c r="Y62" s="108">
        <f t="shared" si="35"/>
        <v>37.88430633461109</v>
      </c>
      <c r="Z62" s="53"/>
      <c r="AA62" s="108">
        <f t="shared" si="22"/>
        <v>0</v>
      </c>
      <c r="AB62" s="53"/>
      <c r="AC62" s="108">
        <f t="shared" si="23"/>
        <v>0</v>
      </c>
      <c r="AD62" s="90"/>
      <c r="AE62" s="108">
        <f t="shared" si="24"/>
        <v>0</v>
      </c>
      <c r="AF62" s="90"/>
      <c r="AG62" s="108">
        <f t="shared" si="25"/>
        <v>0</v>
      </c>
      <c r="AH62" s="90"/>
      <c r="AI62" s="90">
        <f t="shared" si="26"/>
        <v>0</v>
      </c>
      <c r="AJ62" s="53">
        <v>6894873</v>
      </c>
      <c r="AK62" s="108">
        <f t="shared" si="27"/>
        <v>37.989764999635526</v>
      </c>
      <c r="AL62" s="59">
        <f t="shared" si="11"/>
        <v>18149291</v>
      </c>
      <c r="AM62" s="77">
        <f t="shared" si="28"/>
        <v>0.14149528131198774</v>
      </c>
      <c r="AN62" s="69">
        <f t="shared" si="29"/>
        <v>45</v>
      </c>
      <c r="AO62" s="68"/>
      <c r="AP62" s="69"/>
    </row>
    <row r="63" spans="1:42" x14ac:dyDescent="0.2">
      <c r="B63" s="2"/>
      <c r="C63" s="44" t="s">
        <v>53</v>
      </c>
      <c r="D63" s="50"/>
      <c r="E63" s="90">
        <f t="shared" si="30"/>
        <v>0</v>
      </c>
      <c r="F63" s="86">
        <v>21676955</v>
      </c>
      <c r="G63" s="90">
        <f t="shared" si="17"/>
        <v>15.342230982300178</v>
      </c>
      <c r="H63" s="53"/>
      <c r="I63" s="108">
        <f t="shared" si="18"/>
        <v>0</v>
      </c>
      <c r="J63" s="53">
        <v>0</v>
      </c>
      <c r="K63" s="108">
        <f t="shared" si="19"/>
        <v>0</v>
      </c>
      <c r="L63" s="53"/>
      <c r="M63" s="108">
        <f t="shared" si="20"/>
        <v>0</v>
      </c>
      <c r="N63" s="53">
        <v>2407722</v>
      </c>
      <c r="O63" s="108">
        <f t="shared" si="21"/>
        <v>1.7041059071795717</v>
      </c>
      <c r="P63" s="56"/>
      <c r="Q63" s="108">
        <f t="shared" si="31"/>
        <v>0</v>
      </c>
      <c r="R63" s="53"/>
      <c r="S63" s="108">
        <f t="shared" si="32"/>
        <v>0</v>
      </c>
      <c r="T63" s="53">
        <v>1288432</v>
      </c>
      <c r="U63" s="108">
        <f t="shared" si="33"/>
        <v>0.91190950707730789</v>
      </c>
      <c r="V63" s="53">
        <v>1232553</v>
      </c>
      <c r="W63" s="108">
        <f t="shared" si="34"/>
        <v>0.87236020114112123</v>
      </c>
      <c r="X63" s="53">
        <v>16372668</v>
      </c>
      <c r="Y63" s="108">
        <f t="shared" si="35"/>
        <v>11.588032279096151</v>
      </c>
      <c r="Z63" s="53">
        <v>569508</v>
      </c>
      <c r="AA63" s="108">
        <f t="shared" si="22"/>
        <v>0.40307890486776443</v>
      </c>
      <c r="AB63" s="53">
        <v>0</v>
      </c>
      <c r="AC63" s="108">
        <f t="shared" si="23"/>
        <v>0</v>
      </c>
      <c r="AD63" s="90"/>
      <c r="AE63" s="108">
        <f t="shared" si="24"/>
        <v>0</v>
      </c>
      <c r="AF63" s="90"/>
      <c r="AG63" s="108">
        <f t="shared" si="25"/>
        <v>0</v>
      </c>
      <c r="AH63" s="90"/>
      <c r="AI63" s="90">
        <f t="shared" si="26"/>
        <v>0</v>
      </c>
      <c r="AJ63" s="53">
        <v>97741620</v>
      </c>
      <c r="AK63" s="108">
        <f t="shared" si="27"/>
        <v>69.178282218337898</v>
      </c>
      <c r="AL63" s="59">
        <f t="shared" si="11"/>
        <v>141289458</v>
      </c>
      <c r="AM63" s="77">
        <f t="shared" si="28"/>
        <v>1.1015191505898647</v>
      </c>
      <c r="AN63" s="69">
        <f t="shared" si="29"/>
        <v>19</v>
      </c>
      <c r="AO63" s="68"/>
      <c r="AP63" s="69"/>
    </row>
    <row r="64" spans="1:42" x14ac:dyDescent="0.2">
      <c r="B64" s="2"/>
      <c r="C64" s="45" t="s">
        <v>54</v>
      </c>
      <c r="D64" s="51"/>
      <c r="E64" s="92">
        <f t="shared" si="30"/>
        <v>0</v>
      </c>
      <c r="F64" s="87"/>
      <c r="G64" s="92">
        <f t="shared" si="17"/>
        <v>0</v>
      </c>
      <c r="H64" s="54"/>
      <c r="I64" s="110">
        <f t="shared" si="18"/>
        <v>0</v>
      </c>
      <c r="J64" s="54">
        <v>0</v>
      </c>
      <c r="K64" s="110">
        <f t="shared" si="19"/>
        <v>0</v>
      </c>
      <c r="L64" s="54"/>
      <c r="M64" s="110">
        <f t="shared" si="20"/>
        <v>0</v>
      </c>
      <c r="N64" s="54">
        <v>357056</v>
      </c>
      <c r="O64" s="110">
        <f t="shared" si="21"/>
        <v>5.0902900055072005</v>
      </c>
      <c r="P64" s="57">
        <v>0</v>
      </c>
      <c r="Q64" s="110">
        <f t="shared" si="31"/>
        <v>0</v>
      </c>
      <c r="R64" s="54"/>
      <c r="S64" s="110">
        <f t="shared" si="32"/>
        <v>0</v>
      </c>
      <c r="T64" s="54">
        <v>-7343</v>
      </c>
      <c r="U64" s="110">
        <f t="shared" si="33"/>
        <v>-0.10468385774343346</v>
      </c>
      <c r="V64" s="54">
        <v>148824</v>
      </c>
      <c r="W64" s="110">
        <f t="shared" si="34"/>
        <v>2.1216764871045539</v>
      </c>
      <c r="X64" s="54">
        <v>4767349</v>
      </c>
      <c r="Y64" s="110">
        <f t="shared" si="35"/>
        <v>67.964658113754567</v>
      </c>
      <c r="Z64" s="54"/>
      <c r="AA64" s="110">
        <f t="shared" si="22"/>
        <v>0</v>
      </c>
      <c r="AB64" s="54"/>
      <c r="AC64" s="110">
        <f t="shared" si="23"/>
        <v>0</v>
      </c>
      <c r="AD64" s="92"/>
      <c r="AE64" s="110">
        <f t="shared" si="24"/>
        <v>0</v>
      </c>
      <c r="AF64" s="92"/>
      <c r="AG64" s="110">
        <f t="shared" si="25"/>
        <v>0</v>
      </c>
      <c r="AH64" s="92"/>
      <c r="AI64" s="92">
        <f t="shared" si="26"/>
        <v>0</v>
      </c>
      <c r="AJ64" s="54">
        <v>1748567</v>
      </c>
      <c r="AK64" s="110">
        <f t="shared" si="27"/>
        <v>24.928059251377121</v>
      </c>
      <c r="AL64" s="60">
        <f t="shared" si="11"/>
        <v>7014453</v>
      </c>
      <c r="AM64" s="82">
        <f t="shared" si="28"/>
        <v>5.4685992994696959E-2</v>
      </c>
      <c r="AN64" s="79">
        <f t="shared" si="29"/>
        <v>52</v>
      </c>
      <c r="AO64" s="111"/>
      <c r="AP64" s="69"/>
    </row>
    <row r="65" spans="2:47" s="10" customFormat="1" x14ac:dyDescent="0.2">
      <c r="B65" s="11"/>
      <c r="C65" s="12"/>
      <c r="D65" s="114"/>
      <c r="E65" s="94"/>
      <c r="F65" s="115"/>
      <c r="G65" s="94"/>
      <c r="H65" s="16"/>
      <c r="I65" s="116"/>
      <c r="J65" s="117"/>
      <c r="K65" s="116"/>
      <c r="L65" s="117"/>
      <c r="M65" s="116"/>
      <c r="N65" s="16"/>
      <c r="O65" s="116"/>
      <c r="P65" s="13"/>
      <c r="Q65" s="116"/>
      <c r="R65" s="16"/>
      <c r="S65" s="116"/>
      <c r="T65" s="118"/>
      <c r="U65" s="116"/>
      <c r="V65" s="16"/>
      <c r="W65" s="116"/>
      <c r="X65" s="16"/>
      <c r="Y65" s="116"/>
      <c r="Z65" s="118"/>
      <c r="AA65" s="116"/>
      <c r="AB65" s="117"/>
      <c r="AC65" s="116"/>
      <c r="AD65" s="94"/>
      <c r="AE65" s="116"/>
      <c r="AF65" s="94"/>
      <c r="AG65" s="116"/>
      <c r="AH65" s="94"/>
      <c r="AI65" s="94"/>
      <c r="AJ65" s="117"/>
      <c r="AK65" s="116"/>
      <c r="AL65" s="119"/>
      <c r="AM65" s="83"/>
      <c r="AN65" s="84"/>
      <c r="AO65" s="68"/>
      <c r="AP65" s="76"/>
      <c r="AQ65" s="18"/>
      <c r="AR65" s="18"/>
      <c r="AS65" s="18"/>
      <c r="AT65" s="18"/>
      <c r="AU65" s="18"/>
    </row>
    <row r="66" spans="2:47" x14ac:dyDescent="0.2">
      <c r="B66" s="2"/>
      <c r="C66" s="7"/>
      <c r="D66" s="69"/>
      <c r="E66" s="95"/>
      <c r="F66" s="69"/>
      <c r="G66" s="95"/>
      <c r="H66" s="69"/>
      <c r="I66" s="95"/>
      <c r="J66" s="76"/>
      <c r="K66" s="95"/>
      <c r="L66" s="76"/>
      <c r="M66" s="95"/>
      <c r="N66" s="120"/>
      <c r="O66" s="95"/>
      <c r="P66" s="69"/>
      <c r="Q66" s="95"/>
      <c r="R66" s="69"/>
      <c r="S66" s="95"/>
      <c r="T66" s="120"/>
      <c r="U66" s="95"/>
      <c r="V66" s="69"/>
      <c r="W66" s="95"/>
      <c r="X66" s="76"/>
      <c r="Y66" s="95"/>
      <c r="Z66" s="76"/>
      <c r="AA66" s="121"/>
      <c r="AB66" s="76"/>
      <c r="AC66" s="121"/>
      <c r="AD66" s="76"/>
      <c r="AE66" s="95"/>
      <c r="AF66" s="76"/>
      <c r="AG66" s="95"/>
      <c r="AH66" s="76"/>
      <c r="AI66" s="76"/>
      <c r="AJ66" s="76"/>
      <c r="AK66" s="121"/>
      <c r="AL66" s="122"/>
      <c r="AM66" s="67"/>
      <c r="AN66" s="67"/>
      <c r="AO66" s="68"/>
      <c r="AP66" s="69"/>
    </row>
    <row r="67" spans="2:47" s="26" customFormat="1" ht="12.75" x14ac:dyDescent="0.2">
      <c r="B67" s="17"/>
      <c r="C67" s="25" t="s">
        <v>0</v>
      </c>
      <c r="D67" s="62">
        <f>SUM(D9:D65)</f>
        <v>32582162</v>
      </c>
      <c r="E67" s="63"/>
      <c r="F67" s="62">
        <f>SUM(F9:F65)</f>
        <v>5062041949.7799997</v>
      </c>
      <c r="G67" s="63"/>
      <c r="H67" s="62">
        <f>SUM(H9:H65)</f>
        <v>49694250</v>
      </c>
      <c r="I67" s="63"/>
      <c r="J67" s="62">
        <f>SUM(J9:J65)</f>
        <v>213816465</v>
      </c>
      <c r="K67" s="63"/>
      <c r="L67" s="62">
        <f>SUM(L9:L65)</f>
        <v>687145973.57000005</v>
      </c>
      <c r="M67" s="63"/>
      <c r="N67" s="64">
        <f>SUM(N9:N65)</f>
        <v>179608203</v>
      </c>
      <c r="O67" s="63"/>
      <c r="P67" s="62">
        <f>SUM(P9:P65)</f>
        <v>102124014</v>
      </c>
      <c r="Q67" s="63"/>
      <c r="R67" s="62">
        <f>SUM(R9:R65)</f>
        <v>11073515</v>
      </c>
      <c r="S67" s="63"/>
      <c r="T67" s="64">
        <f>SUM(T9:T66)</f>
        <v>47735889.030000001</v>
      </c>
      <c r="U67" s="63"/>
      <c r="V67" s="62">
        <f>SUM(V9:V65)</f>
        <v>101378958</v>
      </c>
      <c r="W67" s="63"/>
      <c r="X67" s="65">
        <f>SUM(X9:X65)</f>
        <v>516204242.31</v>
      </c>
      <c r="Y67" s="63"/>
      <c r="Z67" s="65">
        <f>SUM(Z9:Z65)</f>
        <v>9546648.5600000005</v>
      </c>
      <c r="AA67" s="63"/>
      <c r="AB67" s="65">
        <f>SUM(AB9:AB65)</f>
        <v>29355923.039999999</v>
      </c>
      <c r="AC67" s="63"/>
      <c r="AD67" s="65">
        <f>SUM(AD9:AD65)</f>
        <v>52741977.670000002</v>
      </c>
      <c r="AE67" s="63"/>
      <c r="AF67" s="65">
        <f>SUM(AF9:AF65)</f>
        <v>73662556</v>
      </c>
      <c r="AG67" s="63"/>
      <c r="AH67" s="65">
        <f>SUM(AH9:AH65)</f>
        <v>50950642</v>
      </c>
      <c r="AI67" s="65"/>
      <c r="AJ67" s="65">
        <f>SUM(AJ9:AJ65)</f>
        <v>5607118437.2700005</v>
      </c>
      <c r="AK67" s="63"/>
      <c r="AL67" s="66">
        <f>SUM(AL9:AL65)</f>
        <v>12826781806.229998</v>
      </c>
      <c r="AM67" s="67">
        <f>SUM(AM9:AM66)</f>
        <v>100.00000000000001</v>
      </c>
      <c r="AN67" s="67"/>
      <c r="AO67" s="68"/>
      <c r="AP67" s="69"/>
    </row>
    <row r="68" spans="2:47" s="26" customFormat="1" ht="8.25" customHeight="1" x14ac:dyDescent="0.2">
      <c r="B68" s="17"/>
      <c r="C68" s="25"/>
      <c r="D68" s="62"/>
      <c r="E68" s="63"/>
      <c r="F68" s="62"/>
      <c r="G68" s="63"/>
      <c r="H68" s="62"/>
      <c r="I68" s="63"/>
      <c r="J68" s="65"/>
      <c r="K68" s="63"/>
      <c r="L68" s="65"/>
      <c r="M68" s="63"/>
      <c r="N68" s="64"/>
      <c r="O68" s="63"/>
      <c r="P68" s="62"/>
      <c r="Q68" s="63"/>
      <c r="R68" s="62"/>
      <c r="S68" s="63"/>
      <c r="T68" s="64"/>
      <c r="U68" s="63"/>
      <c r="V68" s="62"/>
      <c r="W68" s="63"/>
      <c r="X68" s="65"/>
      <c r="Y68" s="63"/>
      <c r="Z68" s="65"/>
      <c r="AA68" s="63"/>
      <c r="AB68" s="65"/>
      <c r="AC68" s="63"/>
      <c r="AD68" s="65"/>
      <c r="AE68" s="63"/>
      <c r="AF68" s="65"/>
      <c r="AG68" s="63"/>
      <c r="AH68" s="65"/>
      <c r="AI68" s="65"/>
      <c r="AJ68" s="65"/>
      <c r="AK68" s="63"/>
      <c r="AL68" s="66"/>
      <c r="AM68" s="67"/>
      <c r="AN68" s="67"/>
      <c r="AO68" s="68"/>
      <c r="AP68" s="69"/>
    </row>
    <row r="69" spans="2:47" s="26" customFormat="1" ht="12.75" customHeight="1" x14ac:dyDescent="0.2">
      <c r="B69" s="151" t="s">
        <v>62</v>
      </c>
      <c r="C69" s="152"/>
      <c r="D69" s="70">
        <f>(D67/$AL67)*100</f>
        <v>0.25401665431133136</v>
      </c>
      <c r="E69" s="71"/>
      <c r="F69" s="70">
        <f>(F67/$AL67)*100</f>
        <v>39.464629758661317</v>
      </c>
      <c r="G69" s="71"/>
      <c r="H69" s="70">
        <f>(H67/$AL67)*100</f>
        <v>0.38742570623492939</v>
      </c>
      <c r="I69" s="71"/>
      <c r="J69" s="70">
        <f>(J67/$AL67)*100</f>
        <v>1.666953318689407</v>
      </c>
      <c r="K69" s="71"/>
      <c r="L69" s="70">
        <f>(L67/$AL67)*100</f>
        <v>5.3571190650195017</v>
      </c>
      <c r="M69" s="71"/>
      <c r="N69" s="72">
        <f>(N67/$AL67)*100</f>
        <v>1.4002592833750698</v>
      </c>
      <c r="O69" s="71"/>
      <c r="P69" s="70">
        <f>(P67/$AL67)*100</f>
        <v>0.79617799337943151</v>
      </c>
      <c r="Q69" s="71"/>
      <c r="R69" s="70">
        <f>(R67/$AL67)*100</f>
        <v>8.6331202692023407E-2</v>
      </c>
      <c r="S69" s="71"/>
      <c r="T69" s="72">
        <f>(T67/$AL67)*100</f>
        <v>0.37215795630681553</v>
      </c>
      <c r="U69" s="71"/>
      <c r="V69" s="70">
        <f>(V67/$AL67)*100</f>
        <v>0.79036939687209784</v>
      </c>
      <c r="W69" s="71"/>
      <c r="X69" s="73">
        <f>(X67/$AL67)*100</f>
        <v>4.0244252230070554</v>
      </c>
      <c r="Y69" s="71"/>
      <c r="Z69" s="73">
        <f>(Z67/$AL67)*100</f>
        <v>7.442746516014774E-2</v>
      </c>
      <c r="AA69" s="71"/>
      <c r="AB69" s="73">
        <f>(AB67/$AL67)*100</f>
        <v>0.22886428944898524</v>
      </c>
      <c r="AC69" s="71"/>
      <c r="AD69" s="73">
        <f>(AD67/$AL67)*100</f>
        <v>0.41118636355366317</v>
      </c>
      <c r="AE69" s="71"/>
      <c r="AF69" s="73">
        <f>(AF67/$AL67)*100</f>
        <v>0.57428712137460647</v>
      </c>
      <c r="AG69" s="71"/>
      <c r="AH69" s="73">
        <f>(AH67/$AL67)*100</f>
        <v>0.3972207742339014</v>
      </c>
      <c r="AI69" s="73"/>
      <c r="AJ69" s="73">
        <f>(AJ67/$AL67)*100</f>
        <v>43.714148427679731</v>
      </c>
      <c r="AK69" s="71"/>
      <c r="AL69" s="74">
        <f>SUM(D69:AK69)</f>
        <v>100.00000000000001</v>
      </c>
      <c r="AM69" s="67"/>
      <c r="AN69" s="67"/>
      <c r="AO69" s="68"/>
      <c r="AP69" s="69"/>
    </row>
    <row r="70" spans="2:47" ht="15.75" thickBot="1" x14ac:dyDescent="0.25">
      <c r="B70" s="3"/>
      <c r="C70" s="9"/>
      <c r="D70" s="123"/>
      <c r="E70" s="96"/>
      <c r="F70" s="123"/>
      <c r="G70" s="96"/>
      <c r="H70" s="123"/>
      <c r="I70" s="96"/>
      <c r="J70" s="123"/>
      <c r="K70" s="96"/>
      <c r="L70" s="123"/>
      <c r="M70" s="96"/>
      <c r="N70" s="124"/>
      <c r="O70" s="96"/>
      <c r="P70" s="123"/>
      <c r="Q70" s="96"/>
      <c r="R70" s="123"/>
      <c r="S70" s="96"/>
      <c r="T70" s="124"/>
      <c r="U70" s="96"/>
      <c r="V70" s="123"/>
      <c r="W70" s="96"/>
      <c r="X70" s="123"/>
      <c r="Y70" s="96"/>
      <c r="Z70" s="123"/>
      <c r="AA70" s="96"/>
      <c r="AB70" s="123"/>
      <c r="AC70" s="96"/>
      <c r="AD70" s="123"/>
      <c r="AE70" s="96"/>
      <c r="AF70" s="123"/>
      <c r="AG70" s="96"/>
      <c r="AH70" s="123"/>
      <c r="AI70" s="123"/>
      <c r="AJ70" s="123"/>
      <c r="AK70" s="96"/>
      <c r="AL70" s="125"/>
      <c r="AM70" s="85"/>
      <c r="AN70" s="85"/>
      <c r="AO70" s="126"/>
      <c r="AP70" s="69"/>
    </row>
    <row r="71" spans="2:47" ht="13.5" customHeight="1" x14ac:dyDescent="0.2">
      <c r="D71" s="14"/>
      <c r="E71" s="97"/>
      <c r="F71" s="97"/>
      <c r="G71" s="97"/>
      <c r="H71" s="97"/>
      <c r="I71" s="69"/>
      <c r="J71" s="69"/>
      <c r="K71" s="69"/>
      <c r="L71" s="69"/>
      <c r="M71" s="128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</row>
    <row r="72" spans="2:47" ht="21" customHeight="1" x14ac:dyDescent="0.25">
      <c r="C72" s="156" t="s">
        <v>99</v>
      </c>
      <c r="D72" s="22"/>
      <c r="E72" s="97"/>
      <c r="I72" s="97"/>
      <c r="J72" s="97"/>
      <c r="K72" s="97"/>
      <c r="L72" s="97"/>
      <c r="M72" s="129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</row>
    <row r="73" spans="2:47" x14ac:dyDescent="0.2">
      <c r="D73" s="97"/>
      <c r="E73" s="97"/>
      <c r="F73" s="15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  <c r="AH73" s="97"/>
      <c r="AI73" s="97"/>
      <c r="AJ73" s="97"/>
      <c r="AK73" s="97"/>
      <c r="AL73" s="97"/>
      <c r="AM73" s="69"/>
      <c r="AN73" s="69"/>
      <c r="AO73" s="69"/>
      <c r="AP73" s="69"/>
    </row>
    <row r="74" spans="2:47" x14ac:dyDescent="0.2">
      <c r="D74" s="97"/>
      <c r="E74" s="97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</row>
    <row r="76" spans="2:47" x14ac:dyDescent="0.2">
      <c r="AL76" s="155"/>
    </row>
  </sheetData>
  <mergeCells count="3">
    <mergeCell ref="B69:C69"/>
    <mergeCell ref="C1:M1"/>
    <mergeCell ref="A2:M2"/>
  </mergeCells>
  <phoneticPr fontId="0" type="noConversion"/>
  <printOptions horizontalCentered="1" verticalCentered="1"/>
  <pageMargins left="0.5" right="0.5" top="0.75" bottom="0.75" header="0.5" footer="0.5"/>
  <pageSetup scale="63" orientation="portrait" r:id="rId1"/>
  <headerFooter alignWithMargins="0"/>
  <colBreaks count="2" manualBreakCount="2">
    <brk id="13" min="1" max="71" man="1"/>
    <brk id="25" min="1" max="7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t-6</vt:lpstr>
      <vt:lpstr>'t-6'!Print_Area</vt:lpstr>
      <vt:lpstr>Print_Area_MI</vt:lpstr>
      <vt:lpstr>'t-6'!Print_Titles</vt:lpstr>
      <vt:lpstr>Print_Titles_MI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2011-05-12T14:59:09Z</cp:lastPrinted>
  <dcterms:created xsi:type="dcterms:W3CDTF">1999-02-23T19:32:04Z</dcterms:created>
  <dcterms:modified xsi:type="dcterms:W3CDTF">2013-06-11T18:58:45Z</dcterms:modified>
</cp:coreProperties>
</file>