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5" yWindow="6135" windowWidth="19095" windowHeight="6270"/>
  </bookViews>
  <sheets>
    <sheet name="t-6" sheetId="1" r:id="rId1"/>
  </sheets>
  <definedNames>
    <definedName name="_Key1" localSheetId="0" hidden="1">'t-6'!#REF!</definedName>
    <definedName name="_Order1" localSheetId="0" hidden="1">0</definedName>
    <definedName name="_Sort" localSheetId="0" hidden="1">'t-6'!$C$9:$AF$65</definedName>
    <definedName name="_xlnm.Print_Area" localSheetId="0">'t-6'!$A$1:$AI$72</definedName>
    <definedName name="Print_Area_MI">'t-6'!$D$9:$AF$73</definedName>
    <definedName name="_xlnm.Print_Titles" localSheetId="0">'t-6'!$A:$C,'t-6'!$1:$3</definedName>
    <definedName name="Print_Titles_MI">'t-6'!$1:$7</definedName>
  </definedNames>
  <calcPr calcId="125725" fullCalcOnLoad="1"/>
</workbook>
</file>

<file path=xl/calcChain.xml><?xml version="1.0" encoding="utf-8"?>
<calcChain xmlns="http://schemas.openxmlformats.org/spreadsheetml/2006/main">
  <c r="E59" i="1"/>
  <c r="G59"/>
  <c r="AF60" l="1"/>
  <c r="E60" s="1"/>
  <c r="AF59"/>
  <c r="AF9"/>
  <c r="M9" s="1"/>
  <c r="AB67"/>
  <c r="Z67"/>
  <c r="X67"/>
  <c r="V67"/>
  <c r="R67"/>
  <c r="P67"/>
  <c r="N67"/>
  <c r="L67"/>
  <c r="J67"/>
  <c r="H67"/>
  <c r="F67"/>
  <c r="D67"/>
  <c r="AD67"/>
  <c r="AF33"/>
  <c r="K33" s="1"/>
  <c r="AF34"/>
  <c r="K34" s="1"/>
  <c r="AF35"/>
  <c r="K35" s="1"/>
  <c r="AF36"/>
  <c r="AE36" s="1"/>
  <c r="AF37"/>
  <c r="K37" s="1"/>
  <c r="AF38"/>
  <c r="K38" s="1"/>
  <c r="AF39"/>
  <c r="K39" s="1"/>
  <c r="AF40"/>
  <c r="K40" s="1"/>
  <c r="AF41"/>
  <c r="E41" s="1"/>
  <c r="AF42"/>
  <c r="E42" s="1"/>
  <c r="AF43"/>
  <c r="K43" s="1"/>
  <c r="AF44"/>
  <c r="K44" s="1"/>
  <c r="AF45"/>
  <c r="K45" s="1"/>
  <c r="AF46"/>
  <c r="AC46" s="1"/>
  <c r="AF47"/>
  <c r="K47" s="1"/>
  <c r="AF48"/>
  <c r="M48" s="1"/>
  <c r="AF49"/>
  <c r="K49" s="1"/>
  <c r="AF50"/>
  <c r="AE50" s="1"/>
  <c r="AF51"/>
  <c r="K51" s="1"/>
  <c r="AF52"/>
  <c r="M52" s="1"/>
  <c r="AF53"/>
  <c r="K53" s="1"/>
  <c r="AF54"/>
  <c r="K54" s="1"/>
  <c r="AF55"/>
  <c r="K55" s="1"/>
  <c r="AF56"/>
  <c r="M56" s="1"/>
  <c r="AF57"/>
  <c r="K57" s="1"/>
  <c r="AF58"/>
  <c r="K58" s="1"/>
  <c r="AF61"/>
  <c r="K61" s="1"/>
  <c r="AF62"/>
  <c r="AE62" s="1"/>
  <c r="AF63"/>
  <c r="K63" s="1"/>
  <c r="AF64"/>
  <c r="K64" s="1"/>
  <c r="AF15"/>
  <c r="M15" s="1"/>
  <c r="AF17"/>
  <c r="K17" s="1"/>
  <c r="AF18"/>
  <c r="AE18" s="1"/>
  <c r="AF20"/>
  <c r="M20" s="1"/>
  <c r="AF21"/>
  <c r="K21" s="1"/>
  <c r="AF22"/>
  <c r="K22" s="1"/>
  <c r="AF23"/>
  <c r="K23" s="1"/>
  <c r="AF24"/>
  <c r="M24" s="1"/>
  <c r="AF25"/>
  <c r="K25" s="1"/>
  <c r="AF26"/>
  <c r="K26" s="1"/>
  <c r="AF27"/>
  <c r="K27" s="1"/>
  <c r="AF28"/>
  <c r="AE28" s="1"/>
  <c r="AF29"/>
  <c r="K29" s="1"/>
  <c r="AF30"/>
  <c r="K30" s="1"/>
  <c r="AF31"/>
  <c r="K31" s="1"/>
  <c r="AF32"/>
  <c r="M32" s="1"/>
  <c r="AF10"/>
  <c r="M10" s="1"/>
  <c r="AF11"/>
  <c r="E11" s="1"/>
  <c r="AF12"/>
  <c r="E12" s="1"/>
  <c r="AF13"/>
  <c r="AC13" s="1"/>
  <c r="AF14"/>
  <c r="K14" s="1"/>
  <c r="AF16"/>
  <c r="K16" s="1"/>
  <c r="AF19"/>
  <c r="K19" s="1"/>
  <c r="T67"/>
  <c r="K56"/>
  <c r="K50"/>
  <c r="K42"/>
  <c r="K20"/>
  <c r="M58"/>
  <c r="M50"/>
  <c r="M44"/>
  <c r="M28"/>
  <c r="M18"/>
  <c r="O17"/>
  <c r="O28"/>
  <c r="O36"/>
  <c r="O44"/>
  <c r="O50"/>
  <c r="O58"/>
  <c r="AE64"/>
  <c r="AE46"/>
  <c r="AE40"/>
  <c r="AE30"/>
  <c r="AC64"/>
  <c r="AC56"/>
  <c r="AC48"/>
  <c r="AC42"/>
  <c r="AC36"/>
  <c r="AC32"/>
  <c r="AC24"/>
  <c r="AA64"/>
  <c r="AA62"/>
  <c r="AA58"/>
  <c r="AA56"/>
  <c r="AA54"/>
  <c r="AA52"/>
  <c r="AA50"/>
  <c r="AA46"/>
  <c r="AA42"/>
  <c r="AA36"/>
  <c r="AA32"/>
  <c r="AA24"/>
  <c r="AA16"/>
  <c r="AA15"/>
  <c r="AA11"/>
  <c r="Y9"/>
  <c r="E10"/>
  <c r="Q12"/>
  <c r="I14"/>
  <c r="G15"/>
  <c r="Q16"/>
  <c r="Y16"/>
  <c r="Q17"/>
  <c r="Y17"/>
  <c r="I18"/>
  <c r="G19"/>
  <c r="Q20"/>
  <c r="Y20"/>
  <c r="Q21"/>
  <c r="Q22"/>
  <c r="Y22"/>
  <c r="G23"/>
  <c r="Q24"/>
  <c r="Y24"/>
  <c r="Q25"/>
  <c r="Q26"/>
  <c r="Y26"/>
  <c r="G27"/>
  <c r="Q28"/>
  <c r="Y28"/>
  <c r="Q29"/>
  <c r="Q30"/>
  <c r="Y30"/>
  <c r="G31"/>
  <c r="Q32"/>
  <c r="Y32"/>
  <c r="Q33"/>
  <c r="G34"/>
  <c r="Q34"/>
  <c r="U34"/>
  <c r="Y34"/>
  <c r="G35"/>
  <c r="G36"/>
  <c r="Q36"/>
  <c r="U36"/>
  <c r="Y36"/>
  <c r="Q37"/>
  <c r="G38"/>
  <c r="Q38"/>
  <c r="U38"/>
  <c r="Y38"/>
  <c r="G39"/>
  <c r="I40"/>
  <c r="W40"/>
  <c r="I42"/>
  <c r="S42"/>
  <c r="W42"/>
  <c r="Y43"/>
  <c r="E44"/>
  <c r="I44"/>
  <c r="S44"/>
  <c r="W44"/>
  <c r="U45"/>
  <c r="E46"/>
  <c r="I46"/>
  <c r="S46"/>
  <c r="W46"/>
  <c r="Y47"/>
  <c r="E48"/>
  <c r="I48"/>
  <c r="S48"/>
  <c r="W48"/>
  <c r="U49"/>
  <c r="E50"/>
  <c r="I50"/>
  <c r="S50"/>
  <c r="W50"/>
  <c r="E52"/>
  <c r="G52"/>
  <c r="I52"/>
  <c r="Q52"/>
  <c r="S52"/>
  <c r="U52"/>
  <c r="W52"/>
  <c r="Y52"/>
  <c r="U53"/>
  <c r="E54"/>
  <c r="I54"/>
  <c r="S54"/>
  <c r="W54"/>
  <c r="E56"/>
  <c r="G56"/>
  <c r="I56"/>
  <c r="Q56"/>
  <c r="S56"/>
  <c r="U56"/>
  <c r="W56"/>
  <c r="Y56"/>
  <c r="U57"/>
  <c r="E58"/>
  <c r="G58"/>
  <c r="I58"/>
  <c r="Q58"/>
  <c r="S58"/>
  <c r="U58"/>
  <c r="W58"/>
  <c r="Y58"/>
  <c r="E62"/>
  <c r="G62"/>
  <c r="I62"/>
  <c r="Q62"/>
  <c r="S62"/>
  <c r="U62"/>
  <c r="W62"/>
  <c r="Y62"/>
  <c r="U63"/>
  <c r="E64"/>
  <c r="G64"/>
  <c r="I64"/>
  <c r="Q64"/>
  <c r="S64"/>
  <c r="U64"/>
  <c r="W64"/>
  <c r="Y64"/>
  <c r="AC62"/>
  <c r="O62"/>
  <c r="M62"/>
  <c r="K62"/>
  <c r="AE56"/>
  <c r="K52"/>
  <c r="M42"/>
  <c r="U40"/>
  <c r="G40"/>
  <c r="AC40"/>
  <c r="M36"/>
  <c r="AE32"/>
  <c r="M30"/>
  <c r="K24"/>
  <c r="M16"/>
  <c r="O64"/>
  <c r="M64"/>
  <c r="AC58"/>
  <c r="AE58"/>
  <c r="O56"/>
  <c r="AE54"/>
  <c r="O48"/>
  <c r="O40"/>
  <c r="AE24"/>
  <c r="M22"/>
  <c r="AE11"/>
  <c r="Y54"/>
  <c r="U54"/>
  <c r="Q54"/>
  <c r="G54"/>
  <c r="AC54"/>
  <c r="M54"/>
  <c r="O54"/>
  <c r="Q51"/>
  <c r="G11"/>
  <c r="AC52"/>
  <c r="AE52"/>
  <c r="O52"/>
  <c r="O32"/>
  <c r="O11"/>
  <c r="M11"/>
  <c r="AH32"/>
  <c r="W60"/>
  <c r="G60"/>
  <c r="S60"/>
  <c r="AH54"/>
  <c r="AH28"/>
  <c r="O14"/>
  <c r="AC60"/>
  <c r="U60"/>
  <c r="M60"/>
  <c r="K11"/>
  <c r="O9"/>
  <c r="AH62"/>
  <c r="Q57"/>
  <c r="Y53"/>
  <c r="U51"/>
  <c r="Y49"/>
  <c r="U47"/>
  <c r="Y45"/>
  <c r="AH44"/>
  <c r="G43"/>
  <c r="I41"/>
  <c r="Q39"/>
  <c r="G37"/>
  <c r="Q35"/>
  <c r="U33"/>
  <c r="Y31"/>
  <c r="U29"/>
  <c r="Y27"/>
  <c r="AH26"/>
  <c r="G25"/>
  <c r="Q23"/>
  <c r="G21"/>
  <c r="Q19"/>
  <c r="S18"/>
  <c r="Y15"/>
  <c r="S14"/>
  <c r="U12"/>
  <c r="W10"/>
  <c r="U9"/>
  <c r="AA10"/>
  <c r="AA19"/>
  <c r="AA23"/>
  <c r="AA27"/>
  <c r="AA31"/>
  <c r="AA35"/>
  <c r="AA39"/>
  <c r="AA43"/>
  <c r="AA47"/>
  <c r="AA51"/>
  <c r="AA61"/>
  <c r="AC14"/>
  <c r="AE12"/>
  <c r="AE21"/>
  <c r="AE25"/>
  <c r="AE29"/>
  <c r="AE33"/>
  <c r="AE37"/>
  <c r="AE41"/>
  <c r="AE45"/>
  <c r="AE49"/>
  <c r="AE55"/>
  <c r="O18"/>
  <c r="M35"/>
  <c r="M39"/>
  <c r="M43"/>
  <c r="M47"/>
  <c r="M51"/>
  <c r="M61"/>
  <c r="K18"/>
  <c r="AH63"/>
  <c r="E63"/>
  <c r="I61"/>
  <c r="S57"/>
  <c r="W55"/>
  <c r="AH53"/>
  <c r="E53"/>
  <c r="S51"/>
  <c r="E51"/>
  <c r="W49"/>
  <c r="I49"/>
  <c r="W47"/>
  <c r="I47"/>
  <c r="AH45"/>
  <c r="S45"/>
  <c r="E45"/>
  <c r="S43"/>
  <c r="E43"/>
  <c r="U41"/>
  <c r="G41"/>
  <c r="W39"/>
  <c r="I39"/>
  <c r="W37"/>
  <c r="I37"/>
  <c r="AH35"/>
  <c r="S35"/>
  <c r="E35"/>
  <c r="S33"/>
  <c r="E33"/>
  <c r="W31"/>
  <c r="I31"/>
  <c r="W29"/>
  <c r="I29"/>
  <c r="AH27"/>
  <c r="S27"/>
  <c r="E27"/>
  <c r="S25"/>
  <c r="E25"/>
  <c r="W23"/>
  <c r="I23"/>
  <c r="W21"/>
  <c r="I21"/>
  <c r="AH19"/>
  <c r="S19"/>
  <c r="E19"/>
  <c r="U18"/>
  <c r="G18"/>
  <c r="W15"/>
  <c r="I15"/>
  <c r="Y14"/>
  <c r="Q14"/>
  <c r="W12"/>
  <c r="I12"/>
  <c r="U10"/>
  <c r="G10"/>
  <c r="S9"/>
  <c r="E9"/>
  <c r="AA14"/>
  <c r="AC10"/>
  <c r="AC15"/>
  <c r="AC21"/>
  <c r="AC25"/>
  <c r="AC29"/>
  <c r="AC33"/>
  <c r="AC37"/>
  <c r="AC41"/>
  <c r="AC45"/>
  <c r="AC49"/>
  <c r="AC55"/>
  <c r="AE9"/>
  <c r="O63"/>
  <c r="O53"/>
  <c r="O49"/>
  <c r="O45"/>
  <c r="O41"/>
  <c r="O37"/>
  <c r="O33"/>
  <c r="O29"/>
  <c r="O25"/>
  <c r="O21"/>
  <c r="O15"/>
  <c r="O10"/>
  <c r="M19"/>
  <c r="M23"/>
  <c r="M27"/>
  <c r="M31"/>
  <c r="K41"/>
  <c r="K13"/>
  <c r="S13"/>
  <c r="AA13"/>
  <c r="E13"/>
  <c r="M13"/>
  <c r="U13"/>
  <c r="AH13" l="1"/>
  <c r="K9"/>
  <c r="M29"/>
  <c r="M25"/>
  <c r="M21"/>
  <c r="M12"/>
  <c r="O12"/>
  <c r="O19"/>
  <c r="O23"/>
  <c r="O27"/>
  <c r="O31"/>
  <c r="O35"/>
  <c r="O39"/>
  <c r="O43"/>
  <c r="O47"/>
  <c r="O51"/>
  <c r="O57"/>
  <c r="AE14"/>
  <c r="AC61"/>
  <c r="AC51"/>
  <c r="AC47"/>
  <c r="AC43"/>
  <c r="AC39"/>
  <c r="AC35"/>
  <c r="AC31"/>
  <c r="AC27"/>
  <c r="AC23"/>
  <c r="AC19"/>
  <c r="AC12"/>
  <c r="AA18"/>
  <c r="AA9"/>
  <c r="I9"/>
  <c r="W9"/>
  <c r="Q10"/>
  <c r="Y10"/>
  <c r="S12"/>
  <c r="G14"/>
  <c r="U14"/>
  <c r="E15"/>
  <c r="S15"/>
  <c r="AH15"/>
  <c r="Q18"/>
  <c r="Y18"/>
  <c r="I19"/>
  <c r="W19"/>
  <c r="E21"/>
  <c r="S21"/>
  <c r="E23"/>
  <c r="S23"/>
  <c r="AH23"/>
  <c r="I25"/>
  <c r="W25"/>
  <c r="I27"/>
  <c r="W27"/>
  <c r="E29"/>
  <c r="S29"/>
  <c r="E31"/>
  <c r="S31"/>
  <c r="AH31"/>
  <c r="I33"/>
  <c r="W33"/>
  <c r="I35"/>
  <c r="W35"/>
  <c r="E37"/>
  <c r="S37"/>
  <c r="E39"/>
  <c r="S39"/>
  <c r="AH39"/>
  <c r="Q41"/>
  <c r="Y41"/>
  <c r="I43"/>
  <c r="W43"/>
  <c r="I45"/>
  <c r="W45"/>
  <c r="E47"/>
  <c r="S47"/>
  <c r="E49"/>
  <c r="S49"/>
  <c r="AH49"/>
  <c r="I51"/>
  <c r="W51"/>
  <c r="S53"/>
  <c r="I55"/>
  <c r="E57"/>
  <c r="AH57"/>
  <c r="W61"/>
  <c r="S63"/>
  <c r="M14"/>
  <c r="K15"/>
  <c r="M55"/>
  <c r="M49"/>
  <c r="M45"/>
  <c r="M41"/>
  <c r="M37"/>
  <c r="M33"/>
  <c r="AE61"/>
  <c r="AE51"/>
  <c r="AE47"/>
  <c r="AE43"/>
  <c r="AE39"/>
  <c r="AE35"/>
  <c r="AE31"/>
  <c r="AE27"/>
  <c r="AE23"/>
  <c r="AE19"/>
  <c r="AE10"/>
  <c r="AC9"/>
  <c r="AA55"/>
  <c r="AA49"/>
  <c r="AA45"/>
  <c r="AA41"/>
  <c r="AA37"/>
  <c r="AA33"/>
  <c r="AA29"/>
  <c r="AA25"/>
  <c r="AA21"/>
  <c r="AA12"/>
  <c r="G9"/>
  <c r="I10"/>
  <c r="G12"/>
  <c r="E14"/>
  <c r="Q15"/>
  <c r="E18"/>
  <c r="AH18"/>
  <c r="Y19"/>
  <c r="U21"/>
  <c r="Y23"/>
  <c r="U25"/>
  <c r="Q27"/>
  <c r="G29"/>
  <c r="Q31"/>
  <c r="G33"/>
  <c r="AH34"/>
  <c r="Y35"/>
  <c r="U37"/>
  <c r="Y39"/>
  <c r="W41"/>
  <c r="U43"/>
  <c r="Q45"/>
  <c r="G47"/>
  <c r="Q49"/>
  <c r="G51"/>
  <c r="AH52"/>
  <c r="U55"/>
  <c r="G61"/>
  <c r="Y63"/>
  <c r="AH60"/>
  <c r="I60"/>
  <c r="Q60"/>
  <c r="Y60"/>
  <c r="K10"/>
  <c r="AH10"/>
  <c r="S41"/>
  <c r="K60"/>
  <c r="AA60"/>
  <c r="O60"/>
  <c r="AE60"/>
  <c r="AH42"/>
  <c r="AH24"/>
  <c r="AH58"/>
  <c r="AH40"/>
  <c r="Y61"/>
  <c r="Y55"/>
  <c r="Y51"/>
  <c r="G49"/>
  <c r="Q47"/>
  <c r="G45"/>
  <c r="Q43"/>
  <c r="U39"/>
  <c r="Y37"/>
  <c r="U35"/>
  <c r="Y33"/>
  <c r="U31"/>
  <c r="Y29"/>
  <c r="U27"/>
  <c r="Y25"/>
  <c r="U23"/>
  <c r="Y21"/>
  <c r="U19"/>
  <c r="W18"/>
  <c r="U15"/>
  <c r="W14"/>
  <c r="Y12"/>
  <c r="S10"/>
  <c r="Q9"/>
  <c r="AE15"/>
  <c r="AC18"/>
  <c r="U32"/>
  <c r="G32"/>
  <c r="U30"/>
  <c r="G30"/>
  <c r="U28"/>
  <c r="G28"/>
  <c r="U26"/>
  <c r="G26"/>
  <c r="U24"/>
  <c r="G24"/>
  <c r="U22"/>
  <c r="G22"/>
  <c r="U20"/>
  <c r="G20"/>
  <c r="U17"/>
  <c r="G17"/>
  <c r="U16"/>
  <c r="G16"/>
  <c r="AA20"/>
  <c r="AA28"/>
  <c r="AC17"/>
  <c r="AC20"/>
  <c r="AC28"/>
  <c r="AE20"/>
  <c r="O22"/>
  <c r="Y13"/>
  <c r="Q13"/>
  <c r="I13"/>
  <c r="AE13"/>
  <c r="W13"/>
  <c r="O13"/>
  <c r="G13"/>
  <c r="AF67"/>
  <c r="AG48" s="1"/>
  <c r="O55"/>
  <c r="O61"/>
  <c r="AC63"/>
  <c r="AC57"/>
  <c r="AC53"/>
  <c r="AH11"/>
  <c r="AH12"/>
  <c r="AH17"/>
  <c r="AH21"/>
  <c r="AH25"/>
  <c r="AH29"/>
  <c r="AH33"/>
  <c r="AH37"/>
  <c r="AH43"/>
  <c r="AH47"/>
  <c r="AH51"/>
  <c r="I53"/>
  <c r="W53"/>
  <c r="E55"/>
  <c r="S55"/>
  <c r="AH55"/>
  <c r="I57"/>
  <c r="W57"/>
  <c r="E61"/>
  <c r="S61"/>
  <c r="AH61"/>
  <c r="I63"/>
  <c r="W63"/>
  <c r="AH9"/>
  <c r="M63"/>
  <c r="M57"/>
  <c r="M53"/>
  <c r="AE63"/>
  <c r="AE57"/>
  <c r="AE53"/>
  <c r="AA63"/>
  <c r="AA57"/>
  <c r="AA53"/>
  <c r="AH14"/>
  <c r="AH22"/>
  <c r="AH30"/>
  <c r="AH38"/>
  <c r="AH48"/>
  <c r="Q53"/>
  <c r="G55"/>
  <c r="AH56"/>
  <c r="Y57"/>
  <c r="U61"/>
  <c r="Q63"/>
  <c r="AH59"/>
  <c r="AH20"/>
  <c r="AH36"/>
  <c r="AH46"/>
  <c r="AH64"/>
  <c r="AH16"/>
  <c r="AH41"/>
  <c r="M38"/>
  <c r="I11"/>
  <c r="K32"/>
  <c r="O38"/>
  <c r="AH50"/>
  <c r="M17"/>
  <c r="O24"/>
  <c r="M40"/>
  <c r="K48"/>
  <c r="AE48"/>
  <c r="AE22"/>
  <c r="M26"/>
  <c r="O30"/>
  <c r="K36"/>
  <c r="AE38"/>
  <c r="AA40"/>
  <c r="Q40"/>
  <c r="Y40"/>
  <c r="AE42"/>
  <c r="G63"/>
  <c r="Q61"/>
  <c r="G57"/>
  <c r="Q55"/>
  <c r="G53"/>
  <c r="Y50"/>
  <c r="U50"/>
  <c r="Q50"/>
  <c r="G50"/>
  <c r="Y48"/>
  <c r="U48"/>
  <c r="Q48"/>
  <c r="G48"/>
  <c r="Y46"/>
  <c r="U46"/>
  <c r="Q46"/>
  <c r="G46"/>
  <c r="Y44"/>
  <c r="U44"/>
  <c r="Q44"/>
  <c r="G44"/>
  <c r="Y42"/>
  <c r="U42"/>
  <c r="Q42"/>
  <c r="G42"/>
  <c r="S40"/>
  <c r="E40"/>
  <c r="W38"/>
  <c r="S38"/>
  <c r="I38"/>
  <c r="E38"/>
  <c r="W36"/>
  <c r="S36"/>
  <c r="I36"/>
  <c r="E36"/>
  <c r="W34"/>
  <c r="S34"/>
  <c r="I34"/>
  <c r="E34"/>
  <c r="W32"/>
  <c r="S32"/>
  <c r="I32"/>
  <c r="E32"/>
  <c r="W30"/>
  <c r="S30"/>
  <c r="I30"/>
  <c r="E30"/>
  <c r="W28"/>
  <c r="S28"/>
  <c r="I28"/>
  <c r="E28"/>
  <c r="W26"/>
  <c r="S26"/>
  <c r="I26"/>
  <c r="E26"/>
  <c r="W24"/>
  <c r="S24"/>
  <c r="I24"/>
  <c r="E24"/>
  <c r="W22"/>
  <c r="S22"/>
  <c r="I22"/>
  <c r="E22"/>
  <c r="W20"/>
  <c r="S20"/>
  <c r="I20"/>
  <c r="E20"/>
  <c r="W17"/>
  <c r="S17"/>
  <c r="I17"/>
  <c r="E17"/>
  <c r="W16"/>
  <c r="S16"/>
  <c r="I16"/>
  <c r="E16"/>
  <c r="AA17"/>
  <c r="AA22"/>
  <c r="AA26"/>
  <c r="AA30"/>
  <c r="AA34"/>
  <c r="AA38"/>
  <c r="AA44"/>
  <c r="AA48"/>
  <c r="AC11"/>
  <c r="AC22"/>
  <c r="AC26"/>
  <c r="AC30"/>
  <c r="AC34"/>
  <c r="AC38"/>
  <c r="AC44"/>
  <c r="AC50"/>
  <c r="AE17"/>
  <c r="AE26"/>
  <c r="AE34"/>
  <c r="AE44"/>
  <c r="O46"/>
  <c r="O42"/>
  <c r="O34"/>
  <c r="O26"/>
  <c r="O20"/>
  <c r="O16"/>
  <c r="M34"/>
  <c r="M46"/>
  <c r="K28"/>
  <c r="K46"/>
  <c r="X69"/>
  <c r="J69"/>
  <c r="AG57"/>
  <c r="AG49"/>
  <c r="AG41"/>
  <c r="AG33"/>
  <c r="AG25"/>
  <c r="AG15"/>
  <c r="Z69"/>
  <c r="H69"/>
  <c r="AG58"/>
  <c r="AG50"/>
  <c r="AG42"/>
  <c r="AG34"/>
  <c r="AG26"/>
  <c r="AG18"/>
  <c r="AG9"/>
  <c r="AC16"/>
  <c r="AE16"/>
  <c r="K12"/>
  <c r="AG59" l="1"/>
  <c r="AG14"/>
  <c r="AG22"/>
  <c r="AG30"/>
  <c r="AG38"/>
  <c r="AG46"/>
  <c r="AG54"/>
  <c r="AG64"/>
  <c r="P69"/>
  <c r="AG10"/>
  <c r="AG21"/>
  <c r="AG29"/>
  <c r="AG37"/>
  <c r="AG45"/>
  <c r="AG53"/>
  <c r="AG63"/>
  <c r="R69"/>
  <c r="AG32"/>
  <c r="F69"/>
  <c r="AG16"/>
  <c r="AG19"/>
  <c r="AG56"/>
  <c r="D69"/>
  <c r="V69"/>
  <c r="AG12"/>
  <c r="AG23"/>
  <c r="AG31"/>
  <c r="AG39"/>
  <c r="AG47"/>
  <c r="T69"/>
  <c r="AG60"/>
  <c r="AG11"/>
  <c r="AG20"/>
  <c r="AG28"/>
  <c r="AG36"/>
  <c r="AG44"/>
  <c r="AG52"/>
  <c r="AG62"/>
  <c r="L69"/>
  <c r="AD69"/>
  <c r="AG17"/>
  <c r="AG27"/>
  <c r="AG35"/>
  <c r="AG43"/>
  <c r="AG51"/>
  <c r="AG61"/>
  <c r="N69"/>
  <c r="AB69"/>
  <c r="AG13"/>
  <c r="AG24"/>
  <c r="AG40"/>
  <c r="AG55"/>
  <c r="AF69" l="1"/>
  <c r="AG67"/>
</calcChain>
</file>

<file path=xl/sharedStrings.xml><?xml version="1.0" encoding="utf-8"?>
<sst xmlns="http://schemas.openxmlformats.org/spreadsheetml/2006/main" count="120" uniqueCount="96">
  <si>
    <t>TOTAL</t>
  </si>
  <si>
    <t>% of</t>
  </si>
  <si>
    <t xml:space="preserve">   STATE</t>
  </si>
  <si>
    <t>CAPITAL</t>
  </si>
  <si>
    <t>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</si>
  <si>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</si>
  <si>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</si>
  <si>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</si>
  <si>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</si>
  <si>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</si>
  <si>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</si>
  <si>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</si>
  <si>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</si>
  <si>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</si>
  <si>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</si>
  <si>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</si>
  <si>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</si>
  <si>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</si>
  <si>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</si>
  <si>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</si>
  <si>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</si>
  <si>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</si>
  <si>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</si>
  <si>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</si>
  <si>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</si>
  <si>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</si>
  <si>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</si>
  <si>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</si>
  <si>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</si>
  <si>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</si>
  <si>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</si>
  <si>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</si>
  <si>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</si>
  <si>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</si>
  <si>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</si>
  <si>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</si>
  <si>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</si>
  <si>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</si>
  <si>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</si>
  <si>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</si>
  <si>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</si>
  <si>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</si>
  <si>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</si>
  <si>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</si>
  <si>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</si>
  <si>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</si>
  <si>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</si>
  <si>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</si>
  <si>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</si>
  <si>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</si>
  <si>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</si>
  <si>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</si>
  <si>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</si>
  <si>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</si>
  <si>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</si>
  <si>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Rank</t>
  </si>
  <si>
    <t>REV. COMM.</t>
  </si>
  <si>
    <t>ROAD BUS</t>
  </si>
  <si>
    <t>PLANNING</t>
  </si>
  <si>
    <t>(METRO/STATE</t>
  </si>
  <si>
    <t>CPG)</t>
  </si>
  <si>
    <t>OBLIGATIONS</t>
  </si>
  <si>
    <t>Percent of Total</t>
  </si>
  <si>
    <t>%</t>
  </si>
  <si>
    <t>TABLE 6</t>
  </si>
  <si>
    <t>EMERGENCY</t>
  </si>
  <si>
    <t>---</t>
  </si>
  <si>
    <t>District of Columbia</t>
  </si>
  <si>
    <t>Lousiana</t>
  </si>
  <si>
    <t>Massachussets</t>
  </si>
  <si>
    <t xml:space="preserve">NEW </t>
  </si>
  <si>
    <t>FREEDOM</t>
  </si>
  <si>
    <t>ALTERNATIVE</t>
  </si>
  <si>
    <t>ANALYSIS</t>
  </si>
  <si>
    <t>JOB ACCESS</t>
  </si>
  <si>
    <t>NATIONAL</t>
  </si>
  <si>
    <t>RESEARCH</t>
  </si>
  <si>
    <t>NON</t>
  </si>
  <si>
    <t xml:space="preserve">URBANIZED </t>
  </si>
  <si>
    <t>AREA</t>
  </si>
  <si>
    <t xml:space="preserve">OVER THE </t>
  </si>
  <si>
    <t xml:space="preserve">PAUL S. </t>
  </si>
  <si>
    <t>SARBANES</t>
  </si>
  <si>
    <t>TRAN. IN PARKS</t>
  </si>
  <si>
    <t xml:space="preserve">INDIVIDUAL </t>
  </si>
  <si>
    <t>WITH DISABILITIES</t>
  </si>
  <si>
    <t>ELDERLY AND</t>
  </si>
  <si>
    <t>CLEAN FUELS</t>
  </si>
  <si>
    <t>SUPPLEMENTALS</t>
  </si>
  <si>
    <t>MISC. FHWA</t>
  </si>
  <si>
    <t>TRANSFERS</t>
  </si>
  <si>
    <t>American Samoa</t>
  </si>
  <si>
    <t>NOTE:  Table does not include management training ($307,374) and Research Projects ($217,360).</t>
  </si>
  <si>
    <t>N. Mariana Island</t>
  </si>
  <si>
    <t>Virgin Islands</t>
  </si>
  <si>
    <t>FY 2010 OBLIGATIONS BY PROGRAM AND BY STATE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</si>
</sst>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5" formatCode="#,##0.0_);\(#,##0.0\)"/>
    <numFmt numFmtId="166" formatCode="&quot;$&quot;#,##0"/>
    <numFmt numFmtId="167" formatCode="#,##0.0"/>
  </numFmts>
  <fonts count="10">
    <font>
      <sz val="12"/>
      <name val="Arial"/>
    </font>
    <font>
      <sz val="10"/>
      <name val="Arial"/>
    </font>
    <font>
      <b/>
      <i/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0" xfId="0" applyFont="1"/>
    <xf numFmtId="0" fontId="3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0" fillId="0" borderId="0" xfId="0" applyBorder="1"/>
    <xf numFmtId="0" fontId="0" fillId="0" borderId="8" xfId="0" applyBorder="1"/>
    <xf numFmtId="0" fontId="3" fillId="0" borderId="9" xfId="0" applyFont="1" applyBorder="1"/>
    <xf numFmtId="3" fontId="1" fillId="0" borderId="10" xfId="0" applyNumberFormat="1" applyFont="1" applyBorder="1" applyProtection="1"/>
    <xf numFmtId="0" fontId="5" fillId="0" borderId="0" xfId="0" applyFont="1"/>
    <xf numFmtId="0" fontId="4" fillId="0" borderId="11" xfId="0" applyFont="1" applyBorder="1"/>
    <xf numFmtId="3" fontId="1" fillId="0" borderId="12" xfId="0" applyNumberFormat="1" applyFont="1" applyBorder="1" applyProtection="1"/>
    <xf numFmtId="0" fontId="1" fillId="0" borderId="2" xfId="0" applyFont="1" applyBorder="1"/>
    <xf numFmtId="0" fontId="1" fillId="0" borderId="0" xfId="0" applyFont="1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/>
    <xf numFmtId="0" fontId="1" fillId="0" borderId="0" xfId="0" applyFont="1"/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6" fillId="0" borderId="1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6" fontId="1" fillId="0" borderId="18" xfId="0" applyNumberFormat="1" applyFont="1" applyBorder="1"/>
    <xf numFmtId="166" fontId="1" fillId="0" borderId="26" xfId="0" applyNumberFormat="1" applyFont="1" applyBorder="1"/>
    <xf numFmtId="166" fontId="1" fillId="0" borderId="27" xfId="0" applyNumberFormat="1" applyFont="1" applyBorder="1"/>
    <xf numFmtId="166" fontId="1" fillId="0" borderId="17" xfId="0" applyNumberFormat="1" applyFont="1" applyBorder="1"/>
    <xf numFmtId="166" fontId="1" fillId="0" borderId="28" xfId="0" applyNumberFormat="1" applyFont="1" applyBorder="1"/>
    <xf numFmtId="166" fontId="1" fillId="0" borderId="29" xfId="0" applyNumberFormat="1" applyFont="1" applyBorder="1"/>
    <xf numFmtId="166" fontId="1" fillId="0" borderId="0" xfId="0" applyNumberFormat="1" applyFont="1" applyBorder="1"/>
    <xf numFmtId="166" fontId="1" fillId="0" borderId="22" xfId="0" applyNumberFormat="1" applyFont="1" applyBorder="1"/>
    <xf numFmtId="166" fontId="1" fillId="0" borderId="23" xfId="0" applyNumberFormat="1" applyFont="1" applyBorder="1"/>
    <xf numFmtId="166" fontId="1" fillId="0" borderId="5" xfId="0" applyNumberFormat="1" applyFont="1" applyBorder="1" applyAlignment="1" applyProtection="1">
      <alignment horizontal="right"/>
    </xf>
    <xf numFmtId="166" fontId="1" fillId="0" borderId="30" xfId="0" applyNumberFormat="1" applyFont="1" applyBorder="1" applyAlignment="1" applyProtection="1">
      <alignment horizontal="right"/>
    </xf>
    <xf numFmtId="166" fontId="1" fillId="0" borderId="31" xfId="0" applyNumberFormat="1" applyFont="1" applyBorder="1" applyAlignment="1" applyProtection="1">
      <alignment horizontal="right"/>
    </xf>
    <xf numFmtId="5" fontId="6" fillId="0" borderId="0" xfId="0" applyNumberFormat="1" applyFont="1" applyProtection="1"/>
    <xf numFmtId="5" fontId="6" fillId="0" borderId="18" xfId="0" applyNumberFormat="1" applyFont="1" applyBorder="1" applyProtection="1"/>
    <xf numFmtId="5" fontId="6" fillId="0" borderId="17" xfId="0" applyNumberFormat="1" applyFont="1" applyBorder="1" applyProtection="1"/>
    <xf numFmtId="5" fontId="6" fillId="0" borderId="0" xfId="0" applyNumberFormat="1" applyFont="1" applyBorder="1" applyProtection="1"/>
    <xf numFmtId="5" fontId="6" fillId="0" borderId="5" xfId="0" applyNumberFormat="1" applyFont="1" applyBorder="1" applyProtection="1"/>
    <xf numFmtId="165" fontId="6" fillId="0" borderId="0" xfId="0" applyNumberFormat="1" applyFont="1" applyProtection="1"/>
    <xf numFmtId="165" fontId="6" fillId="0" borderId="5" xfId="0" applyNumberFormat="1" applyFont="1" applyBorder="1" applyProtection="1"/>
    <xf numFmtId="37" fontId="1" fillId="0" borderId="0" xfId="0" applyNumberFormat="1" applyFont="1" applyProtection="1"/>
    <xf numFmtId="165" fontId="2" fillId="0" borderId="0" xfId="0" applyNumberFormat="1" applyFont="1" applyProtection="1"/>
    <xf numFmtId="165" fontId="2" fillId="0" borderId="18" xfId="0" applyNumberFormat="1" applyFont="1" applyBorder="1" applyProtection="1"/>
    <xf numFmtId="165" fontId="2" fillId="0" borderId="17" xfId="0" applyNumberFormat="1" applyFont="1" applyBorder="1" applyProtection="1"/>
    <xf numFmtId="165" fontId="2" fillId="0" borderId="0" xfId="0" applyNumberFormat="1" applyFont="1" applyBorder="1" applyProtection="1"/>
    <xf numFmtId="165" fontId="2" fillId="0" borderId="5" xfId="0" applyNumberFormat="1" applyFont="1" applyBorder="1" applyProtection="1"/>
    <xf numFmtId="0" fontId="1" fillId="0" borderId="32" xfId="0" applyFont="1" applyBorder="1" applyAlignment="1"/>
    <xf numFmtId="37" fontId="1" fillId="0" borderId="0" xfId="0" applyNumberFormat="1" applyFont="1" applyBorder="1" applyProtection="1"/>
    <xf numFmtId="165" fontId="1" fillId="0" borderId="0" xfId="0" applyNumberFormat="1" applyFont="1" applyProtection="1"/>
    <xf numFmtId="165" fontId="1" fillId="0" borderId="4" xfId="0" applyNumberFormat="1" applyFont="1" applyBorder="1" applyProtection="1"/>
    <xf numFmtId="37" fontId="1" fillId="0" borderId="22" xfId="0" applyNumberFormat="1" applyFont="1" applyBorder="1" applyProtection="1"/>
    <xf numFmtId="165" fontId="1" fillId="0" borderId="24" xfId="0" applyNumberFormat="1" applyFont="1" applyBorder="1" applyProtection="1"/>
    <xf numFmtId="37" fontId="1" fillId="0" borderId="23" xfId="0" applyNumberFormat="1" applyFont="1" applyBorder="1" applyProtection="1"/>
    <xf numFmtId="165" fontId="1" fillId="0" borderId="22" xfId="0" applyNumberFormat="1" applyFont="1" applyBorder="1" applyProtection="1"/>
    <xf numFmtId="165" fontId="1" fillId="0" borderId="8" xfId="0" applyNumberFormat="1" applyFont="1" applyBorder="1" applyProtection="1"/>
    <xf numFmtId="37" fontId="1" fillId="0" borderId="10" xfId="0" applyNumberFormat="1" applyFont="1" applyBorder="1" applyProtection="1"/>
    <xf numFmtId="37" fontId="6" fillId="0" borderId="11" xfId="0" applyNumberFormat="1" applyFont="1" applyBorder="1" applyProtection="1"/>
    <xf numFmtId="166" fontId="1" fillId="0" borderId="16" xfId="0" applyNumberFormat="1" applyFont="1" applyBorder="1"/>
    <xf numFmtId="166" fontId="1" fillId="0" borderId="33" xfId="0" applyNumberFormat="1" applyFont="1" applyBorder="1"/>
    <xf numFmtId="166" fontId="1" fillId="0" borderId="34" xfId="0" applyNumberFormat="1" applyFont="1" applyBorder="1"/>
    <xf numFmtId="0" fontId="1" fillId="0" borderId="32" xfId="0" applyFont="1" applyBorder="1" applyAlignment="1">
      <alignment horizontal="center"/>
    </xf>
    <xf numFmtId="167" fontId="1" fillId="0" borderId="0" xfId="0" applyNumberFormat="1" applyFont="1" applyBorder="1" applyAlignment="1" applyProtection="1">
      <alignment horizontal="right"/>
    </xf>
    <xf numFmtId="167" fontId="1" fillId="0" borderId="0" xfId="0" quotePrefix="1" applyNumberFormat="1" applyFont="1" applyBorder="1" applyAlignment="1" applyProtection="1">
      <alignment horizontal="right"/>
    </xf>
    <xf numFmtId="167" fontId="1" fillId="0" borderId="22" xfId="0" applyNumberFormat="1" applyFont="1" applyBorder="1" applyAlignment="1" applyProtection="1">
      <alignment horizontal="right"/>
    </xf>
    <xf numFmtId="167" fontId="1" fillId="0" borderId="23" xfId="0" applyNumberFormat="1" applyFont="1" applyBorder="1" applyAlignment="1" applyProtection="1">
      <alignment horizontal="right"/>
    </xf>
    <xf numFmtId="167" fontId="1" fillId="0" borderId="10" xfId="0" applyNumberFormat="1" applyFont="1" applyBorder="1" applyAlignment="1" applyProtection="1">
      <alignment horizontal="right"/>
    </xf>
    <xf numFmtId="37" fontId="1" fillId="0" borderId="18" xfId="0" applyNumberFormat="1" applyFont="1" applyBorder="1" applyProtection="1"/>
    <xf numFmtId="37" fontId="1" fillId="0" borderId="35" xfId="0" applyNumberFormat="1" applyFont="1" applyBorder="1" applyProtection="1"/>
    <xf numFmtId="37" fontId="6" fillId="0" borderId="0" xfId="0" applyNumberFormat="1" applyFont="1" applyProtection="1"/>
    <xf numFmtId="0" fontId="6" fillId="0" borderId="3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6" xfId="0" applyFont="1" applyBorder="1" applyAlignment="1"/>
    <xf numFmtId="0" fontId="1" fillId="0" borderId="37" xfId="0" applyFont="1" applyBorder="1" applyAlignment="1"/>
    <xf numFmtId="0" fontId="6" fillId="0" borderId="35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" fillId="0" borderId="18" xfId="0" applyFont="1" applyBorder="1"/>
    <xf numFmtId="0" fontId="1" fillId="0" borderId="20" xfId="0" applyFont="1" applyBorder="1"/>
    <xf numFmtId="0" fontId="1" fillId="0" borderId="5" xfId="0" applyFont="1" applyBorder="1"/>
    <xf numFmtId="167" fontId="1" fillId="0" borderId="18" xfId="0" applyNumberFormat="1" applyFont="1" applyBorder="1" applyAlignment="1" applyProtection="1">
      <alignment horizontal="right"/>
    </xf>
    <xf numFmtId="167" fontId="1" fillId="0" borderId="18" xfId="0" quotePrefix="1" applyNumberFormat="1" applyFont="1" applyBorder="1" applyAlignment="1" applyProtection="1">
      <alignment horizontal="right"/>
    </xf>
    <xf numFmtId="167" fontId="1" fillId="0" borderId="26" xfId="0" applyNumberFormat="1" applyFont="1" applyBorder="1" applyAlignment="1" applyProtection="1">
      <alignment horizontal="right"/>
    </xf>
    <xf numFmtId="165" fontId="6" fillId="0" borderId="30" xfId="0" applyNumberFormat="1" applyFont="1" applyBorder="1" applyProtection="1"/>
    <xf numFmtId="167" fontId="1" fillId="0" borderId="27" xfId="0" applyNumberFormat="1" applyFont="1" applyBorder="1" applyAlignment="1" applyProtection="1">
      <alignment horizontal="right"/>
    </xf>
    <xf numFmtId="165" fontId="6" fillId="0" borderId="31" xfId="0" applyNumberFormat="1" applyFont="1" applyBorder="1" applyProtection="1"/>
    <xf numFmtId="3" fontId="1" fillId="0" borderId="40" xfId="0" applyNumberFormat="1" applyFont="1" applyBorder="1" applyProtection="1"/>
    <xf numFmtId="3" fontId="1" fillId="0" borderId="41" xfId="0" applyNumberFormat="1" applyFont="1" applyBorder="1"/>
    <xf numFmtId="167" fontId="1" fillId="0" borderId="40" xfId="0" applyNumberFormat="1" applyFont="1" applyBorder="1" applyAlignment="1" applyProtection="1">
      <alignment horizontal="right"/>
    </xf>
    <xf numFmtId="167" fontId="1" fillId="0" borderId="12" xfId="0" applyNumberFormat="1" applyFont="1" applyBorder="1" applyAlignment="1" applyProtection="1">
      <alignment horizontal="right"/>
    </xf>
    <xf numFmtId="3" fontId="1" fillId="0" borderId="12" xfId="0" applyNumberFormat="1" applyFont="1" applyBorder="1" applyAlignment="1" applyProtection="1">
      <alignment horizontal="right"/>
    </xf>
    <xf numFmtId="166" fontId="1" fillId="0" borderId="42" xfId="0" applyNumberFormat="1" applyFont="1" applyBorder="1" applyAlignment="1" applyProtection="1">
      <alignment horizontal="right"/>
    </xf>
    <xf numFmtId="37" fontId="1" fillId="0" borderId="17" xfId="0" applyNumberFormat="1" applyFont="1" applyBorder="1" applyProtection="1"/>
    <xf numFmtId="37" fontId="1" fillId="0" borderId="15" xfId="0" applyNumberFormat="1" applyFont="1" applyBorder="1" applyProtection="1"/>
    <xf numFmtId="37" fontId="1" fillId="0" borderId="5" xfId="0" applyNumberFormat="1" applyFont="1" applyBorder="1" applyProtection="1"/>
    <xf numFmtId="37" fontId="1" fillId="0" borderId="11" xfId="0" applyNumberFormat="1" applyFont="1" applyBorder="1" applyProtection="1"/>
    <xf numFmtId="37" fontId="1" fillId="0" borderId="39" xfId="0" applyNumberFormat="1" applyFont="1" applyBorder="1" applyProtection="1"/>
    <xf numFmtId="37" fontId="1" fillId="0" borderId="7" xfId="0" applyNumberFormat="1" applyFont="1" applyBorder="1" applyProtection="1"/>
    <xf numFmtId="37" fontId="6" fillId="0" borderId="7" xfId="0" applyNumberFormat="1" applyFont="1" applyBorder="1" applyProtection="1"/>
    <xf numFmtId="0" fontId="1" fillId="0" borderId="43" xfId="0" applyFont="1" applyBorder="1" applyAlignment="1">
      <alignment horizontal="center"/>
    </xf>
    <xf numFmtId="37" fontId="1" fillId="0" borderId="44" xfId="0" applyNumberFormat="1" applyFont="1" applyBorder="1" applyProtection="1"/>
    <xf numFmtId="37" fontId="6" fillId="0" borderId="0" xfId="0" applyNumberFormat="1" applyFont="1" applyBorder="1" applyProtection="1"/>
    <xf numFmtId="0" fontId="7" fillId="0" borderId="0" xfId="0" applyFo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0" fillId="0" borderId="45" xfId="0" applyBorder="1"/>
    <xf numFmtId="166" fontId="1" fillId="0" borderId="15" xfId="0" applyNumberFormat="1" applyFont="1" applyBorder="1"/>
    <xf numFmtId="167" fontId="1" fillId="0" borderId="13" xfId="0" applyNumberFormat="1" applyFont="1" applyBorder="1" applyAlignment="1" applyProtection="1">
      <alignment horizontal="right"/>
    </xf>
    <xf numFmtId="166" fontId="1" fillId="0" borderId="19" xfId="0" applyNumberFormat="1" applyFont="1" applyBorder="1"/>
    <xf numFmtId="166" fontId="1" fillId="0" borderId="14" xfId="0" applyNumberFormat="1" applyFont="1" applyBorder="1"/>
    <xf numFmtId="167" fontId="1" fillId="0" borderId="15" xfId="0" applyNumberFormat="1" applyFont="1" applyBorder="1" applyAlignment="1" applyProtection="1">
      <alignment horizontal="right"/>
    </xf>
    <xf numFmtId="166" fontId="1" fillId="0" borderId="13" xfId="0" applyNumberFormat="1" applyFont="1" applyBorder="1"/>
    <xf numFmtId="166" fontId="1" fillId="0" borderId="46" xfId="0" applyNumberFormat="1" applyFont="1" applyBorder="1" applyAlignment="1" applyProtection="1">
      <alignment horizontal="right"/>
    </xf>
    <xf numFmtId="165" fontId="1" fillId="0" borderId="13" xfId="0" applyNumberFormat="1" applyFont="1" applyBorder="1" applyProtection="1"/>
    <xf numFmtId="37" fontId="1" fillId="0" borderId="13" xfId="0" applyNumberFormat="1" applyFont="1" applyBorder="1" applyProtection="1"/>
    <xf numFmtId="165" fontId="6" fillId="0" borderId="46" xfId="0" applyNumberFormat="1" applyFont="1" applyBorder="1" applyProtection="1"/>
    <xf numFmtId="0" fontId="9" fillId="0" borderId="20" xfId="0" applyFont="1" applyBorder="1"/>
    <xf numFmtId="0" fontId="2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8" fillId="0" borderId="0" xfId="0" applyFont="1" applyBorder="1" applyAlignment="1">
      <alignment horizontal="center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AO74"/>
  <sheetViews>
    <sheetView tabSelected="1" defaultGridColor="0" view="pageBreakPreview" colorId="22" zoomScale="60" zoomScaleNormal="6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M58" sqref="AM58"/>
    </sheetView>
  </sheetViews>
  <sheetFormatPr defaultColWidth="11.44140625" defaultRowHeight="15"/>
  <cols>
    <col min="1" max="1" width="0.5546875" customWidth="1"/>
    <col min="2" max="2" width="0.44140625" customWidth="1"/>
    <col min="3" max="3" width="17" style="6" bestFit="1" customWidth="1"/>
    <col min="4" max="4" width="15.21875" style="26" customWidth="1"/>
    <col min="5" max="5" width="4.5546875" style="26" customWidth="1"/>
    <col min="6" max="6" width="15.44140625" style="26" customWidth="1"/>
    <col min="7" max="7" width="4" style="26" customWidth="1"/>
    <col min="8" max="8" width="13.44140625" style="26" customWidth="1"/>
    <col min="9" max="9" width="4.77734375" style="26" customWidth="1"/>
    <col min="10" max="10" width="17.33203125" style="26" customWidth="1"/>
    <col min="11" max="11" width="4.109375" style="26" customWidth="1"/>
    <col min="12" max="12" width="16.6640625" style="26" customWidth="1"/>
    <col min="13" max="13" width="4.6640625" style="26" customWidth="1"/>
    <col min="14" max="14" width="13.77734375" style="26" bestFit="1" customWidth="1"/>
    <col min="15" max="15" width="3.44140625" style="26" customWidth="1"/>
    <col min="16" max="16" width="16.21875" style="26" customWidth="1"/>
    <col min="17" max="17" width="3.77734375" style="26" customWidth="1"/>
    <col min="18" max="18" width="12.88671875" style="26" customWidth="1"/>
    <col min="19" max="19" width="5" style="26" customWidth="1"/>
    <col min="20" max="20" width="13.5546875" style="26" customWidth="1"/>
    <col min="21" max="21" width="3.33203125" style="26" customWidth="1"/>
    <col min="22" max="22" width="13.33203125" style="26" customWidth="1"/>
    <col min="23" max="23" width="3.77734375" style="26" customWidth="1"/>
    <col min="24" max="24" width="14.77734375" style="26" customWidth="1"/>
    <col min="25" max="25" width="4.88671875" style="26" bestFit="1" customWidth="1"/>
    <col min="26" max="26" width="12.5546875" style="26" bestFit="1" customWidth="1"/>
    <col min="27" max="27" width="3.109375" style="26" customWidth="1"/>
    <col min="28" max="28" width="16.44140625" style="26" customWidth="1"/>
    <col min="29" max="29" width="6.77734375" style="26" bestFit="1" customWidth="1"/>
    <col min="30" max="30" width="15.33203125" style="26" bestFit="1" customWidth="1"/>
    <col min="31" max="31" width="4.88671875" style="26" customWidth="1"/>
    <col min="32" max="32" width="17.44140625" style="26" customWidth="1"/>
    <col min="33" max="33" width="7.6640625" style="26" customWidth="1"/>
    <col min="34" max="34" width="5.6640625" style="26" bestFit="1" customWidth="1"/>
    <col min="35" max="35" width="1" style="26" customWidth="1"/>
    <col min="36" max="36" width="15.77734375" style="26" customWidth="1"/>
    <col min="37" max="41" width="11.44140625" style="26" customWidth="1"/>
  </cols>
  <sheetData>
    <row r="1" spans="1:41" s="130" customFormat="1" ht="18" customHeight="1">
      <c r="B1" s="131"/>
      <c r="C1" s="147" t="s">
        <v>64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O1" s="131"/>
      <c r="P1" s="131"/>
      <c r="Q1" s="131"/>
      <c r="R1" s="131"/>
      <c r="S1" s="132" t="s">
        <v>64</v>
      </c>
      <c r="U1" s="131"/>
      <c r="V1" s="131"/>
      <c r="W1" s="131"/>
      <c r="X1" s="131"/>
      <c r="Y1" s="131"/>
      <c r="Z1" s="131"/>
      <c r="AA1" s="131"/>
      <c r="AB1" s="131"/>
      <c r="AC1" s="131"/>
      <c r="AD1" s="132" t="s">
        <v>64</v>
      </c>
      <c r="AE1" s="132"/>
      <c r="AF1" s="132"/>
      <c r="AG1" s="132"/>
      <c r="AH1" s="132"/>
      <c r="AI1" s="132"/>
    </row>
    <row r="2" spans="1:41" s="130" customFormat="1" ht="18" customHeight="1">
      <c r="A2" s="147" t="s">
        <v>95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O2" s="131"/>
      <c r="P2" s="131"/>
      <c r="S2" s="132" t="s">
        <v>95</v>
      </c>
      <c r="U2" s="131"/>
      <c r="V2" s="131"/>
      <c r="W2" s="131"/>
      <c r="X2" s="131"/>
      <c r="Y2" s="131"/>
      <c r="Z2" s="131"/>
      <c r="AA2" s="131"/>
      <c r="AB2" s="131"/>
      <c r="AC2" s="131"/>
      <c r="AD2" s="132" t="s">
        <v>95</v>
      </c>
      <c r="AE2" s="132"/>
      <c r="AF2" s="132"/>
      <c r="AG2" s="132"/>
      <c r="AH2" s="132"/>
      <c r="AI2" s="132"/>
    </row>
    <row r="3" spans="1:41" ht="15.75" thickBot="1">
      <c r="C3" s="15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41" ht="17.25" customHeight="1">
      <c r="B4" s="1"/>
      <c r="C4" s="8"/>
      <c r="D4" s="98"/>
      <c r="E4" s="89"/>
      <c r="F4" s="89"/>
      <c r="G4" s="89"/>
      <c r="H4" s="89"/>
      <c r="I4" s="89"/>
      <c r="J4" s="89"/>
      <c r="K4" s="89"/>
      <c r="L4" s="89"/>
      <c r="M4" s="99"/>
      <c r="N4" s="127"/>
      <c r="O4" s="89"/>
      <c r="P4" s="89"/>
      <c r="Q4" s="89"/>
      <c r="R4" s="89"/>
      <c r="S4" s="89"/>
      <c r="T4" s="98"/>
      <c r="U4" s="75"/>
      <c r="V4" s="75"/>
      <c r="W4" s="75"/>
      <c r="X4" s="75"/>
      <c r="Y4" s="100"/>
      <c r="Z4" s="75"/>
      <c r="AA4" s="75"/>
      <c r="AB4" s="75"/>
      <c r="AC4" s="75"/>
      <c r="AD4" s="75"/>
      <c r="AE4" s="75"/>
      <c r="AF4" s="75"/>
      <c r="AG4" s="75"/>
      <c r="AH4" s="75"/>
      <c r="AI4" s="101"/>
    </row>
    <row r="5" spans="1:41" s="40" customFormat="1" ht="12.75">
      <c r="B5" s="39"/>
      <c r="C5" s="41"/>
      <c r="D5" s="21"/>
      <c r="E5" s="19"/>
      <c r="F5" s="35"/>
      <c r="G5" s="19"/>
      <c r="H5" s="20"/>
      <c r="I5" s="21"/>
      <c r="J5" s="20" t="s">
        <v>86</v>
      </c>
      <c r="K5" s="21"/>
      <c r="L5" s="20"/>
      <c r="M5" s="21"/>
      <c r="N5" s="20"/>
      <c r="O5" s="21"/>
      <c r="P5" s="19" t="s">
        <v>58</v>
      </c>
      <c r="Q5" s="21"/>
      <c r="R5" s="20"/>
      <c r="S5" s="21"/>
      <c r="T5" s="20"/>
      <c r="U5" s="21"/>
      <c r="V5" s="20"/>
      <c r="W5" s="21"/>
      <c r="X5" s="20" t="s">
        <v>77</v>
      </c>
      <c r="Y5" s="21"/>
      <c r="Z5" s="20"/>
      <c r="AA5" s="21"/>
      <c r="AB5" s="20" t="s">
        <v>81</v>
      </c>
      <c r="AC5" s="21"/>
      <c r="AD5" s="20"/>
      <c r="AE5" s="21"/>
      <c r="AF5" s="24"/>
      <c r="AG5" s="23"/>
      <c r="AH5" s="24"/>
      <c r="AI5" s="36"/>
      <c r="AJ5" s="24"/>
      <c r="AK5" s="24"/>
      <c r="AL5" s="24"/>
      <c r="AM5" s="24"/>
      <c r="AN5" s="24"/>
      <c r="AO5" s="24"/>
    </row>
    <row r="6" spans="1:41" s="40" customFormat="1" ht="12.75">
      <c r="B6" s="39"/>
      <c r="C6" s="41" t="s">
        <v>2</v>
      </c>
      <c r="D6" s="30" t="s">
        <v>72</v>
      </c>
      <c r="E6" s="28"/>
      <c r="F6" s="27"/>
      <c r="G6" s="28"/>
      <c r="H6" s="29"/>
      <c r="I6" s="30"/>
      <c r="J6" s="29" t="s">
        <v>84</v>
      </c>
      <c r="K6" s="30"/>
      <c r="L6" s="29" t="s">
        <v>65</v>
      </c>
      <c r="M6" s="30"/>
      <c r="N6" s="29" t="s">
        <v>74</v>
      </c>
      <c r="O6" s="30"/>
      <c r="P6" s="28" t="s">
        <v>59</v>
      </c>
      <c r="Q6" s="30"/>
      <c r="R6" s="29" t="s">
        <v>89</v>
      </c>
      <c r="S6" s="30"/>
      <c r="T6" s="29" t="s">
        <v>75</v>
      </c>
      <c r="U6" s="30"/>
      <c r="V6" s="29" t="s">
        <v>70</v>
      </c>
      <c r="W6" s="30"/>
      <c r="X6" s="29" t="s">
        <v>78</v>
      </c>
      <c r="Y6" s="30"/>
      <c r="Z6" s="29" t="s">
        <v>80</v>
      </c>
      <c r="AA6" s="30"/>
      <c r="AB6" s="29" t="s">
        <v>82</v>
      </c>
      <c r="AC6" s="30"/>
      <c r="AD6" s="29" t="s">
        <v>78</v>
      </c>
      <c r="AE6" s="30"/>
      <c r="AF6" s="28" t="s">
        <v>0</v>
      </c>
      <c r="AG6" s="23" t="s">
        <v>1</v>
      </c>
      <c r="AH6" s="28" t="s">
        <v>55</v>
      </c>
      <c r="AI6" s="36"/>
      <c r="AJ6" s="24"/>
      <c r="AK6" s="24"/>
      <c r="AL6" s="24"/>
      <c r="AM6" s="24"/>
      <c r="AN6" s="24"/>
      <c r="AO6" s="24"/>
    </row>
    <row r="7" spans="1:41" s="40" customFormat="1" ht="13.5" thickBot="1">
      <c r="B7" s="42"/>
      <c r="C7" s="43"/>
      <c r="D7" s="102" t="s">
        <v>73</v>
      </c>
      <c r="E7" s="32" t="s">
        <v>63</v>
      </c>
      <c r="F7" s="103" t="s">
        <v>3</v>
      </c>
      <c r="G7" s="32" t="s">
        <v>63</v>
      </c>
      <c r="H7" s="104" t="s">
        <v>87</v>
      </c>
      <c r="I7" s="102" t="s">
        <v>63</v>
      </c>
      <c r="J7" s="104" t="s">
        <v>85</v>
      </c>
      <c r="K7" s="102" t="s">
        <v>63</v>
      </c>
      <c r="L7" s="104" t="s">
        <v>88</v>
      </c>
      <c r="M7" s="102" t="s">
        <v>63</v>
      </c>
      <c r="N7" s="104" t="s">
        <v>56</v>
      </c>
      <c r="O7" s="102" t="s">
        <v>63</v>
      </c>
      <c r="P7" s="32" t="s">
        <v>60</v>
      </c>
      <c r="Q7" s="102" t="s">
        <v>63</v>
      </c>
      <c r="R7" s="104" t="s">
        <v>90</v>
      </c>
      <c r="S7" s="102" t="s">
        <v>63</v>
      </c>
      <c r="T7" s="104" t="s">
        <v>76</v>
      </c>
      <c r="U7" s="102" t="s">
        <v>63</v>
      </c>
      <c r="V7" s="104" t="s">
        <v>71</v>
      </c>
      <c r="W7" s="102" t="s">
        <v>63</v>
      </c>
      <c r="X7" s="104" t="s">
        <v>79</v>
      </c>
      <c r="Y7" s="102" t="s">
        <v>63</v>
      </c>
      <c r="Z7" s="104" t="s">
        <v>57</v>
      </c>
      <c r="AA7" s="102" t="s">
        <v>63</v>
      </c>
      <c r="AB7" s="104" t="s">
        <v>83</v>
      </c>
      <c r="AC7" s="102" t="s">
        <v>63</v>
      </c>
      <c r="AD7" s="104" t="s">
        <v>79</v>
      </c>
      <c r="AE7" s="102" t="s">
        <v>63</v>
      </c>
      <c r="AF7" s="32" t="s">
        <v>61</v>
      </c>
      <c r="AG7" s="37" t="s">
        <v>4</v>
      </c>
      <c r="AH7" s="32"/>
      <c r="AI7" s="38"/>
      <c r="AJ7" s="24"/>
      <c r="AK7" s="24"/>
      <c r="AL7" s="24"/>
      <c r="AM7" s="24"/>
      <c r="AN7" s="24"/>
      <c r="AO7" s="24"/>
    </row>
    <row r="8" spans="1:41">
      <c r="B8" s="2"/>
      <c r="C8" s="5"/>
      <c r="D8" s="105"/>
      <c r="E8" s="18"/>
      <c r="F8" s="33"/>
      <c r="G8" s="18"/>
      <c r="H8" s="34"/>
      <c r="I8" s="105"/>
      <c r="J8" s="34"/>
      <c r="K8" s="105"/>
      <c r="L8" s="34"/>
      <c r="M8" s="105"/>
      <c r="N8" s="34"/>
      <c r="O8" s="105"/>
      <c r="P8" s="18"/>
      <c r="Q8" s="105"/>
      <c r="R8" s="34"/>
      <c r="S8" s="105"/>
      <c r="T8" s="34"/>
      <c r="U8" s="105"/>
      <c r="V8" s="34"/>
      <c r="W8" s="105"/>
      <c r="X8" s="34"/>
      <c r="Y8" s="105"/>
      <c r="Z8" s="34"/>
      <c r="AA8" s="105"/>
      <c r="AB8" s="34"/>
      <c r="AC8" s="105"/>
      <c r="AD8" s="34"/>
      <c r="AE8" s="105"/>
      <c r="AF8" s="106"/>
      <c r="AI8" s="107"/>
    </row>
    <row r="9" spans="1:41" s="10" customFormat="1">
      <c r="B9" s="2"/>
      <c r="C9" s="133" t="s">
        <v>5</v>
      </c>
      <c r="D9" s="134"/>
      <c r="E9" s="135">
        <f t="shared" ref="E9:E40" si="0">(D9/$AF9)*100</f>
        <v>0</v>
      </c>
      <c r="F9" s="136">
        <v>7927030</v>
      </c>
      <c r="G9" s="135">
        <f t="shared" ref="G9:G40" si="1">(F9/$AF9)*100</f>
        <v>20.529369823763783</v>
      </c>
      <c r="H9" s="137"/>
      <c r="I9" s="138">
        <f t="shared" ref="I9:I40" si="2">(H9/$AF9)*100</f>
        <v>0</v>
      </c>
      <c r="J9" s="137">
        <v>5448767</v>
      </c>
      <c r="K9" s="138">
        <f t="shared" ref="K9:K40" si="3">(J9/$AF9)*100</f>
        <v>14.111180710369448</v>
      </c>
      <c r="L9" s="137">
        <v>0</v>
      </c>
      <c r="M9" s="138">
        <f t="shared" ref="M9:M40" si="4">(L9/$AF9)*100</f>
        <v>0</v>
      </c>
      <c r="N9" s="137">
        <v>1820455</v>
      </c>
      <c r="O9" s="138">
        <f t="shared" ref="O9:O40" si="5">(N9/$AF9)*100</f>
        <v>4.7146023091271134</v>
      </c>
      <c r="P9" s="139"/>
      <c r="Q9" s="138">
        <f>(P9/$AF9)*100</f>
        <v>0</v>
      </c>
      <c r="R9" s="137"/>
      <c r="S9" s="138">
        <f>(R9/$AF9)*100</f>
        <v>0</v>
      </c>
      <c r="T9" s="137"/>
      <c r="U9" s="138">
        <f>(T9/$AF9)*100</f>
        <v>0</v>
      </c>
      <c r="V9" s="137">
        <v>279843</v>
      </c>
      <c r="W9" s="138">
        <f>(V9/$AF9)*100</f>
        <v>0.72473554907595006</v>
      </c>
      <c r="X9" s="137">
        <v>14733022</v>
      </c>
      <c r="Y9" s="138">
        <f>(X9/$AF9)*100</f>
        <v>38.155482855451275</v>
      </c>
      <c r="Z9" s="137"/>
      <c r="AA9" s="138">
        <f t="shared" ref="AA9:AA40" si="6">(Z9/$AF9)*100</f>
        <v>0</v>
      </c>
      <c r="AB9" s="137"/>
      <c r="AC9" s="138">
        <f t="shared" ref="AC9:AC40" si="7">(AB9/$AF9)*100</f>
        <v>0</v>
      </c>
      <c r="AD9" s="137">
        <v>8404002</v>
      </c>
      <c r="AE9" s="138">
        <f t="shared" ref="AE9:AE40" si="8">(AD9/$AF9)*100</f>
        <v>21.764628752212428</v>
      </c>
      <c r="AF9" s="140">
        <f>(X9+V9+R9+T9+P9+N9+L9+J9+H9+F9+D9+Z9+AB9+AD9)</f>
        <v>38613119</v>
      </c>
      <c r="AG9" s="141">
        <f t="shared" ref="AG9:AG40" si="9">(AF9/AF$67)*100</f>
        <v>0.39657007671487271</v>
      </c>
      <c r="AH9" s="142">
        <f t="shared" ref="AH9:AH40" si="10">RANK(AF9,AF$9:AF$65,0)</f>
        <v>36</v>
      </c>
      <c r="AI9" s="143"/>
      <c r="AJ9" s="76"/>
      <c r="AK9" s="18"/>
      <c r="AL9" s="18"/>
      <c r="AM9" s="18"/>
      <c r="AN9" s="18"/>
      <c r="AO9" s="18"/>
    </row>
    <row r="10" spans="1:41">
      <c r="B10" s="2"/>
      <c r="C10" s="44" t="s">
        <v>6</v>
      </c>
      <c r="D10" s="50"/>
      <c r="E10" s="90">
        <f t="shared" si="0"/>
        <v>0</v>
      </c>
      <c r="F10" s="86">
        <v>39954248</v>
      </c>
      <c r="G10" s="90">
        <f t="shared" si="1"/>
        <v>51.025461220168623</v>
      </c>
      <c r="H10" s="53"/>
      <c r="I10" s="108">
        <f t="shared" si="2"/>
        <v>0</v>
      </c>
      <c r="J10" s="53">
        <v>1273396</v>
      </c>
      <c r="K10" s="108">
        <f t="shared" si="3"/>
        <v>1.6262505607893769</v>
      </c>
      <c r="L10" s="53">
        <v>0</v>
      </c>
      <c r="M10" s="108">
        <f t="shared" si="4"/>
        <v>0</v>
      </c>
      <c r="N10" s="53">
        <v>349465</v>
      </c>
      <c r="O10" s="108">
        <f t="shared" si="5"/>
        <v>0.44630079898653646</v>
      </c>
      <c r="P10" s="56">
        <v>476247</v>
      </c>
      <c r="Q10" s="108">
        <f>(P10/$AF10)*100</f>
        <v>0.60821374562528741</v>
      </c>
      <c r="R10" s="53"/>
      <c r="S10" s="108">
        <f>(R10/$AF10)*100</f>
        <v>0</v>
      </c>
      <c r="T10" s="53"/>
      <c r="U10" s="108">
        <f>(T10/$AF10)*100</f>
        <v>0</v>
      </c>
      <c r="V10" s="53">
        <v>190965</v>
      </c>
      <c r="W10" s="108">
        <f>(V10/$AF10)*100</f>
        <v>0.24388088099942465</v>
      </c>
      <c r="X10" s="53">
        <v>10361444</v>
      </c>
      <c r="Y10" s="108">
        <f>(X10/$AF10)*100</f>
        <v>13.232571890902534</v>
      </c>
      <c r="Z10" s="53"/>
      <c r="AA10" s="108">
        <f t="shared" si="6"/>
        <v>0</v>
      </c>
      <c r="AB10" s="53"/>
      <c r="AC10" s="108">
        <f t="shared" si="7"/>
        <v>0</v>
      </c>
      <c r="AD10" s="53">
        <v>25696806</v>
      </c>
      <c r="AE10" s="108">
        <f t="shared" si="8"/>
        <v>32.817320902528216</v>
      </c>
      <c r="AF10" s="59">
        <f t="shared" ref="AF10:AF64" si="11">(X10+V10+R10+T10+P10+N10+L10+J10+H10+F10+D10+Z10+AB10+AD10)</f>
        <v>78302571</v>
      </c>
      <c r="AG10" s="77">
        <f t="shared" si="9"/>
        <v>0.80419446531739047</v>
      </c>
      <c r="AH10" s="69">
        <f t="shared" si="10"/>
        <v>28</v>
      </c>
      <c r="AI10" s="68"/>
      <c r="AJ10" s="69"/>
    </row>
    <row r="11" spans="1:41">
      <c r="B11" s="2"/>
      <c r="C11" s="44" t="s">
        <v>91</v>
      </c>
      <c r="D11" s="50"/>
      <c r="E11" s="91">
        <f>(D11/$AF11)*100</f>
        <v>0</v>
      </c>
      <c r="F11" s="86"/>
      <c r="G11" s="91">
        <f t="shared" si="1"/>
        <v>0</v>
      </c>
      <c r="H11" s="53"/>
      <c r="I11" s="108">
        <f t="shared" si="2"/>
        <v>0</v>
      </c>
      <c r="J11" s="53"/>
      <c r="K11" s="108">
        <f t="shared" si="3"/>
        <v>0</v>
      </c>
      <c r="L11" s="53">
        <v>0</v>
      </c>
      <c r="M11" s="108">
        <f t="shared" si="4"/>
        <v>0</v>
      </c>
      <c r="N11" s="53"/>
      <c r="O11" s="109">
        <f t="shared" si="5"/>
        <v>0</v>
      </c>
      <c r="P11" s="56"/>
      <c r="Q11" s="109" t="s">
        <v>66</v>
      </c>
      <c r="R11" s="53"/>
      <c r="S11" s="109" t="s">
        <v>66</v>
      </c>
      <c r="T11" s="53"/>
      <c r="U11" s="109" t="s">
        <v>66</v>
      </c>
      <c r="V11" s="53"/>
      <c r="W11" s="109" t="s">
        <v>66</v>
      </c>
      <c r="X11" s="53">
        <v>394538</v>
      </c>
      <c r="Y11" s="109" t="s">
        <v>66</v>
      </c>
      <c r="Z11" s="53"/>
      <c r="AA11" s="108">
        <f t="shared" si="6"/>
        <v>0</v>
      </c>
      <c r="AB11" s="53"/>
      <c r="AC11" s="108">
        <f t="shared" si="7"/>
        <v>0</v>
      </c>
      <c r="AD11" s="53"/>
      <c r="AE11" s="108">
        <f t="shared" si="8"/>
        <v>0</v>
      </c>
      <c r="AF11" s="59">
        <f t="shared" si="11"/>
        <v>394538</v>
      </c>
      <c r="AG11" s="77">
        <f t="shared" si="9"/>
        <v>4.0520416112185204E-3</v>
      </c>
      <c r="AH11" s="69">
        <f t="shared" si="10"/>
        <v>55</v>
      </c>
      <c r="AI11" s="68"/>
      <c r="AJ11" s="69"/>
    </row>
    <row r="12" spans="1:41">
      <c r="B12" s="2"/>
      <c r="C12" s="44" t="s">
        <v>7</v>
      </c>
      <c r="D12" s="50"/>
      <c r="E12" s="90">
        <f t="shared" si="0"/>
        <v>0</v>
      </c>
      <c r="F12" s="86">
        <v>76911341</v>
      </c>
      <c r="G12" s="90">
        <f t="shared" si="1"/>
        <v>42.296966592649824</v>
      </c>
      <c r="H12" s="53"/>
      <c r="I12" s="108">
        <f t="shared" si="2"/>
        <v>0</v>
      </c>
      <c r="J12" s="53"/>
      <c r="K12" s="108">
        <f t="shared" si="3"/>
        <v>0</v>
      </c>
      <c r="L12" s="53">
        <v>0</v>
      </c>
      <c r="M12" s="108">
        <f t="shared" si="4"/>
        <v>0</v>
      </c>
      <c r="N12" s="53">
        <v>5913986</v>
      </c>
      <c r="O12" s="108">
        <f t="shared" si="5"/>
        <v>3.2523638909299315</v>
      </c>
      <c r="P12" s="56">
        <v>2251761</v>
      </c>
      <c r="Q12" s="108">
        <f t="shared" ref="Q12:Q43" si="12">(P12/$AF12)*100</f>
        <v>1.2383435076451437</v>
      </c>
      <c r="R12" s="53"/>
      <c r="S12" s="108">
        <f t="shared" ref="S12:S43" si="13">(R12/$AF12)*100</f>
        <v>0</v>
      </c>
      <c r="T12" s="53"/>
      <c r="U12" s="108">
        <f t="shared" ref="U12:U43" si="14">(T12/$AF12)*100</f>
        <v>0</v>
      </c>
      <c r="V12" s="53">
        <v>1775191</v>
      </c>
      <c r="W12" s="108">
        <f t="shared" ref="W12:W43" si="15">(V12/$AF12)*100</f>
        <v>0.97625647201461008</v>
      </c>
      <c r="X12" s="53">
        <v>10500008</v>
      </c>
      <c r="Y12" s="108">
        <f t="shared" ref="Y12:Y43" si="16">(X12/$AF12)*100</f>
        <v>5.7744213249195058</v>
      </c>
      <c r="Z12" s="53"/>
      <c r="AA12" s="108">
        <f t="shared" si="6"/>
        <v>0</v>
      </c>
      <c r="AB12" s="53"/>
      <c r="AC12" s="108">
        <f t="shared" si="7"/>
        <v>0</v>
      </c>
      <c r="AD12" s="53">
        <v>84484254</v>
      </c>
      <c r="AE12" s="108">
        <f t="shared" si="8"/>
        <v>46.461648211840981</v>
      </c>
      <c r="AF12" s="59">
        <f t="shared" si="11"/>
        <v>181836541</v>
      </c>
      <c r="AG12" s="77">
        <f t="shared" si="9"/>
        <v>1.8675241182650151</v>
      </c>
      <c r="AH12" s="69">
        <f t="shared" si="10"/>
        <v>17</v>
      </c>
      <c r="AI12" s="68"/>
      <c r="AJ12" s="69"/>
    </row>
    <row r="13" spans="1:41">
      <c r="B13" s="2"/>
      <c r="C13" s="44" t="s">
        <v>8</v>
      </c>
      <c r="D13" s="50"/>
      <c r="E13" s="90">
        <f t="shared" si="0"/>
        <v>0</v>
      </c>
      <c r="F13" s="86">
        <v>950000</v>
      </c>
      <c r="G13" s="90">
        <f t="shared" si="1"/>
        <v>2.7357992579936452</v>
      </c>
      <c r="H13" s="53"/>
      <c r="I13" s="108">
        <f t="shared" si="2"/>
        <v>0</v>
      </c>
      <c r="J13" s="53">
        <v>1496036</v>
      </c>
      <c r="K13" s="108">
        <f t="shared" si="3"/>
        <v>4.3082675565597706</v>
      </c>
      <c r="L13" s="53">
        <v>0</v>
      </c>
      <c r="M13" s="108">
        <f t="shared" si="4"/>
        <v>0</v>
      </c>
      <c r="N13" s="53">
        <v>2791639</v>
      </c>
      <c r="O13" s="108">
        <f t="shared" si="5"/>
        <v>8.039330426090654</v>
      </c>
      <c r="P13" s="56">
        <v>1887024</v>
      </c>
      <c r="Q13" s="108">
        <f t="shared" si="12"/>
        <v>5.4342303779117902</v>
      </c>
      <c r="R13" s="53"/>
      <c r="S13" s="108">
        <f t="shared" si="13"/>
        <v>0</v>
      </c>
      <c r="T13" s="53"/>
      <c r="U13" s="108">
        <f t="shared" si="14"/>
        <v>0</v>
      </c>
      <c r="V13" s="53">
        <v>974142</v>
      </c>
      <c r="W13" s="108">
        <f t="shared" si="15"/>
        <v>2.8053231166109955</v>
      </c>
      <c r="X13" s="53">
        <v>15274040</v>
      </c>
      <c r="Y13" s="108">
        <f t="shared" si="16"/>
        <v>43.986007682700276</v>
      </c>
      <c r="Z13" s="53"/>
      <c r="AA13" s="108">
        <f t="shared" si="6"/>
        <v>0</v>
      </c>
      <c r="AB13" s="53"/>
      <c r="AC13" s="108">
        <f t="shared" si="7"/>
        <v>0</v>
      </c>
      <c r="AD13" s="53">
        <v>11351889</v>
      </c>
      <c r="AE13" s="108">
        <f t="shared" si="8"/>
        <v>32.691041582132868</v>
      </c>
      <c r="AF13" s="59">
        <f t="shared" si="11"/>
        <v>34724770</v>
      </c>
      <c r="AG13" s="77">
        <f t="shared" si="9"/>
        <v>0.35663538868244005</v>
      </c>
      <c r="AH13" s="69">
        <f t="shared" si="10"/>
        <v>39</v>
      </c>
      <c r="AI13" s="68"/>
      <c r="AJ13" s="69"/>
    </row>
    <row r="14" spans="1:41">
      <c r="A14" s="46"/>
      <c r="B14" s="4"/>
      <c r="C14" s="45" t="s">
        <v>9</v>
      </c>
      <c r="D14" s="51">
        <v>348000</v>
      </c>
      <c r="E14" s="92">
        <f t="shared" si="0"/>
        <v>2.7805517310251694E-2</v>
      </c>
      <c r="F14" s="87">
        <v>335653623</v>
      </c>
      <c r="G14" s="92">
        <f t="shared" si="1"/>
        <v>26.819030530388492</v>
      </c>
      <c r="H14" s="54">
        <v>10050000</v>
      </c>
      <c r="I14" s="110">
        <f t="shared" si="2"/>
        <v>0.80300416370123417</v>
      </c>
      <c r="J14" s="54">
        <v>70247209</v>
      </c>
      <c r="K14" s="110">
        <f t="shared" si="3"/>
        <v>5.6128160512826684</v>
      </c>
      <c r="L14" s="54">
        <v>0</v>
      </c>
      <c r="M14" s="110">
        <f t="shared" si="4"/>
        <v>0</v>
      </c>
      <c r="N14" s="54">
        <v>21122754</v>
      </c>
      <c r="O14" s="110">
        <f t="shared" si="5"/>
        <v>1.6877273045608856</v>
      </c>
      <c r="P14" s="57">
        <v>69673440</v>
      </c>
      <c r="Q14" s="110">
        <f t="shared" si="12"/>
        <v>5.5669713850137432</v>
      </c>
      <c r="R14" s="54">
        <v>7686041</v>
      </c>
      <c r="S14" s="110">
        <f t="shared" si="13"/>
        <v>0.61412168411725354</v>
      </c>
      <c r="T14" s="54"/>
      <c r="U14" s="110">
        <f t="shared" si="14"/>
        <v>0</v>
      </c>
      <c r="V14" s="54">
        <v>13832029</v>
      </c>
      <c r="W14" s="110">
        <f t="shared" si="15"/>
        <v>1.1051917292971363</v>
      </c>
      <c r="X14" s="54">
        <v>48147724</v>
      </c>
      <c r="Y14" s="110">
        <f t="shared" si="16"/>
        <v>3.8470470492276463</v>
      </c>
      <c r="Z14" s="54">
        <v>192275</v>
      </c>
      <c r="AA14" s="110">
        <f t="shared" si="6"/>
        <v>1.5362947818473114E-2</v>
      </c>
      <c r="AB14" s="54">
        <v>1605000</v>
      </c>
      <c r="AC14" s="110">
        <f t="shared" si="7"/>
        <v>0.12824096345676428</v>
      </c>
      <c r="AD14" s="54">
        <v>672992078</v>
      </c>
      <c r="AE14" s="110">
        <f t="shared" si="8"/>
        <v>53.772680673825448</v>
      </c>
      <c r="AF14" s="60">
        <f t="shared" si="11"/>
        <v>1251550173</v>
      </c>
      <c r="AG14" s="78">
        <f t="shared" si="9"/>
        <v>12.853852808915079</v>
      </c>
      <c r="AH14" s="79">
        <f t="shared" si="10"/>
        <v>2</v>
      </c>
      <c r="AI14" s="111"/>
      <c r="AJ14" s="69"/>
    </row>
    <row r="15" spans="1:41">
      <c r="B15" s="2"/>
      <c r="C15" s="44" t="s">
        <v>10</v>
      </c>
      <c r="D15" s="50"/>
      <c r="E15" s="90">
        <f t="shared" si="0"/>
        <v>0</v>
      </c>
      <c r="F15" s="86">
        <v>192702025</v>
      </c>
      <c r="G15" s="90">
        <f t="shared" si="1"/>
        <v>68.178116702521592</v>
      </c>
      <c r="H15" s="53"/>
      <c r="I15" s="108">
        <f t="shared" si="2"/>
        <v>0</v>
      </c>
      <c r="J15" s="53">
        <v>411527</v>
      </c>
      <c r="K15" s="108">
        <f t="shared" si="3"/>
        <v>0.14559855212854461</v>
      </c>
      <c r="L15" s="53">
        <v>0</v>
      </c>
      <c r="M15" s="108">
        <f t="shared" si="4"/>
        <v>0</v>
      </c>
      <c r="N15" s="53">
        <v>1907297</v>
      </c>
      <c r="O15" s="108">
        <f t="shared" si="5"/>
        <v>0.67480306681971469</v>
      </c>
      <c r="P15" s="56"/>
      <c r="Q15" s="108">
        <f t="shared" si="12"/>
        <v>0</v>
      </c>
      <c r="R15" s="53"/>
      <c r="S15" s="108">
        <f t="shared" si="13"/>
        <v>0</v>
      </c>
      <c r="T15" s="53"/>
      <c r="U15" s="108">
        <f t="shared" si="14"/>
        <v>0</v>
      </c>
      <c r="V15" s="53">
        <v>2263473</v>
      </c>
      <c r="W15" s="108">
        <f t="shared" si="15"/>
        <v>0.80081839486121997</v>
      </c>
      <c r="X15" s="53">
        <v>157000</v>
      </c>
      <c r="Y15" s="108">
        <f t="shared" si="16"/>
        <v>5.5546714271922634E-2</v>
      </c>
      <c r="Z15" s="53"/>
      <c r="AA15" s="108">
        <f t="shared" si="6"/>
        <v>0</v>
      </c>
      <c r="AB15" s="53"/>
      <c r="AC15" s="108">
        <f t="shared" si="7"/>
        <v>0</v>
      </c>
      <c r="AD15" s="53">
        <v>85203659</v>
      </c>
      <c r="AE15" s="108">
        <f t="shared" si="8"/>
        <v>30.145116569397</v>
      </c>
      <c r="AF15" s="59">
        <f t="shared" si="11"/>
        <v>282644981</v>
      </c>
      <c r="AG15" s="77">
        <f t="shared" si="9"/>
        <v>2.9028616361771693</v>
      </c>
      <c r="AH15" s="69">
        <f t="shared" si="10"/>
        <v>11</v>
      </c>
      <c r="AI15" s="68"/>
      <c r="AJ15" s="69"/>
    </row>
    <row r="16" spans="1:41">
      <c r="B16" s="2"/>
      <c r="C16" s="44" t="s">
        <v>11</v>
      </c>
      <c r="D16" s="50"/>
      <c r="E16" s="90">
        <f t="shared" si="0"/>
        <v>0</v>
      </c>
      <c r="F16" s="86">
        <v>80554562</v>
      </c>
      <c r="G16" s="90">
        <f t="shared" si="1"/>
        <v>53.057527536071227</v>
      </c>
      <c r="H16" s="53"/>
      <c r="I16" s="108">
        <f t="shared" si="2"/>
        <v>0</v>
      </c>
      <c r="J16" s="53"/>
      <c r="K16" s="108">
        <f t="shared" si="3"/>
        <v>0</v>
      </c>
      <c r="L16" s="53">
        <v>0</v>
      </c>
      <c r="M16" s="108">
        <f t="shared" si="4"/>
        <v>0</v>
      </c>
      <c r="N16" s="53">
        <v>2783876</v>
      </c>
      <c r="O16" s="108">
        <f t="shared" si="5"/>
        <v>1.8336090950008248</v>
      </c>
      <c r="P16" s="56"/>
      <c r="Q16" s="108">
        <f t="shared" si="12"/>
        <v>0</v>
      </c>
      <c r="R16" s="53"/>
      <c r="S16" s="108">
        <f t="shared" si="13"/>
        <v>0</v>
      </c>
      <c r="T16" s="53"/>
      <c r="U16" s="108">
        <f t="shared" si="14"/>
        <v>0</v>
      </c>
      <c r="V16" s="53">
        <v>1164636</v>
      </c>
      <c r="W16" s="108">
        <f t="shared" si="15"/>
        <v>0.76709133667066365</v>
      </c>
      <c r="X16" s="53"/>
      <c r="Y16" s="108">
        <f t="shared" si="16"/>
        <v>0</v>
      </c>
      <c r="Z16" s="53"/>
      <c r="AA16" s="108">
        <f t="shared" si="6"/>
        <v>0</v>
      </c>
      <c r="AB16" s="53"/>
      <c r="AC16" s="108">
        <f t="shared" si="7"/>
        <v>0</v>
      </c>
      <c r="AD16" s="53">
        <v>67321871</v>
      </c>
      <c r="AE16" s="108">
        <f t="shared" si="8"/>
        <v>44.341772032257282</v>
      </c>
      <c r="AF16" s="59">
        <f t="shared" si="11"/>
        <v>151824945</v>
      </c>
      <c r="AG16" s="77">
        <f t="shared" si="9"/>
        <v>1.559294655422198</v>
      </c>
      <c r="AH16" s="69">
        <f t="shared" si="10"/>
        <v>19</v>
      </c>
      <c r="AI16" s="68"/>
      <c r="AJ16" s="69"/>
    </row>
    <row r="17" spans="1:36">
      <c r="B17" s="2"/>
      <c r="C17" s="44" t="s">
        <v>12</v>
      </c>
      <c r="D17" s="50"/>
      <c r="E17" s="90">
        <f t="shared" si="0"/>
        <v>0</v>
      </c>
      <c r="F17" s="86">
        <v>656600</v>
      </c>
      <c r="G17" s="90">
        <f t="shared" si="1"/>
        <v>3.6427144047551678</v>
      </c>
      <c r="H17" s="53"/>
      <c r="I17" s="108">
        <f t="shared" si="2"/>
        <v>0</v>
      </c>
      <c r="J17" s="53">
        <v>532448</v>
      </c>
      <c r="K17" s="108">
        <f t="shared" si="3"/>
        <v>2.9539384699711846</v>
      </c>
      <c r="L17" s="53">
        <v>0</v>
      </c>
      <c r="M17" s="108">
        <f t="shared" si="4"/>
        <v>0</v>
      </c>
      <c r="N17" s="53">
        <v>530605</v>
      </c>
      <c r="O17" s="108">
        <f t="shared" si="5"/>
        <v>2.9437137933827535</v>
      </c>
      <c r="P17" s="56">
        <v>1045929</v>
      </c>
      <c r="Q17" s="108">
        <f t="shared" si="12"/>
        <v>5.8026509818019623</v>
      </c>
      <c r="R17" s="53"/>
      <c r="S17" s="108">
        <f t="shared" si="13"/>
        <v>0</v>
      </c>
      <c r="T17" s="53"/>
      <c r="U17" s="108">
        <f t="shared" si="14"/>
        <v>0</v>
      </c>
      <c r="V17" s="53"/>
      <c r="W17" s="108">
        <f t="shared" si="15"/>
        <v>0</v>
      </c>
      <c r="X17" s="53">
        <v>1403843</v>
      </c>
      <c r="Y17" s="108">
        <f t="shared" si="16"/>
        <v>7.7883020379450345</v>
      </c>
      <c r="Z17" s="53"/>
      <c r="AA17" s="108">
        <f t="shared" si="6"/>
        <v>0</v>
      </c>
      <c r="AB17" s="53"/>
      <c r="AC17" s="108">
        <f t="shared" si="7"/>
        <v>0</v>
      </c>
      <c r="AD17" s="53">
        <v>13855595</v>
      </c>
      <c r="AE17" s="108">
        <f t="shared" si="8"/>
        <v>76.868680312143894</v>
      </c>
      <c r="AF17" s="59">
        <f t="shared" si="11"/>
        <v>18025020</v>
      </c>
      <c r="AG17" s="77">
        <f t="shared" si="9"/>
        <v>0.18512318479600456</v>
      </c>
      <c r="AH17" s="69">
        <f t="shared" si="10"/>
        <v>47</v>
      </c>
      <c r="AI17" s="68"/>
      <c r="AJ17" s="69"/>
    </row>
    <row r="18" spans="1:36">
      <c r="B18" s="2"/>
      <c r="C18" s="44" t="s">
        <v>67</v>
      </c>
      <c r="D18" s="50"/>
      <c r="E18" s="90">
        <f t="shared" si="0"/>
        <v>0</v>
      </c>
      <c r="F18" s="86">
        <v>105621568</v>
      </c>
      <c r="G18" s="90">
        <f t="shared" si="1"/>
        <v>36.7589119061427</v>
      </c>
      <c r="H18" s="53"/>
      <c r="I18" s="108">
        <f t="shared" si="2"/>
        <v>0</v>
      </c>
      <c r="J18" s="53"/>
      <c r="K18" s="108">
        <f t="shared" si="3"/>
        <v>0</v>
      </c>
      <c r="L18" s="53">
        <v>1399069</v>
      </c>
      <c r="M18" s="108">
        <f t="shared" si="4"/>
        <v>0.4869105344243248</v>
      </c>
      <c r="N18" s="53"/>
      <c r="O18" s="108">
        <f t="shared" si="5"/>
        <v>0</v>
      </c>
      <c r="P18" s="56">
        <v>474035</v>
      </c>
      <c r="Q18" s="108">
        <f t="shared" si="12"/>
        <v>0.16497587694805246</v>
      </c>
      <c r="R18" s="53"/>
      <c r="S18" s="108">
        <f t="shared" si="13"/>
        <v>0</v>
      </c>
      <c r="T18" s="53"/>
      <c r="U18" s="108">
        <f t="shared" si="14"/>
        <v>0</v>
      </c>
      <c r="V18" s="53">
        <v>600210</v>
      </c>
      <c r="W18" s="108">
        <f t="shared" si="15"/>
        <v>0.20888789035195832</v>
      </c>
      <c r="X18" s="53"/>
      <c r="Y18" s="108">
        <f t="shared" si="16"/>
        <v>0</v>
      </c>
      <c r="Z18" s="53"/>
      <c r="AA18" s="108">
        <f t="shared" si="6"/>
        <v>0</v>
      </c>
      <c r="AB18" s="53"/>
      <c r="AC18" s="108">
        <f t="shared" si="7"/>
        <v>0</v>
      </c>
      <c r="AD18" s="53">
        <v>179241066</v>
      </c>
      <c r="AE18" s="108">
        <f t="shared" si="8"/>
        <v>62.380313792132966</v>
      </c>
      <c r="AF18" s="59">
        <f t="shared" si="11"/>
        <v>287335948</v>
      </c>
      <c r="AG18" s="77">
        <f t="shared" si="9"/>
        <v>2.9510394884521158</v>
      </c>
      <c r="AH18" s="69">
        <f t="shared" si="10"/>
        <v>10</v>
      </c>
      <c r="AI18" s="68"/>
      <c r="AJ18" s="69"/>
    </row>
    <row r="19" spans="1:36">
      <c r="A19" s="46"/>
      <c r="B19" s="4"/>
      <c r="C19" s="45" t="s">
        <v>13</v>
      </c>
      <c r="D19" s="51">
        <v>2503600</v>
      </c>
      <c r="E19" s="92">
        <f t="shared" si="0"/>
        <v>0.72678550683799326</v>
      </c>
      <c r="F19" s="87">
        <v>58943593</v>
      </c>
      <c r="G19" s="92">
        <f t="shared" si="1"/>
        <v>17.111099661829922</v>
      </c>
      <c r="H19" s="54"/>
      <c r="I19" s="110">
        <f t="shared" si="2"/>
        <v>0</v>
      </c>
      <c r="J19" s="54">
        <v>9124946</v>
      </c>
      <c r="K19" s="110">
        <f t="shared" si="3"/>
        <v>2.6489369322093461</v>
      </c>
      <c r="L19" s="54">
        <v>0</v>
      </c>
      <c r="M19" s="110">
        <f t="shared" si="4"/>
        <v>0</v>
      </c>
      <c r="N19" s="54">
        <v>8266856</v>
      </c>
      <c r="O19" s="110">
        <f t="shared" si="5"/>
        <v>2.3998366863383547</v>
      </c>
      <c r="P19" s="57">
        <v>7425848</v>
      </c>
      <c r="Q19" s="110">
        <f t="shared" si="12"/>
        <v>2.1556952797499194</v>
      </c>
      <c r="R19" s="54">
        <v>2071000</v>
      </c>
      <c r="S19" s="110">
        <f t="shared" si="13"/>
        <v>0.60120338099595938</v>
      </c>
      <c r="T19" s="54"/>
      <c r="U19" s="110">
        <f t="shared" si="14"/>
        <v>0</v>
      </c>
      <c r="V19" s="54">
        <v>5412371</v>
      </c>
      <c r="W19" s="110">
        <f t="shared" si="15"/>
        <v>1.5711906056998945</v>
      </c>
      <c r="X19" s="54">
        <v>13763488</v>
      </c>
      <c r="Y19" s="110">
        <f t="shared" si="16"/>
        <v>3.9954879381445272</v>
      </c>
      <c r="Z19" s="54"/>
      <c r="AA19" s="110">
        <f t="shared" si="6"/>
        <v>0</v>
      </c>
      <c r="AB19" s="54"/>
      <c r="AC19" s="110">
        <f t="shared" si="7"/>
        <v>0</v>
      </c>
      <c r="AD19" s="54">
        <v>236964072</v>
      </c>
      <c r="AE19" s="110">
        <f t="shared" si="8"/>
        <v>68.789764008194084</v>
      </c>
      <c r="AF19" s="60">
        <f t="shared" si="11"/>
        <v>344475774</v>
      </c>
      <c r="AG19" s="78">
        <f t="shared" si="9"/>
        <v>3.5378852488346033</v>
      </c>
      <c r="AH19" s="79">
        <f t="shared" si="10"/>
        <v>8</v>
      </c>
      <c r="AI19" s="111"/>
      <c r="AJ19" s="69"/>
    </row>
    <row r="20" spans="1:36">
      <c r="B20" s="2"/>
      <c r="C20" s="44" t="s">
        <v>14</v>
      </c>
      <c r="D20" s="50">
        <v>1725000</v>
      </c>
      <c r="E20" s="90">
        <f t="shared" si="0"/>
        <v>0.9367086237555432</v>
      </c>
      <c r="F20" s="86">
        <v>40588257</v>
      </c>
      <c r="G20" s="90">
        <f t="shared" si="1"/>
        <v>22.040214698612346</v>
      </c>
      <c r="H20" s="53"/>
      <c r="I20" s="108">
        <f t="shared" si="2"/>
        <v>0</v>
      </c>
      <c r="J20" s="53">
        <v>3413890</v>
      </c>
      <c r="K20" s="108">
        <f t="shared" si="3"/>
        <v>1.8538088136538038</v>
      </c>
      <c r="L20" s="53">
        <v>0</v>
      </c>
      <c r="M20" s="108">
        <f t="shared" si="4"/>
        <v>0</v>
      </c>
      <c r="N20" s="53">
        <v>2842454</v>
      </c>
      <c r="O20" s="108">
        <f t="shared" si="5"/>
        <v>1.5435079272048922</v>
      </c>
      <c r="P20" s="56">
        <v>2646396</v>
      </c>
      <c r="Q20" s="108">
        <f t="shared" si="12"/>
        <v>1.4370446116360431</v>
      </c>
      <c r="R20" s="53"/>
      <c r="S20" s="108">
        <f t="shared" si="13"/>
        <v>0</v>
      </c>
      <c r="T20" s="53"/>
      <c r="U20" s="108">
        <f t="shared" si="14"/>
        <v>0</v>
      </c>
      <c r="V20" s="53">
        <v>984302</v>
      </c>
      <c r="W20" s="108">
        <f t="shared" si="15"/>
        <v>0.5344951720462775</v>
      </c>
      <c r="X20" s="53">
        <v>44485938</v>
      </c>
      <c r="Y20" s="108">
        <f t="shared" si="16"/>
        <v>24.156731455335898</v>
      </c>
      <c r="Z20" s="53"/>
      <c r="AA20" s="108">
        <f t="shared" si="6"/>
        <v>0</v>
      </c>
      <c r="AB20" s="53"/>
      <c r="AC20" s="108">
        <f t="shared" si="7"/>
        <v>0</v>
      </c>
      <c r="AD20" s="53">
        <v>87469215</v>
      </c>
      <c r="AE20" s="108">
        <f t="shared" si="8"/>
        <v>47.497488697755195</v>
      </c>
      <c r="AF20" s="59">
        <f t="shared" si="11"/>
        <v>184155452</v>
      </c>
      <c r="AG20" s="77">
        <f t="shared" si="9"/>
        <v>1.8913401356441075</v>
      </c>
      <c r="AH20" s="69">
        <f t="shared" si="10"/>
        <v>16</v>
      </c>
      <c r="AI20" s="68"/>
      <c r="AJ20" s="69"/>
    </row>
    <row r="21" spans="1:36">
      <c r="B21" s="2"/>
      <c r="C21" s="44" t="s">
        <v>15</v>
      </c>
      <c r="D21" s="50"/>
      <c r="E21" s="90">
        <f t="shared" si="0"/>
        <v>0</v>
      </c>
      <c r="F21" s="86">
        <v>475000</v>
      </c>
      <c r="G21" s="90">
        <f t="shared" si="1"/>
        <v>33.624390779130223</v>
      </c>
      <c r="H21" s="53"/>
      <c r="I21" s="108">
        <f t="shared" si="2"/>
        <v>0</v>
      </c>
      <c r="J21" s="53"/>
      <c r="K21" s="108">
        <f t="shared" si="3"/>
        <v>0</v>
      </c>
      <c r="L21" s="53">
        <v>0</v>
      </c>
      <c r="M21" s="108">
        <f t="shared" si="4"/>
        <v>0</v>
      </c>
      <c r="N21" s="53"/>
      <c r="O21" s="108">
        <f t="shared" si="5"/>
        <v>0</v>
      </c>
      <c r="P21" s="56"/>
      <c r="Q21" s="108">
        <f t="shared" si="12"/>
        <v>0</v>
      </c>
      <c r="R21" s="53"/>
      <c r="S21" s="108">
        <f t="shared" si="13"/>
        <v>0</v>
      </c>
      <c r="T21" s="53"/>
      <c r="U21" s="108">
        <f t="shared" si="14"/>
        <v>0</v>
      </c>
      <c r="V21" s="53"/>
      <c r="W21" s="108">
        <f t="shared" si="15"/>
        <v>0</v>
      </c>
      <c r="X21" s="53">
        <v>937665</v>
      </c>
      <c r="Y21" s="108">
        <f t="shared" si="16"/>
        <v>66.375609220869762</v>
      </c>
      <c r="Z21" s="53"/>
      <c r="AA21" s="108">
        <f t="shared" si="6"/>
        <v>0</v>
      </c>
      <c r="AB21" s="53"/>
      <c r="AC21" s="108">
        <f t="shared" si="7"/>
        <v>0</v>
      </c>
      <c r="AD21" s="53"/>
      <c r="AE21" s="108">
        <f t="shared" si="8"/>
        <v>0</v>
      </c>
      <c r="AF21" s="59">
        <f t="shared" si="11"/>
        <v>1412665</v>
      </c>
      <c r="AG21" s="77">
        <f t="shared" si="9"/>
        <v>1.4508557763034261E-2</v>
      </c>
      <c r="AH21" s="69">
        <f t="shared" si="10"/>
        <v>53</v>
      </c>
      <c r="AI21" s="68"/>
      <c r="AJ21" s="69"/>
    </row>
    <row r="22" spans="1:36">
      <c r="B22" s="2"/>
      <c r="C22" s="44" t="s">
        <v>16</v>
      </c>
      <c r="D22" s="50"/>
      <c r="E22" s="90">
        <f t="shared" si="0"/>
        <v>0</v>
      </c>
      <c r="F22" s="86">
        <v>46488809</v>
      </c>
      <c r="G22" s="90">
        <f t="shared" si="1"/>
        <v>52.739338246722056</v>
      </c>
      <c r="H22" s="53"/>
      <c r="I22" s="108">
        <f t="shared" si="2"/>
        <v>0</v>
      </c>
      <c r="J22" s="53">
        <v>627290</v>
      </c>
      <c r="K22" s="108">
        <f t="shared" si="3"/>
        <v>0.71163060961157942</v>
      </c>
      <c r="L22" s="53">
        <v>0</v>
      </c>
      <c r="M22" s="108">
        <f t="shared" si="4"/>
        <v>0</v>
      </c>
      <c r="N22" s="53">
        <v>338080</v>
      </c>
      <c r="O22" s="108">
        <f t="shared" si="5"/>
        <v>0.38353564778249732</v>
      </c>
      <c r="P22" s="56">
        <v>850864</v>
      </c>
      <c r="Q22" s="108">
        <f t="shared" si="12"/>
        <v>0.96526465752131696</v>
      </c>
      <c r="R22" s="53"/>
      <c r="S22" s="108">
        <f t="shared" si="13"/>
        <v>0</v>
      </c>
      <c r="T22" s="53"/>
      <c r="U22" s="108">
        <f t="shared" si="14"/>
        <v>0</v>
      </c>
      <c r="V22" s="53">
        <v>215310</v>
      </c>
      <c r="W22" s="108">
        <f t="shared" si="15"/>
        <v>0.24425893375547061</v>
      </c>
      <c r="X22" s="53">
        <v>2042259</v>
      </c>
      <c r="Y22" s="108">
        <f t="shared" si="16"/>
        <v>2.3168455055153672</v>
      </c>
      <c r="Z22" s="53"/>
      <c r="AA22" s="108">
        <f t="shared" si="6"/>
        <v>0</v>
      </c>
      <c r="AB22" s="53"/>
      <c r="AC22" s="108">
        <f t="shared" si="7"/>
        <v>0</v>
      </c>
      <c r="AD22" s="53">
        <v>37585648</v>
      </c>
      <c r="AE22" s="108">
        <f t="shared" si="8"/>
        <v>42.639126399091715</v>
      </c>
      <c r="AF22" s="59">
        <f t="shared" si="11"/>
        <v>88148260</v>
      </c>
      <c r="AG22" s="77">
        <f t="shared" si="9"/>
        <v>0.90531309398970194</v>
      </c>
      <c r="AH22" s="69">
        <f t="shared" si="10"/>
        <v>26</v>
      </c>
      <c r="AI22" s="68"/>
      <c r="AJ22" s="69"/>
    </row>
    <row r="23" spans="1:36">
      <c r="B23" s="2"/>
      <c r="C23" s="44" t="s">
        <v>17</v>
      </c>
      <c r="D23" s="50"/>
      <c r="E23" s="90">
        <f t="shared" si="0"/>
        <v>0</v>
      </c>
      <c r="F23" s="86">
        <v>9269300</v>
      </c>
      <c r="G23" s="90">
        <f t="shared" si="1"/>
        <v>31.788809788866924</v>
      </c>
      <c r="H23" s="53"/>
      <c r="I23" s="108">
        <f t="shared" si="2"/>
        <v>0</v>
      </c>
      <c r="J23" s="53">
        <v>679726</v>
      </c>
      <c r="K23" s="108">
        <f t="shared" si="3"/>
        <v>2.3311016498060653</v>
      </c>
      <c r="L23" s="53">
        <v>0</v>
      </c>
      <c r="M23" s="108">
        <f t="shared" si="4"/>
        <v>0</v>
      </c>
      <c r="N23" s="53">
        <v>973269</v>
      </c>
      <c r="O23" s="108">
        <f t="shared" si="5"/>
        <v>3.337799306786998</v>
      </c>
      <c r="P23" s="56">
        <v>99418</v>
      </c>
      <c r="Q23" s="108">
        <f t="shared" si="12"/>
        <v>0.34095130070119339</v>
      </c>
      <c r="R23" s="53"/>
      <c r="S23" s="108">
        <f t="shared" si="13"/>
        <v>0</v>
      </c>
      <c r="T23" s="53"/>
      <c r="U23" s="108">
        <f t="shared" si="14"/>
        <v>0</v>
      </c>
      <c r="V23" s="53">
        <v>490283</v>
      </c>
      <c r="W23" s="108">
        <f t="shared" si="15"/>
        <v>1.6814120839453943</v>
      </c>
      <c r="X23" s="53">
        <v>6847792</v>
      </c>
      <c r="Y23" s="108">
        <f t="shared" si="16"/>
        <v>23.484314604309343</v>
      </c>
      <c r="Z23" s="53"/>
      <c r="AA23" s="108">
        <f t="shared" si="6"/>
        <v>0</v>
      </c>
      <c r="AB23" s="53"/>
      <c r="AC23" s="108">
        <f t="shared" si="7"/>
        <v>0</v>
      </c>
      <c r="AD23" s="53">
        <v>10799215</v>
      </c>
      <c r="AE23" s="108">
        <f t="shared" si="8"/>
        <v>37.03561126558408</v>
      </c>
      <c r="AF23" s="59">
        <f t="shared" si="11"/>
        <v>29159003</v>
      </c>
      <c r="AG23" s="77">
        <f t="shared" si="9"/>
        <v>0.29947303807908404</v>
      </c>
      <c r="AH23" s="69">
        <f t="shared" si="10"/>
        <v>41</v>
      </c>
      <c r="AI23" s="68"/>
      <c r="AJ23" s="69"/>
    </row>
    <row r="24" spans="1:36">
      <c r="B24" s="4"/>
      <c r="C24" s="45" t="s">
        <v>18</v>
      </c>
      <c r="D24" s="51">
        <v>767500</v>
      </c>
      <c r="E24" s="92">
        <f t="shared" si="0"/>
        <v>0.16566897678941586</v>
      </c>
      <c r="F24" s="87">
        <v>179556240</v>
      </c>
      <c r="G24" s="92">
        <f t="shared" si="1"/>
        <v>38.758174015576266</v>
      </c>
      <c r="H24" s="54"/>
      <c r="I24" s="110">
        <f t="shared" si="2"/>
        <v>0</v>
      </c>
      <c r="J24" s="54">
        <v>10349825</v>
      </c>
      <c r="K24" s="110">
        <f t="shared" si="3"/>
        <v>2.2340650393479038</v>
      </c>
      <c r="L24" s="54">
        <v>0</v>
      </c>
      <c r="M24" s="110">
        <f t="shared" si="4"/>
        <v>0</v>
      </c>
      <c r="N24" s="54">
        <v>4008461</v>
      </c>
      <c r="O24" s="110">
        <f t="shared" si="5"/>
        <v>0.86524772947267592</v>
      </c>
      <c r="P24" s="57">
        <v>6137479</v>
      </c>
      <c r="Q24" s="110">
        <f t="shared" si="12"/>
        <v>1.324807642992218</v>
      </c>
      <c r="R24" s="54"/>
      <c r="S24" s="110">
        <f t="shared" si="13"/>
        <v>0</v>
      </c>
      <c r="T24" s="54">
        <v>299680</v>
      </c>
      <c r="U24" s="110">
        <f t="shared" si="14"/>
        <v>6.4687529595116811E-2</v>
      </c>
      <c r="V24" s="54">
        <v>3330289</v>
      </c>
      <c r="W24" s="110">
        <f t="shared" si="15"/>
        <v>0.71886067888344884</v>
      </c>
      <c r="X24" s="54">
        <v>24645883</v>
      </c>
      <c r="Y24" s="110">
        <f t="shared" si="16"/>
        <v>5.3199455618002069</v>
      </c>
      <c r="Z24" s="54"/>
      <c r="AA24" s="110">
        <f t="shared" si="6"/>
        <v>0</v>
      </c>
      <c r="AB24" s="54"/>
      <c r="AC24" s="110">
        <f t="shared" si="7"/>
        <v>0</v>
      </c>
      <c r="AD24" s="54">
        <v>234177861</v>
      </c>
      <c r="AE24" s="110">
        <f t="shared" si="8"/>
        <v>50.548542825542739</v>
      </c>
      <c r="AF24" s="60">
        <f t="shared" si="11"/>
        <v>463273218</v>
      </c>
      <c r="AG24" s="78">
        <f t="shared" si="9"/>
        <v>4.7579760547757344</v>
      </c>
      <c r="AH24" s="79">
        <f t="shared" si="10"/>
        <v>5</v>
      </c>
      <c r="AI24" s="111"/>
      <c r="AJ24" s="69"/>
    </row>
    <row r="25" spans="1:36">
      <c r="B25" s="2"/>
      <c r="C25" s="44" t="s">
        <v>19</v>
      </c>
      <c r="D25" s="50"/>
      <c r="E25" s="90">
        <f t="shared" si="0"/>
        <v>0</v>
      </c>
      <c r="F25" s="86">
        <v>28808601</v>
      </c>
      <c r="G25" s="90">
        <f t="shared" si="1"/>
        <v>29.447032090769053</v>
      </c>
      <c r="H25" s="53"/>
      <c r="I25" s="108">
        <f t="shared" si="2"/>
        <v>0</v>
      </c>
      <c r="J25" s="53">
        <v>2771275</v>
      </c>
      <c r="K25" s="108">
        <f t="shared" si="3"/>
        <v>2.8326895796621994</v>
      </c>
      <c r="L25" s="53">
        <v>0</v>
      </c>
      <c r="M25" s="108">
        <f t="shared" si="4"/>
        <v>0</v>
      </c>
      <c r="N25" s="53">
        <v>2460139</v>
      </c>
      <c r="O25" s="108">
        <f t="shared" si="5"/>
        <v>2.5146584549785143</v>
      </c>
      <c r="P25" s="56"/>
      <c r="Q25" s="108">
        <f t="shared" si="12"/>
        <v>0</v>
      </c>
      <c r="R25" s="53"/>
      <c r="S25" s="108">
        <f t="shared" si="13"/>
        <v>0</v>
      </c>
      <c r="T25" s="53"/>
      <c r="U25" s="108">
        <f t="shared" si="14"/>
        <v>0</v>
      </c>
      <c r="V25" s="53">
        <v>2185167</v>
      </c>
      <c r="W25" s="108">
        <f t="shared" si="15"/>
        <v>2.2335927653234373</v>
      </c>
      <c r="X25" s="53">
        <v>13780139</v>
      </c>
      <c r="Y25" s="108">
        <f t="shared" si="16"/>
        <v>14.085522422566029</v>
      </c>
      <c r="Z25" s="53">
        <v>143000</v>
      </c>
      <c r="AA25" s="108">
        <f t="shared" si="6"/>
        <v>0.14616904128666208</v>
      </c>
      <c r="AB25" s="53"/>
      <c r="AC25" s="108">
        <f t="shared" si="7"/>
        <v>0</v>
      </c>
      <c r="AD25" s="53">
        <v>47683613</v>
      </c>
      <c r="AE25" s="108">
        <f t="shared" si="8"/>
        <v>48.740335645414099</v>
      </c>
      <c r="AF25" s="59">
        <f t="shared" si="11"/>
        <v>97831934</v>
      </c>
      <c r="AG25" s="77">
        <f t="shared" si="9"/>
        <v>1.0047677726200872</v>
      </c>
      <c r="AH25" s="69">
        <f t="shared" si="10"/>
        <v>24</v>
      </c>
      <c r="AI25" s="68"/>
      <c r="AJ25" s="69"/>
    </row>
    <row r="26" spans="1:36">
      <c r="B26" s="2"/>
      <c r="C26" s="44" t="s">
        <v>20</v>
      </c>
      <c r="D26" s="50">
        <v>245000</v>
      </c>
      <c r="E26" s="90">
        <f t="shared" si="0"/>
        <v>0.55348228121359377</v>
      </c>
      <c r="F26" s="86">
        <v>7425965</v>
      </c>
      <c r="G26" s="90">
        <f t="shared" si="1"/>
        <v>16.776081830254306</v>
      </c>
      <c r="H26" s="53"/>
      <c r="I26" s="108">
        <f t="shared" si="2"/>
        <v>0</v>
      </c>
      <c r="J26" s="53">
        <v>1421779</v>
      </c>
      <c r="K26" s="108">
        <f t="shared" si="3"/>
        <v>3.2119570787819676</v>
      </c>
      <c r="L26" s="53">
        <v>0</v>
      </c>
      <c r="M26" s="108">
        <f t="shared" si="4"/>
        <v>0</v>
      </c>
      <c r="N26" s="53">
        <v>980653</v>
      </c>
      <c r="O26" s="108">
        <f t="shared" si="5"/>
        <v>2.2154043245671606</v>
      </c>
      <c r="P26" s="56">
        <v>3236013</v>
      </c>
      <c r="Q26" s="108">
        <f t="shared" si="12"/>
        <v>7.3105137031707956</v>
      </c>
      <c r="R26" s="53"/>
      <c r="S26" s="108">
        <f t="shared" si="13"/>
        <v>0</v>
      </c>
      <c r="T26" s="53"/>
      <c r="U26" s="108">
        <f t="shared" si="14"/>
        <v>0</v>
      </c>
      <c r="V26" s="53">
        <v>539440</v>
      </c>
      <c r="W26" s="108">
        <f t="shared" si="15"/>
        <v>1.2186550276647388</v>
      </c>
      <c r="X26" s="53">
        <v>10841160</v>
      </c>
      <c r="Y26" s="108">
        <f t="shared" si="16"/>
        <v>24.491387623679852</v>
      </c>
      <c r="Z26" s="53">
        <v>54300</v>
      </c>
      <c r="AA26" s="108">
        <f t="shared" si="6"/>
        <v>0.12266974640774751</v>
      </c>
      <c r="AB26" s="53"/>
      <c r="AC26" s="108">
        <f t="shared" si="7"/>
        <v>0</v>
      </c>
      <c r="AD26" s="53">
        <v>19520883</v>
      </c>
      <c r="AE26" s="108">
        <f t="shared" si="8"/>
        <v>44.099848384259843</v>
      </c>
      <c r="AF26" s="59">
        <f t="shared" si="11"/>
        <v>44265193</v>
      </c>
      <c r="AG26" s="77">
        <f t="shared" si="9"/>
        <v>0.45461883003568415</v>
      </c>
      <c r="AH26" s="69">
        <f t="shared" si="10"/>
        <v>33</v>
      </c>
      <c r="AI26" s="68"/>
      <c r="AJ26" s="69"/>
    </row>
    <row r="27" spans="1:36">
      <c r="B27" s="2"/>
      <c r="C27" s="44" t="s">
        <v>21</v>
      </c>
      <c r="D27" s="50">
        <v>665000</v>
      </c>
      <c r="E27" s="90">
        <f t="shared" si="0"/>
        <v>1.885112779635929</v>
      </c>
      <c r="F27" s="86">
        <v>1719000</v>
      </c>
      <c r="G27" s="90">
        <f t="shared" si="1"/>
        <v>4.8729456664573858</v>
      </c>
      <c r="H27" s="53"/>
      <c r="I27" s="108">
        <f t="shared" si="2"/>
        <v>0</v>
      </c>
      <c r="J27" s="53">
        <v>1019394</v>
      </c>
      <c r="K27" s="108">
        <f t="shared" si="3"/>
        <v>2.8897333186228389</v>
      </c>
      <c r="L27" s="53">
        <v>0</v>
      </c>
      <c r="M27" s="108">
        <f t="shared" si="4"/>
        <v>0</v>
      </c>
      <c r="N27" s="53">
        <v>654926</v>
      </c>
      <c r="O27" s="108">
        <f t="shared" si="5"/>
        <v>1.8565554470914891</v>
      </c>
      <c r="P27" s="56">
        <v>2536358</v>
      </c>
      <c r="Q27" s="108">
        <f t="shared" si="12"/>
        <v>7.1899562098222933</v>
      </c>
      <c r="R27" s="53"/>
      <c r="S27" s="108">
        <f t="shared" si="13"/>
        <v>0</v>
      </c>
      <c r="T27" s="53"/>
      <c r="U27" s="108">
        <f t="shared" si="14"/>
        <v>0</v>
      </c>
      <c r="V27" s="53">
        <v>556165</v>
      </c>
      <c r="W27" s="108">
        <f t="shared" si="15"/>
        <v>1.5765921038890474</v>
      </c>
      <c r="X27" s="53">
        <v>17892916</v>
      </c>
      <c r="Y27" s="108">
        <f t="shared" si="16"/>
        <v>50.722052054965694</v>
      </c>
      <c r="Z27" s="53"/>
      <c r="AA27" s="108">
        <f t="shared" si="6"/>
        <v>0</v>
      </c>
      <c r="AB27" s="53"/>
      <c r="AC27" s="108">
        <f t="shared" si="7"/>
        <v>0</v>
      </c>
      <c r="AD27" s="53">
        <v>10232645</v>
      </c>
      <c r="AE27" s="108">
        <f t="shared" si="8"/>
        <v>29.007052419515322</v>
      </c>
      <c r="AF27" s="59">
        <f t="shared" si="11"/>
        <v>35276404</v>
      </c>
      <c r="AG27" s="77">
        <f t="shared" si="9"/>
        <v>0.36230086050559251</v>
      </c>
      <c r="AH27" s="69">
        <f t="shared" si="10"/>
        <v>38</v>
      </c>
      <c r="AI27" s="68"/>
      <c r="AJ27" s="69"/>
    </row>
    <row r="28" spans="1:36">
      <c r="B28" s="2"/>
      <c r="C28" s="44" t="s">
        <v>22</v>
      </c>
      <c r="D28" s="50"/>
      <c r="E28" s="90">
        <f t="shared" si="0"/>
        <v>0</v>
      </c>
      <c r="F28" s="86">
        <v>6087393</v>
      </c>
      <c r="G28" s="90">
        <f t="shared" si="1"/>
        <v>13.443479713813486</v>
      </c>
      <c r="H28" s="53">
        <v>1889000</v>
      </c>
      <c r="I28" s="108">
        <f t="shared" si="2"/>
        <v>4.1716927393046044</v>
      </c>
      <c r="J28" s="53">
        <v>2150542</v>
      </c>
      <c r="K28" s="108">
        <f t="shared" si="3"/>
        <v>4.7492855727737444</v>
      </c>
      <c r="L28" s="53">
        <v>0</v>
      </c>
      <c r="M28" s="108">
        <f t="shared" si="4"/>
        <v>0</v>
      </c>
      <c r="N28" s="53">
        <v>682939</v>
      </c>
      <c r="O28" s="108">
        <f t="shared" si="5"/>
        <v>1.5082115763303057</v>
      </c>
      <c r="P28" s="56"/>
      <c r="Q28" s="108">
        <f t="shared" si="12"/>
        <v>0</v>
      </c>
      <c r="R28" s="53"/>
      <c r="S28" s="108">
        <f t="shared" si="13"/>
        <v>0</v>
      </c>
      <c r="T28" s="53"/>
      <c r="U28" s="108">
        <f t="shared" si="14"/>
        <v>0</v>
      </c>
      <c r="V28" s="53">
        <v>945520</v>
      </c>
      <c r="W28" s="108">
        <f t="shared" si="15"/>
        <v>2.0880989512267285</v>
      </c>
      <c r="X28" s="53">
        <v>13026153</v>
      </c>
      <c r="Y28" s="108">
        <f t="shared" si="16"/>
        <v>28.767129640641027</v>
      </c>
      <c r="Z28" s="53"/>
      <c r="AA28" s="108">
        <f t="shared" si="6"/>
        <v>0</v>
      </c>
      <c r="AB28" s="53"/>
      <c r="AC28" s="108">
        <f t="shared" si="7"/>
        <v>0</v>
      </c>
      <c r="AD28" s="53">
        <v>20499832</v>
      </c>
      <c r="AE28" s="108">
        <f t="shared" si="8"/>
        <v>45.272101805910111</v>
      </c>
      <c r="AF28" s="59">
        <f t="shared" si="11"/>
        <v>45281379</v>
      </c>
      <c r="AG28" s="77">
        <f t="shared" si="9"/>
        <v>0.46505541144669582</v>
      </c>
      <c r="AH28" s="69">
        <f t="shared" si="10"/>
        <v>32</v>
      </c>
      <c r="AI28" s="68"/>
      <c r="AJ28" s="69"/>
    </row>
    <row r="29" spans="1:36">
      <c r="B29" s="4"/>
      <c r="C29" s="45" t="s">
        <v>68</v>
      </c>
      <c r="D29" s="51"/>
      <c r="E29" s="92">
        <f t="shared" si="0"/>
        <v>0</v>
      </c>
      <c r="F29" s="87">
        <v>5195178</v>
      </c>
      <c r="G29" s="92">
        <f t="shared" si="1"/>
        <v>8.7259855919178264</v>
      </c>
      <c r="H29" s="54"/>
      <c r="I29" s="110">
        <f t="shared" si="2"/>
        <v>0</v>
      </c>
      <c r="J29" s="54">
        <v>2141018</v>
      </c>
      <c r="K29" s="110">
        <f t="shared" si="3"/>
        <v>3.596121676684942</v>
      </c>
      <c r="L29" s="54">
        <v>0</v>
      </c>
      <c r="M29" s="110">
        <f t="shared" si="4"/>
        <v>0</v>
      </c>
      <c r="N29" s="54">
        <v>3496184</v>
      </c>
      <c r="O29" s="110">
        <f t="shared" si="5"/>
        <v>5.8723014323462328</v>
      </c>
      <c r="P29" s="57">
        <v>1173918</v>
      </c>
      <c r="Q29" s="110">
        <f t="shared" si="12"/>
        <v>1.9717498715333701</v>
      </c>
      <c r="R29" s="54"/>
      <c r="S29" s="110">
        <f t="shared" si="13"/>
        <v>0</v>
      </c>
      <c r="T29" s="54"/>
      <c r="U29" s="110">
        <f t="shared" si="14"/>
        <v>0</v>
      </c>
      <c r="V29" s="54">
        <v>855298</v>
      </c>
      <c r="W29" s="110">
        <f t="shared" si="15"/>
        <v>1.4365856232060064</v>
      </c>
      <c r="X29" s="54">
        <v>10402572</v>
      </c>
      <c r="Y29" s="110">
        <f t="shared" si="16"/>
        <v>17.472489564532307</v>
      </c>
      <c r="Z29" s="54"/>
      <c r="AA29" s="110">
        <f t="shared" si="6"/>
        <v>0</v>
      </c>
      <c r="AB29" s="54"/>
      <c r="AC29" s="110">
        <f t="shared" si="7"/>
        <v>0</v>
      </c>
      <c r="AD29" s="54">
        <v>36272694</v>
      </c>
      <c r="AE29" s="110">
        <f t="shared" si="8"/>
        <v>60.924766239779316</v>
      </c>
      <c r="AF29" s="60">
        <f t="shared" si="11"/>
        <v>59536862</v>
      </c>
      <c r="AG29" s="78">
        <f t="shared" si="9"/>
        <v>0.61146414851135933</v>
      </c>
      <c r="AH29" s="79">
        <f t="shared" si="10"/>
        <v>29</v>
      </c>
      <c r="AI29" s="111"/>
      <c r="AJ29" s="69"/>
    </row>
    <row r="30" spans="1:36">
      <c r="B30" s="2"/>
      <c r="C30" s="44" t="s">
        <v>23</v>
      </c>
      <c r="D30" s="50"/>
      <c r="E30" s="90">
        <f t="shared" si="0"/>
        <v>0</v>
      </c>
      <c r="F30" s="86">
        <v>1298000</v>
      </c>
      <c r="G30" s="90">
        <f t="shared" si="1"/>
        <v>6.4379172494519343</v>
      </c>
      <c r="H30" s="53"/>
      <c r="I30" s="108">
        <f t="shared" si="2"/>
        <v>0</v>
      </c>
      <c r="J30" s="53">
        <v>1496366</v>
      </c>
      <c r="K30" s="108">
        <f t="shared" si="3"/>
        <v>7.4217877372060039</v>
      </c>
      <c r="L30" s="53">
        <v>0</v>
      </c>
      <c r="M30" s="108">
        <f t="shared" si="4"/>
        <v>0</v>
      </c>
      <c r="N30" s="53">
        <v>676773</v>
      </c>
      <c r="O30" s="108">
        <f t="shared" si="5"/>
        <v>3.3567092223908581</v>
      </c>
      <c r="P30" s="56">
        <v>99418</v>
      </c>
      <c r="Q30" s="108">
        <f t="shared" si="12"/>
        <v>0.49310081441141174</v>
      </c>
      <c r="R30" s="53"/>
      <c r="S30" s="108">
        <f t="shared" si="13"/>
        <v>0</v>
      </c>
      <c r="T30" s="53"/>
      <c r="U30" s="108">
        <f t="shared" si="14"/>
        <v>0</v>
      </c>
      <c r="V30" s="53"/>
      <c r="W30" s="108">
        <f t="shared" si="15"/>
        <v>0</v>
      </c>
      <c r="X30" s="53">
        <v>4198229</v>
      </c>
      <c r="Y30" s="108">
        <f t="shared" si="16"/>
        <v>20.822689442410898</v>
      </c>
      <c r="Z30" s="53"/>
      <c r="AA30" s="108">
        <f t="shared" si="6"/>
        <v>0</v>
      </c>
      <c r="AB30" s="53"/>
      <c r="AC30" s="108">
        <f t="shared" si="7"/>
        <v>0</v>
      </c>
      <c r="AD30" s="53">
        <v>12393014</v>
      </c>
      <c r="AE30" s="108">
        <f t="shared" si="8"/>
        <v>61.467795534128896</v>
      </c>
      <c r="AF30" s="59">
        <f t="shared" si="11"/>
        <v>20161800</v>
      </c>
      <c r="AG30" s="77">
        <f t="shared" si="9"/>
        <v>0.20706865386113774</v>
      </c>
      <c r="AH30" s="69">
        <f t="shared" si="10"/>
        <v>46</v>
      </c>
      <c r="AI30" s="68"/>
      <c r="AJ30" s="69"/>
    </row>
    <row r="31" spans="1:36">
      <c r="B31" s="2"/>
      <c r="C31" s="44" t="s">
        <v>24</v>
      </c>
      <c r="D31" s="50">
        <v>475000</v>
      </c>
      <c r="E31" s="90">
        <f t="shared" si="0"/>
        <v>0.22746209545303656</v>
      </c>
      <c r="F31" s="86">
        <v>89012016</v>
      </c>
      <c r="G31" s="90">
        <f t="shared" si="1"/>
        <v>42.624967747072034</v>
      </c>
      <c r="H31" s="53"/>
      <c r="I31" s="108">
        <f t="shared" si="2"/>
        <v>0</v>
      </c>
      <c r="J31" s="53"/>
      <c r="K31" s="108">
        <f t="shared" si="3"/>
        <v>0</v>
      </c>
      <c r="L31" s="53">
        <v>0</v>
      </c>
      <c r="M31" s="108">
        <f t="shared" si="4"/>
        <v>0</v>
      </c>
      <c r="N31" s="53">
        <v>661266</v>
      </c>
      <c r="O31" s="108">
        <f t="shared" si="5"/>
        <v>0.31665884213020556</v>
      </c>
      <c r="P31" s="56">
        <v>9499648</v>
      </c>
      <c r="Q31" s="108">
        <f t="shared" si="12"/>
        <v>4.5490733476763108</v>
      </c>
      <c r="R31" s="53"/>
      <c r="S31" s="108">
        <f t="shared" si="13"/>
        <v>0</v>
      </c>
      <c r="T31" s="53">
        <v>12055</v>
      </c>
      <c r="U31" s="108">
        <f t="shared" si="14"/>
        <v>5.7727485488133804E-3</v>
      </c>
      <c r="V31" s="53">
        <v>539327</v>
      </c>
      <c r="W31" s="108">
        <f t="shared" si="15"/>
        <v>0.25826620958821023</v>
      </c>
      <c r="X31" s="53">
        <v>5080219</v>
      </c>
      <c r="Y31" s="108">
        <f t="shared" si="16"/>
        <v>2.4327521244217469</v>
      </c>
      <c r="Z31" s="53"/>
      <c r="AA31" s="108">
        <f t="shared" si="6"/>
        <v>0</v>
      </c>
      <c r="AB31" s="53"/>
      <c r="AC31" s="108">
        <f t="shared" si="7"/>
        <v>0</v>
      </c>
      <c r="AD31" s="53">
        <v>103546471</v>
      </c>
      <c r="AE31" s="108">
        <f t="shared" si="8"/>
        <v>49.585046885109641</v>
      </c>
      <c r="AF31" s="59">
        <f t="shared" si="11"/>
        <v>208826002</v>
      </c>
      <c r="AG31" s="77">
        <f t="shared" si="9"/>
        <v>2.1447152102165115</v>
      </c>
      <c r="AH31" s="69">
        <f t="shared" si="10"/>
        <v>14</v>
      </c>
      <c r="AI31" s="68"/>
      <c r="AJ31" s="69"/>
    </row>
    <row r="32" spans="1:36">
      <c r="B32" s="2"/>
      <c r="C32" s="44" t="s">
        <v>69</v>
      </c>
      <c r="D32" s="50"/>
      <c r="E32" s="90">
        <f t="shared" si="0"/>
        <v>0</v>
      </c>
      <c r="F32" s="86">
        <v>62491237</v>
      </c>
      <c r="G32" s="90">
        <f t="shared" si="1"/>
        <v>36.87148976603352</v>
      </c>
      <c r="H32" s="53"/>
      <c r="I32" s="108">
        <f t="shared" si="2"/>
        <v>0</v>
      </c>
      <c r="J32" s="53"/>
      <c r="K32" s="108">
        <f t="shared" si="3"/>
        <v>0</v>
      </c>
      <c r="L32" s="53">
        <v>0</v>
      </c>
      <c r="M32" s="108">
        <f t="shared" si="4"/>
        <v>0</v>
      </c>
      <c r="N32" s="53">
        <v>3413892</v>
      </c>
      <c r="O32" s="108">
        <f t="shared" si="5"/>
        <v>2.0142869621918944</v>
      </c>
      <c r="P32" s="56">
        <v>6620696</v>
      </c>
      <c r="Q32" s="108">
        <f t="shared" si="12"/>
        <v>3.9063865035671976</v>
      </c>
      <c r="R32" s="53">
        <v>75000</v>
      </c>
      <c r="S32" s="108">
        <f t="shared" si="13"/>
        <v>4.4251992202562963E-2</v>
      </c>
      <c r="T32" s="53"/>
      <c r="U32" s="108">
        <f t="shared" si="14"/>
        <v>0</v>
      </c>
      <c r="V32" s="53">
        <v>1790214</v>
      </c>
      <c r="W32" s="108">
        <f t="shared" si="15"/>
        <v>1.0562738129189206</v>
      </c>
      <c r="X32" s="53"/>
      <c r="Y32" s="108">
        <f t="shared" si="16"/>
        <v>0</v>
      </c>
      <c r="Z32" s="53"/>
      <c r="AA32" s="108">
        <f t="shared" si="6"/>
        <v>0</v>
      </c>
      <c r="AB32" s="53"/>
      <c r="AC32" s="108">
        <f t="shared" si="7"/>
        <v>0</v>
      </c>
      <c r="AD32" s="53">
        <v>95092856</v>
      </c>
      <c r="AE32" s="108">
        <f t="shared" si="8"/>
        <v>56.107310963085901</v>
      </c>
      <c r="AF32" s="59">
        <f t="shared" si="11"/>
        <v>169483895</v>
      </c>
      <c r="AG32" s="77">
        <f t="shared" si="9"/>
        <v>1.7406581748054446</v>
      </c>
      <c r="AH32" s="69">
        <f t="shared" si="10"/>
        <v>18</v>
      </c>
      <c r="AI32" s="68"/>
      <c r="AJ32" s="69"/>
    </row>
    <row r="33" spans="2:36">
      <c r="B33" s="2"/>
      <c r="C33" s="44" t="s">
        <v>25</v>
      </c>
      <c r="D33" s="50">
        <v>360000</v>
      </c>
      <c r="E33" s="90">
        <f t="shared" si="0"/>
        <v>0.24027071942679737</v>
      </c>
      <c r="F33" s="86">
        <v>15228175</v>
      </c>
      <c r="G33" s="90">
        <f t="shared" si="1"/>
        <v>10.163568230019916</v>
      </c>
      <c r="H33" s="53"/>
      <c r="I33" s="108">
        <f t="shared" si="2"/>
        <v>0</v>
      </c>
      <c r="J33" s="53">
        <v>4201772</v>
      </c>
      <c r="K33" s="108">
        <f t="shared" si="3"/>
        <v>2.8043410591871476</v>
      </c>
      <c r="L33" s="53">
        <v>0</v>
      </c>
      <c r="M33" s="108">
        <f t="shared" si="4"/>
        <v>0</v>
      </c>
      <c r="N33" s="53">
        <v>8755586</v>
      </c>
      <c r="O33" s="108">
        <f t="shared" si="5"/>
        <v>5.8436415200644305</v>
      </c>
      <c r="P33" s="56">
        <v>447179</v>
      </c>
      <c r="Q33" s="108">
        <f t="shared" si="12"/>
        <v>0.29845561122932168</v>
      </c>
      <c r="R33" s="53"/>
      <c r="S33" s="108">
        <f t="shared" si="13"/>
        <v>0</v>
      </c>
      <c r="T33" s="53"/>
      <c r="U33" s="108">
        <f t="shared" si="14"/>
        <v>0</v>
      </c>
      <c r="V33" s="53">
        <v>6683869</v>
      </c>
      <c r="W33" s="108">
        <f t="shared" si="15"/>
        <v>4.460938925512413</v>
      </c>
      <c r="X33" s="53">
        <v>16410662</v>
      </c>
      <c r="Y33" s="108">
        <f t="shared" si="16"/>
        <v>10.952782125027792</v>
      </c>
      <c r="Z33" s="53"/>
      <c r="AA33" s="108">
        <f t="shared" si="6"/>
        <v>0</v>
      </c>
      <c r="AB33" s="53"/>
      <c r="AC33" s="108">
        <f t="shared" si="7"/>
        <v>0</v>
      </c>
      <c r="AD33" s="53">
        <v>97743748</v>
      </c>
      <c r="AE33" s="108">
        <f t="shared" si="8"/>
        <v>65.236001809532183</v>
      </c>
      <c r="AF33" s="59">
        <f t="shared" si="11"/>
        <v>149830991</v>
      </c>
      <c r="AG33" s="77">
        <f t="shared" si="9"/>
        <v>1.5388160587373272</v>
      </c>
      <c r="AH33" s="69">
        <f t="shared" si="10"/>
        <v>20</v>
      </c>
      <c r="AI33" s="68"/>
      <c r="AJ33" s="69"/>
    </row>
    <row r="34" spans="2:36">
      <c r="B34" s="4"/>
      <c r="C34" s="45" t="s">
        <v>26</v>
      </c>
      <c r="D34" s="51">
        <v>500000</v>
      </c>
      <c r="E34" s="92">
        <f t="shared" si="0"/>
        <v>0.37827377034545473</v>
      </c>
      <c r="F34" s="87">
        <v>25624254</v>
      </c>
      <c r="G34" s="92">
        <f t="shared" si="1"/>
        <v>19.385966345739199</v>
      </c>
      <c r="H34" s="54"/>
      <c r="I34" s="110">
        <f t="shared" si="2"/>
        <v>0</v>
      </c>
      <c r="J34" s="54">
        <v>1423840</v>
      </c>
      <c r="K34" s="110">
        <f t="shared" si="3"/>
        <v>1.0772026503373446</v>
      </c>
      <c r="L34" s="54">
        <v>0</v>
      </c>
      <c r="M34" s="110">
        <f t="shared" si="4"/>
        <v>0</v>
      </c>
      <c r="N34" s="54">
        <v>938637</v>
      </c>
      <c r="O34" s="110">
        <f t="shared" si="5"/>
        <v>0.7101235139514932</v>
      </c>
      <c r="P34" s="57">
        <v>3269685</v>
      </c>
      <c r="Q34" s="110">
        <f t="shared" si="12"/>
        <v>2.4736721455839565</v>
      </c>
      <c r="R34" s="54"/>
      <c r="S34" s="110">
        <f t="shared" si="13"/>
        <v>0</v>
      </c>
      <c r="T34" s="54"/>
      <c r="U34" s="110">
        <f t="shared" si="14"/>
        <v>0</v>
      </c>
      <c r="V34" s="54">
        <v>576843</v>
      </c>
      <c r="W34" s="110">
        <f t="shared" si="15"/>
        <v>0.43640915301476635</v>
      </c>
      <c r="X34" s="54">
        <v>14605086</v>
      </c>
      <c r="Y34" s="110">
        <f t="shared" si="16"/>
        <v>11.049441894879232</v>
      </c>
      <c r="Z34" s="54"/>
      <c r="AA34" s="110">
        <f t="shared" si="6"/>
        <v>0</v>
      </c>
      <c r="AB34" s="54"/>
      <c r="AC34" s="110">
        <f t="shared" si="7"/>
        <v>0</v>
      </c>
      <c r="AD34" s="54">
        <v>85241055</v>
      </c>
      <c r="AE34" s="110">
        <f t="shared" si="8"/>
        <v>64.488910526148558</v>
      </c>
      <c r="AF34" s="60">
        <f t="shared" si="11"/>
        <v>132179400</v>
      </c>
      <c r="AG34" s="78">
        <f t="shared" si="9"/>
        <v>1.3575281188273303</v>
      </c>
      <c r="AH34" s="79">
        <f t="shared" si="10"/>
        <v>21</v>
      </c>
      <c r="AI34" s="111"/>
      <c r="AJ34" s="69"/>
    </row>
    <row r="35" spans="2:36">
      <c r="B35" s="2"/>
      <c r="C35" s="44" t="s">
        <v>27</v>
      </c>
      <c r="D35" s="50"/>
      <c r="E35" s="90">
        <f t="shared" si="0"/>
        <v>0</v>
      </c>
      <c r="F35" s="86">
        <v>857500</v>
      </c>
      <c r="G35" s="90">
        <f t="shared" si="1"/>
        <v>3.3830361508678677</v>
      </c>
      <c r="H35" s="53"/>
      <c r="I35" s="108">
        <f t="shared" si="2"/>
        <v>0</v>
      </c>
      <c r="J35" s="53"/>
      <c r="K35" s="108">
        <f t="shared" si="3"/>
        <v>0</v>
      </c>
      <c r="L35" s="53">
        <v>0</v>
      </c>
      <c r="M35" s="108">
        <f t="shared" si="4"/>
        <v>0</v>
      </c>
      <c r="N35" s="53"/>
      <c r="O35" s="108">
        <f t="shared" si="5"/>
        <v>0</v>
      </c>
      <c r="P35" s="56">
        <v>352919</v>
      </c>
      <c r="Q35" s="108">
        <f t="shared" si="12"/>
        <v>1.3923472132106556</v>
      </c>
      <c r="R35" s="53"/>
      <c r="S35" s="108">
        <f t="shared" si="13"/>
        <v>0</v>
      </c>
      <c r="T35" s="53"/>
      <c r="U35" s="108">
        <f t="shared" si="14"/>
        <v>0</v>
      </c>
      <c r="V35" s="53"/>
      <c r="W35" s="108">
        <f t="shared" si="15"/>
        <v>0</v>
      </c>
      <c r="X35" s="53">
        <v>23589004</v>
      </c>
      <c r="Y35" s="108">
        <f t="shared" si="16"/>
        <v>93.06408547517988</v>
      </c>
      <c r="Z35" s="53"/>
      <c r="AA35" s="108">
        <f t="shared" si="6"/>
        <v>0</v>
      </c>
      <c r="AB35" s="53"/>
      <c r="AC35" s="108">
        <f t="shared" si="7"/>
        <v>0</v>
      </c>
      <c r="AD35" s="53">
        <v>547631</v>
      </c>
      <c r="AE35" s="108">
        <f t="shared" si="8"/>
        <v>2.1605311607415993</v>
      </c>
      <c r="AF35" s="59">
        <f t="shared" si="11"/>
        <v>25347054</v>
      </c>
      <c r="AG35" s="77">
        <f t="shared" si="9"/>
        <v>0.26032300445027556</v>
      </c>
      <c r="AH35" s="69">
        <f t="shared" si="10"/>
        <v>42</v>
      </c>
      <c r="AI35" s="68"/>
      <c r="AJ35" s="69"/>
    </row>
    <row r="36" spans="2:36">
      <c r="B36" s="2"/>
      <c r="C36" s="44" t="s">
        <v>28</v>
      </c>
      <c r="D36" s="50"/>
      <c r="E36" s="90">
        <f t="shared" si="0"/>
        <v>0</v>
      </c>
      <c r="F36" s="86">
        <v>26794898</v>
      </c>
      <c r="G36" s="90">
        <f t="shared" si="1"/>
        <v>21.685286530897994</v>
      </c>
      <c r="H36" s="53"/>
      <c r="I36" s="108">
        <f t="shared" si="2"/>
        <v>0</v>
      </c>
      <c r="J36" s="53">
        <v>2645957</v>
      </c>
      <c r="K36" s="108">
        <f t="shared" si="3"/>
        <v>2.1413903383187076</v>
      </c>
      <c r="L36" s="53">
        <v>0</v>
      </c>
      <c r="M36" s="108">
        <f t="shared" si="4"/>
        <v>0</v>
      </c>
      <c r="N36" s="53">
        <v>4147069</v>
      </c>
      <c r="O36" s="108">
        <f t="shared" si="5"/>
        <v>3.3562501162872356</v>
      </c>
      <c r="P36" s="56">
        <v>6352403</v>
      </c>
      <c r="Q36" s="108">
        <f t="shared" si="12"/>
        <v>5.1410413734262397</v>
      </c>
      <c r="R36" s="53"/>
      <c r="S36" s="108">
        <f t="shared" si="13"/>
        <v>0</v>
      </c>
      <c r="T36" s="53"/>
      <c r="U36" s="108">
        <f t="shared" si="14"/>
        <v>0</v>
      </c>
      <c r="V36" s="53">
        <v>2391791</v>
      </c>
      <c r="W36" s="108">
        <f t="shared" si="15"/>
        <v>1.935692129039754</v>
      </c>
      <c r="X36" s="53">
        <v>14030565</v>
      </c>
      <c r="Y36" s="108">
        <f t="shared" si="16"/>
        <v>11.355028192881674</v>
      </c>
      <c r="Z36" s="53">
        <v>76000</v>
      </c>
      <c r="AA36" s="108">
        <f t="shared" si="6"/>
        <v>6.1507298006816348E-2</v>
      </c>
      <c r="AB36" s="53"/>
      <c r="AC36" s="108">
        <f t="shared" si="7"/>
        <v>0</v>
      </c>
      <c r="AD36" s="53">
        <v>67123890</v>
      </c>
      <c r="AE36" s="108">
        <f t="shared" si="8"/>
        <v>54.323804021141576</v>
      </c>
      <c r="AF36" s="59">
        <f t="shared" si="11"/>
        <v>123562573</v>
      </c>
      <c r="AG36" s="77">
        <f t="shared" si="9"/>
        <v>1.2690303275862553</v>
      </c>
      <c r="AH36" s="69">
        <f t="shared" si="10"/>
        <v>22</v>
      </c>
      <c r="AI36" s="68"/>
      <c r="AJ36" s="69"/>
    </row>
    <row r="37" spans="2:36">
      <c r="B37" s="2"/>
      <c r="C37" s="44" t="s">
        <v>29</v>
      </c>
      <c r="D37" s="50"/>
      <c r="E37" s="90">
        <f t="shared" si="0"/>
        <v>0</v>
      </c>
      <c r="F37" s="86">
        <v>229810</v>
      </c>
      <c r="G37" s="90">
        <f t="shared" si="1"/>
        <v>1.598125726270639</v>
      </c>
      <c r="H37" s="53"/>
      <c r="I37" s="108">
        <f t="shared" si="2"/>
        <v>0</v>
      </c>
      <c r="J37" s="53"/>
      <c r="K37" s="108">
        <f t="shared" si="3"/>
        <v>0</v>
      </c>
      <c r="L37" s="53">
        <v>0</v>
      </c>
      <c r="M37" s="108">
        <f t="shared" si="4"/>
        <v>0</v>
      </c>
      <c r="N37" s="53">
        <v>466176</v>
      </c>
      <c r="O37" s="108">
        <f t="shared" si="5"/>
        <v>3.2418426464032959</v>
      </c>
      <c r="P37" s="56">
        <v>556177</v>
      </c>
      <c r="Q37" s="108">
        <f t="shared" si="12"/>
        <v>3.867720169096319</v>
      </c>
      <c r="R37" s="53"/>
      <c r="S37" s="108">
        <f t="shared" si="13"/>
        <v>0</v>
      </c>
      <c r="T37" s="53"/>
      <c r="U37" s="108">
        <f t="shared" si="14"/>
        <v>0</v>
      </c>
      <c r="V37" s="53">
        <v>182168</v>
      </c>
      <c r="W37" s="108">
        <f t="shared" si="15"/>
        <v>1.2668176637364335</v>
      </c>
      <c r="X37" s="53">
        <v>8042434</v>
      </c>
      <c r="Y37" s="108">
        <f t="shared" si="16"/>
        <v>55.928030447907751</v>
      </c>
      <c r="Z37" s="53"/>
      <c r="AA37" s="108">
        <f t="shared" si="6"/>
        <v>0</v>
      </c>
      <c r="AB37" s="53"/>
      <c r="AC37" s="108">
        <f t="shared" si="7"/>
        <v>0</v>
      </c>
      <c r="AD37" s="53">
        <v>4903205</v>
      </c>
      <c r="AE37" s="108">
        <f t="shared" si="8"/>
        <v>34.097463346585563</v>
      </c>
      <c r="AF37" s="59">
        <f t="shared" si="11"/>
        <v>14379970</v>
      </c>
      <c r="AG37" s="77">
        <f t="shared" si="9"/>
        <v>0.14768726157701914</v>
      </c>
      <c r="AH37" s="69">
        <f t="shared" si="10"/>
        <v>49</v>
      </c>
      <c r="AI37" s="68"/>
      <c r="AJ37" s="69"/>
    </row>
    <row r="38" spans="2:36">
      <c r="B38" s="2"/>
      <c r="C38" s="144" t="s">
        <v>93</v>
      </c>
      <c r="D38" s="50"/>
      <c r="E38" s="90">
        <f t="shared" si="0"/>
        <v>0</v>
      </c>
      <c r="F38" s="86">
        <v>4644320</v>
      </c>
      <c r="G38" s="90">
        <f t="shared" si="1"/>
        <v>19.812991725830294</v>
      </c>
      <c r="H38" s="53"/>
      <c r="I38" s="108">
        <f t="shared" si="2"/>
        <v>0</v>
      </c>
      <c r="J38" s="53">
        <v>799459</v>
      </c>
      <c r="K38" s="108">
        <f t="shared" si="3"/>
        <v>3.4105476263781487</v>
      </c>
      <c r="L38" s="53">
        <v>0</v>
      </c>
      <c r="M38" s="108">
        <f t="shared" si="4"/>
        <v>0</v>
      </c>
      <c r="N38" s="53">
        <v>690473</v>
      </c>
      <c r="O38" s="108">
        <f t="shared" si="5"/>
        <v>2.9456057799439361</v>
      </c>
      <c r="P38" s="56">
        <v>997427</v>
      </c>
      <c r="Q38" s="108">
        <f t="shared" si="12"/>
        <v>4.2550928657197895</v>
      </c>
      <c r="R38" s="53"/>
      <c r="S38" s="108">
        <f t="shared" si="13"/>
        <v>0</v>
      </c>
      <c r="T38" s="53"/>
      <c r="U38" s="108">
        <f t="shared" si="14"/>
        <v>0</v>
      </c>
      <c r="V38" s="53">
        <v>374660</v>
      </c>
      <c r="W38" s="108">
        <f t="shared" si="15"/>
        <v>1.5983255848002678</v>
      </c>
      <c r="X38" s="53">
        <v>5406598</v>
      </c>
      <c r="Y38" s="108">
        <f t="shared" si="16"/>
        <v>23.064922623525213</v>
      </c>
      <c r="Z38" s="53"/>
      <c r="AA38" s="108">
        <f t="shared" si="6"/>
        <v>0</v>
      </c>
      <c r="AB38" s="53"/>
      <c r="AC38" s="108">
        <f t="shared" si="7"/>
        <v>0</v>
      </c>
      <c r="AD38" s="53">
        <v>10527844</v>
      </c>
      <c r="AE38" s="108">
        <f t="shared" si="8"/>
        <v>44.912513793802347</v>
      </c>
      <c r="AF38" s="59">
        <f t="shared" si="11"/>
        <v>23440781</v>
      </c>
      <c r="AG38" s="77">
        <f t="shared" si="9"/>
        <v>0.24074492193771063</v>
      </c>
      <c r="AH38" s="69">
        <f t="shared" si="10"/>
        <v>43</v>
      </c>
      <c r="AI38" s="68"/>
      <c r="AJ38" s="69"/>
    </row>
    <row r="39" spans="2:36">
      <c r="B39" s="4"/>
      <c r="C39" s="45" t="s">
        <v>30</v>
      </c>
      <c r="D39" s="51"/>
      <c r="E39" s="92">
        <f t="shared" si="0"/>
        <v>0</v>
      </c>
      <c r="F39" s="87">
        <v>3902000</v>
      </c>
      <c r="G39" s="92">
        <f t="shared" si="1"/>
        <v>6.6659661309128442</v>
      </c>
      <c r="H39" s="54"/>
      <c r="I39" s="110">
        <f t="shared" si="2"/>
        <v>0</v>
      </c>
      <c r="J39" s="54">
        <v>670240</v>
      </c>
      <c r="K39" s="110">
        <f t="shared" si="3"/>
        <v>1.1450018297239941</v>
      </c>
      <c r="L39" s="54">
        <v>0</v>
      </c>
      <c r="M39" s="110">
        <f t="shared" si="4"/>
        <v>0</v>
      </c>
      <c r="N39" s="54">
        <v>1896373</v>
      </c>
      <c r="O39" s="110">
        <f t="shared" si="5"/>
        <v>3.2396612479696523</v>
      </c>
      <c r="P39" s="57"/>
      <c r="Q39" s="110">
        <f t="shared" si="12"/>
        <v>0</v>
      </c>
      <c r="R39" s="54">
        <v>1500000</v>
      </c>
      <c r="S39" s="110">
        <f t="shared" si="13"/>
        <v>2.5625190149588075</v>
      </c>
      <c r="T39" s="54"/>
      <c r="U39" s="110">
        <f t="shared" si="14"/>
        <v>0</v>
      </c>
      <c r="V39" s="54">
        <v>1106850</v>
      </c>
      <c r="W39" s="110">
        <f t="shared" si="15"/>
        <v>1.8908827811381039</v>
      </c>
      <c r="X39" s="54">
        <v>4655115</v>
      </c>
      <c r="Y39" s="110">
        <f t="shared" si="16"/>
        <v>7.9525471362133118</v>
      </c>
      <c r="Z39" s="54"/>
      <c r="AA39" s="110">
        <f t="shared" si="6"/>
        <v>0</v>
      </c>
      <c r="AB39" s="54"/>
      <c r="AC39" s="110">
        <f t="shared" si="7"/>
        <v>0</v>
      </c>
      <c r="AD39" s="54">
        <v>44805573</v>
      </c>
      <c r="AE39" s="110">
        <f t="shared" si="8"/>
        <v>76.543421859083281</v>
      </c>
      <c r="AF39" s="60">
        <f t="shared" si="11"/>
        <v>58536151</v>
      </c>
      <c r="AG39" s="78">
        <f t="shared" si="9"/>
        <v>0.60118650069846402</v>
      </c>
      <c r="AH39" s="79">
        <f t="shared" si="10"/>
        <v>30</v>
      </c>
      <c r="AI39" s="111"/>
      <c r="AJ39" s="69"/>
    </row>
    <row r="40" spans="2:36">
      <c r="B40" s="2"/>
      <c r="C40" s="44" t="s">
        <v>31</v>
      </c>
      <c r="D40" s="50"/>
      <c r="E40" s="90">
        <f t="shared" si="0"/>
        <v>0</v>
      </c>
      <c r="F40" s="86">
        <v>994232</v>
      </c>
      <c r="G40" s="90">
        <f t="shared" si="1"/>
        <v>6.6443022898514652</v>
      </c>
      <c r="H40" s="53"/>
      <c r="I40" s="108">
        <f t="shared" si="2"/>
        <v>0</v>
      </c>
      <c r="J40" s="53">
        <v>451100</v>
      </c>
      <c r="K40" s="108">
        <f t="shared" si="3"/>
        <v>3.0146331670595958</v>
      </c>
      <c r="L40" s="53">
        <v>0</v>
      </c>
      <c r="M40" s="108">
        <f t="shared" si="4"/>
        <v>0</v>
      </c>
      <c r="N40" s="53">
        <v>208491</v>
      </c>
      <c r="O40" s="108">
        <f t="shared" si="5"/>
        <v>1.3933138630756423</v>
      </c>
      <c r="P40" s="56"/>
      <c r="Q40" s="108">
        <f t="shared" si="12"/>
        <v>0</v>
      </c>
      <c r="R40" s="53"/>
      <c r="S40" s="108">
        <f t="shared" si="13"/>
        <v>0</v>
      </c>
      <c r="T40" s="53"/>
      <c r="U40" s="108">
        <f t="shared" si="14"/>
        <v>0</v>
      </c>
      <c r="V40" s="53">
        <v>276829</v>
      </c>
      <c r="W40" s="108">
        <f t="shared" si="15"/>
        <v>1.8500063954864574</v>
      </c>
      <c r="X40" s="53">
        <v>3718436</v>
      </c>
      <c r="Y40" s="108">
        <f t="shared" si="16"/>
        <v>24.849746165347849</v>
      </c>
      <c r="Z40" s="53"/>
      <c r="AA40" s="108">
        <f t="shared" si="6"/>
        <v>0</v>
      </c>
      <c r="AB40" s="53"/>
      <c r="AC40" s="108">
        <f t="shared" si="7"/>
        <v>0</v>
      </c>
      <c r="AD40" s="53">
        <v>9314590</v>
      </c>
      <c r="AE40" s="108">
        <f t="shared" si="8"/>
        <v>62.247998119178995</v>
      </c>
      <c r="AF40" s="59">
        <f t="shared" si="11"/>
        <v>14963678</v>
      </c>
      <c r="AG40" s="77">
        <f t="shared" si="9"/>
        <v>0.15368214446485542</v>
      </c>
      <c r="AH40" s="69">
        <f t="shared" si="10"/>
        <v>48</v>
      </c>
      <c r="AI40" s="68"/>
      <c r="AJ40" s="69"/>
    </row>
    <row r="41" spans="2:36">
      <c r="B41" s="2"/>
      <c r="C41" s="44" t="s">
        <v>32</v>
      </c>
      <c r="D41" s="50">
        <v>771875</v>
      </c>
      <c r="E41" s="90">
        <f>(D41/$AF41)*100</f>
        <v>0.17459503739955198</v>
      </c>
      <c r="F41" s="86">
        <v>185279789</v>
      </c>
      <c r="G41" s="90">
        <f t="shared" ref="G41:G64" si="17">(F41/$AF41)*100</f>
        <v>41.909547128532601</v>
      </c>
      <c r="H41" s="53"/>
      <c r="I41" s="108">
        <f t="shared" ref="I41:I64" si="18">(H41/$AF41)*100</f>
        <v>0</v>
      </c>
      <c r="J41" s="53"/>
      <c r="K41" s="108">
        <f t="shared" ref="K41:K64" si="19">(J41/$AF41)*100</f>
        <v>0</v>
      </c>
      <c r="L41" s="53">
        <v>0</v>
      </c>
      <c r="M41" s="108">
        <f t="shared" ref="M41:M64" si="20">(L41/$AF41)*100</f>
        <v>0</v>
      </c>
      <c r="N41" s="53">
        <v>7046440</v>
      </c>
      <c r="O41" s="108">
        <f t="shared" ref="O41:O64" si="21">(N41/$AF41)*100</f>
        <v>1.5938765413230112</v>
      </c>
      <c r="P41" s="56"/>
      <c r="Q41" s="108">
        <f t="shared" si="12"/>
        <v>0</v>
      </c>
      <c r="R41" s="53"/>
      <c r="S41" s="108">
        <f t="shared" si="13"/>
        <v>0</v>
      </c>
      <c r="T41" s="53"/>
      <c r="U41" s="108">
        <f t="shared" si="14"/>
        <v>0</v>
      </c>
      <c r="V41" s="53"/>
      <c r="W41" s="108">
        <f t="shared" si="15"/>
        <v>0</v>
      </c>
      <c r="X41" s="53">
        <v>3307852</v>
      </c>
      <c r="Y41" s="108">
        <f t="shared" si="16"/>
        <v>0.74822289056153235</v>
      </c>
      <c r="Z41" s="53"/>
      <c r="AA41" s="108">
        <f t="shared" ref="AA41:AA64" si="22">(Z41/$AF41)*100</f>
        <v>0</v>
      </c>
      <c r="AB41" s="53"/>
      <c r="AC41" s="108">
        <f t="shared" ref="AC41:AC64" si="23">(AB41/$AF41)*100</f>
        <v>0</v>
      </c>
      <c r="AD41" s="53">
        <v>245688511</v>
      </c>
      <c r="AE41" s="108">
        <f t="shared" ref="AE41:AE64" si="24">(AD41/$AF41)*100</f>
        <v>55.573758402183302</v>
      </c>
      <c r="AF41" s="59">
        <f t="shared" si="11"/>
        <v>442094467</v>
      </c>
      <c r="AG41" s="77">
        <f t="shared" ref="AG41:AG64" si="25">(AF41/AF$67)*100</f>
        <v>4.5404629626892037</v>
      </c>
      <c r="AH41" s="69">
        <f t="shared" ref="AH41:AH64" si="26">RANK(AF41,AF$9:AF$65,0)</f>
        <v>6</v>
      </c>
      <c r="AI41" s="68"/>
      <c r="AJ41" s="69"/>
    </row>
    <row r="42" spans="2:36">
      <c r="B42" s="2"/>
      <c r="C42" s="44" t="s">
        <v>33</v>
      </c>
      <c r="D42" s="50"/>
      <c r="E42" s="90">
        <f>(D42/$AF42)*100</f>
        <v>0</v>
      </c>
      <c r="F42" s="86">
        <v>6399225</v>
      </c>
      <c r="G42" s="90">
        <f t="shared" si="17"/>
        <v>20.601273332198193</v>
      </c>
      <c r="H42" s="53"/>
      <c r="I42" s="108">
        <f t="shared" si="18"/>
        <v>0</v>
      </c>
      <c r="J42" s="53">
        <v>1427809</v>
      </c>
      <c r="K42" s="108">
        <f t="shared" si="19"/>
        <v>4.5966009126374789</v>
      </c>
      <c r="L42" s="53">
        <v>0</v>
      </c>
      <c r="M42" s="108">
        <f t="shared" si="20"/>
        <v>0</v>
      </c>
      <c r="N42" s="53">
        <v>897401</v>
      </c>
      <c r="O42" s="108">
        <f t="shared" si="21"/>
        <v>2.8890378584262923</v>
      </c>
      <c r="P42" s="56">
        <v>476247</v>
      </c>
      <c r="Q42" s="108">
        <f t="shared" si="12"/>
        <v>1.5332004454663484</v>
      </c>
      <c r="R42" s="53"/>
      <c r="S42" s="108">
        <f t="shared" si="13"/>
        <v>0</v>
      </c>
      <c r="T42" s="53"/>
      <c r="U42" s="108">
        <f t="shared" si="14"/>
        <v>0</v>
      </c>
      <c r="V42" s="53">
        <v>754899</v>
      </c>
      <c r="W42" s="108">
        <f t="shared" si="15"/>
        <v>2.4302756407538548</v>
      </c>
      <c r="X42" s="53">
        <v>9268051</v>
      </c>
      <c r="Y42" s="108">
        <f t="shared" si="16"/>
        <v>29.836996184343072</v>
      </c>
      <c r="Z42" s="53"/>
      <c r="AA42" s="108">
        <f t="shared" si="22"/>
        <v>0</v>
      </c>
      <c r="AB42" s="53"/>
      <c r="AC42" s="108">
        <f t="shared" si="23"/>
        <v>0</v>
      </c>
      <c r="AD42" s="53">
        <v>11838647</v>
      </c>
      <c r="AE42" s="108">
        <f t="shared" si="24"/>
        <v>38.112615626174758</v>
      </c>
      <c r="AF42" s="59">
        <f t="shared" si="11"/>
        <v>31062279</v>
      </c>
      <c r="AG42" s="77">
        <f t="shared" si="25"/>
        <v>0.31902034036589433</v>
      </c>
      <c r="AH42" s="69">
        <f t="shared" si="26"/>
        <v>40</v>
      </c>
      <c r="AI42" s="68"/>
      <c r="AJ42" s="69"/>
    </row>
    <row r="43" spans="2:36">
      <c r="B43" s="2"/>
      <c r="C43" s="44" t="s">
        <v>34</v>
      </c>
      <c r="D43" s="50">
        <v>1900000</v>
      </c>
      <c r="E43" s="90">
        <f t="shared" ref="E43:E64" si="27">(D43/$AF43)*100</f>
        <v>0.11579353352096855</v>
      </c>
      <c r="F43" s="86">
        <v>735633529</v>
      </c>
      <c r="G43" s="90">
        <f t="shared" si="17"/>
        <v>44.832424052320995</v>
      </c>
      <c r="H43" s="53"/>
      <c r="I43" s="108">
        <f t="shared" si="18"/>
        <v>0</v>
      </c>
      <c r="J43" s="53">
        <v>9306946</v>
      </c>
      <c r="K43" s="108">
        <f t="shared" si="19"/>
        <v>0.56720219138360217</v>
      </c>
      <c r="L43" s="53">
        <v>0</v>
      </c>
      <c r="M43" s="108">
        <f t="shared" si="20"/>
        <v>0</v>
      </c>
      <c r="N43" s="53">
        <v>13682676</v>
      </c>
      <c r="O43" s="108">
        <f t="shared" si="21"/>
        <v>0.8338765274013431</v>
      </c>
      <c r="P43" s="56">
        <v>9816292</v>
      </c>
      <c r="Q43" s="108">
        <f t="shared" si="12"/>
        <v>0.59824375618611336</v>
      </c>
      <c r="R43" s="53"/>
      <c r="S43" s="108">
        <f t="shared" si="13"/>
        <v>0</v>
      </c>
      <c r="T43" s="53">
        <v>966000</v>
      </c>
      <c r="U43" s="108">
        <f t="shared" si="14"/>
        <v>5.8871870200660856E-2</v>
      </c>
      <c r="V43" s="53">
        <v>10178126</v>
      </c>
      <c r="W43" s="108">
        <f t="shared" si="15"/>
        <v>0.62029535482191656</v>
      </c>
      <c r="X43" s="53">
        <v>15930999</v>
      </c>
      <c r="Y43" s="108">
        <f t="shared" si="16"/>
        <v>0.97089824564685068</v>
      </c>
      <c r="Z43" s="53"/>
      <c r="AA43" s="108">
        <f t="shared" si="22"/>
        <v>0</v>
      </c>
      <c r="AB43" s="53"/>
      <c r="AC43" s="108">
        <f t="shared" si="23"/>
        <v>0</v>
      </c>
      <c r="AD43" s="53">
        <v>843436991</v>
      </c>
      <c r="AE43" s="108">
        <f t="shared" si="24"/>
        <v>51.402394468517556</v>
      </c>
      <c r="AF43" s="59">
        <f t="shared" si="11"/>
        <v>1640851559</v>
      </c>
      <c r="AG43" s="77">
        <f t="shared" si="25"/>
        <v>16.852112584594593</v>
      </c>
      <c r="AH43" s="69">
        <f t="shared" si="26"/>
        <v>1</v>
      </c>
      <c r="AI43" s="68"/>
      <c r="AJ43" s="69"/>
    </row>
    <row r="44" spans="2:36">
      <c r="B44" s="4"/>
      <c r="C44" s="45" t="s">
        <v>35</v>
      </c>
      <c r="D44" s="51"/>
      <c r="E44" s="92">
        <f t="shared" si="27"/>
        <v>0</v>
      </c>
      <c r="F44" s="87">
        <v>23375402</v>
      </c>
      <c r="G44" s="92">
        <f t="shared" si="17"/>
        <v>19.03123751923394</v>
      </c>
      <c r="H44" s="54"/>
      <c r="I44" s="110">
        <f t="shared" si="18"/>
        <v>0</v>
      </c>
      <c r="J44" s="54">
        <v>3815292</v>
      </c>
      <c r="K44" s="110">
        <f t="shared" si="19"/>
        <v>3.1062451142972045</v>
      </c>
      <c r="L44" s="54">
        <v>2312809</v>
      </c>
      <c r="M44" s="110">
        <f t="shared" si="20"/>
        <v>1.8829886825314033</v>
      </c>
      <c r="N44" s="54">
        <v>2531423</v>
      </c>
      <c r="O44" s="110">
        <f t="shared" si="21"/>
        <v>2.060974710708793</v>
      </c>
      <c r="P44" s="57">
        <v>3417934</v>
      </c>
      <c r="Q44" s="110">
        <f t="shared" ref="Q44:Q64" si="28">(P44/$AF44)*100</f>
        <v>2.7827334810783295</v>
      </c>
      <c r="R44" s="54"/>
      <c r="S44" s="110">
        <f t="shared" ref="S44:S64" si="29">(R44/$AF44)*100</f>
        <v>0</v>
      </c>
      <c r="T44" s="54"/>
      <c r="U44" s="110">
        <f t="shared" ref="U44:U64" si="30">(T44/$AF44)*100</f>
        <v>0</v>
      </c>
      <c r="V44" s="54">
        <v>834061</v>
      </c>
      <c r="W44" s="110">
        <f t="shared" ref="W44:W64" si="31">(V44/$AF44)*100</f>
        <v>0.67905625736531849</v>
      </c>
      <c r="X44" s="54">
        <v>47798155</v>
      </c>
      <c r="Y44" s="110">
        <f t="shared" ref="Y44:Y64" si="32">(X44/$AF44)*100</f>
        <v>38.915182754339774</v>
      </c>
      <c r="Z44" s="54"/>
      <c r="AA44" s="110">
        <f t="shared" si="22"/>
        <v>0</v>
      </c>
      <c r="AB44" s="54"/>
      <c r="AC44" s="110">
        <f t="shared" si="23"/>
        <v>0</v>
      </c>
      <c r="AD44" s="54">
        <v>38741419</v>
      </c>
      <c r="AE44" s="110">
        <f t="shared" si="24"/>
        <v>31.541581480445242</v>
      </c>
      <c r="AF44" s="60">
        <f t="shared" si="11"/>
        <v>122826495</v>
      </c>
      <c r="AG44" s="78">
        <f t="shared" si="25"/>
        <v>1.2614705521397773</v>
      </c>
      <c r="AH44" s="79">
        <f t="shared" si="26"/>
        <v>23</v>
      </c>
      <c r="AI44" s="111"/>
      <c r="AJ44" s="69"/>
    </row>
    <row r="45" spans="2:36">
      <c r="B45" s="2"/>
      <c r="C45" s="44" t="s">
        <v>36</v>
      </c>
      <c r="D45" s="50"/>
      <c r="E45" s="90">
        <f t="shared" si="27"/>
        <v>0</v>
      </c>
      <c r="F45" s="86">
        <v>3897866</v>
      </c>
      <c r="G45" s="90">
        <f t="shared" si="17"/>
        <v>46.517144746806999</v>
      </c>
      <c r="H45" s="53"/>
      <c r="I45" s="108">
        <f t="shared" si="18"/>
        <v>0</v>
      </c>
      <c r="J45" s="53">
        <v>1033104</v>
      </c>
      <c r="K45" s="108">
        <f t="shared" si="19"/>
        <v>12.329066290761483</v>
      </c>
      <c r="L45" s="53">
        <v>0</v>
      </c>
      <c r="M45" s="108">
        <f t="shared" si="20"/>
        <v>0</v>
      </c>
      <c r="N45" s="53">
        <v>364410</v>
      </c>
      <c r="O45" s="108">
        <f t="shared" si="21"/>
        <v>4.3488700527888691</v>
      </c>
      <c r="P45" s="56"/>
      <c r="Q45" s="108">
        <f t="shared" si="28"/>
        <v>0</v>
      </c>
      <c r="R45" s="53"/>
      <c r="S45" s="108">
        <f t="shared" si="29"/>
        <v>0</v>
      </c>
      <c r="T45" s="53"/>
      <c r="U45" s="108">
        <f t="shared" si="30"/>
        <v>0</v>
      </c>
      <c r="V45" s="53">
        <v>215472</v>
      </c>
      <c r="W45" s="108">
        <f t="shared" si="31"/>
        <v>2.5714435059809646</v>
      </c>
      <c r="X45" s="53">
        <v>450000</v>
      </c>
      <c r="Y45" s="108">
        <f t="shared" si="32"/>
        <v>5.3703013741527155</v>
      </c>
      <c r="Z45" s="53"/>
      <c r="AA45" s="108">
        <f t="shared" si="22"/>
        <v>0</v>
      </c>
      <c r="AB45" s="53"/>
      <c r="AC45" s="108">
        <f t="shared" si="23"/>
        <v>0</v>
      </c>
      <c r="AD45" s="53">
        <v>2418566</v>
      </c>
      <c r="AE45" s="108">
        <f t="shared" si="24"/>
        <v>28.863174029508968</v>
      </c>
      <c r="AF45" s="59">
        <f t="shared" si="11"/>
        <v>8379418</v>
      </c>
      <c r="AG45" s="77">
        <f t="shared" si="25"/>
        <v>8.6059518763195106E-2</v>
      </c>
      <c r="AH45" s="69">
        <f t="shared" si="26"/>
        <v>51</v>
      </c>
      <c r="AI45" s="68"/>
      <c r="AJ45" s="69"/>
    </row>
    <row r="46" spans="2:36">
      <c r="B46" s="2"/>
      <c r="C46" s="44" t="s">
        <v>37</v>
      </c>
      <c r="D46" s="50"/>
      <c r="E46" s="90">
        <f t="shared" si="27"/>
        <v>0</v>
      </c>
      <c r="F46" s="86"/>
      <c r="G46" s="90">
        <f t="shared" si="17"/>
        <v>0</v>
      </c>
      <c r="H46" s="53"/>
      <c r="I46" s="108">
        <f t="shared" si="18"/>
        <v>0</v>
      </c>
      <c r="J46" s="53"/>
      <c r="K46" s="108">
        <f t="shared" si="19"/>
        <v>0</v>
      </c>
      <c r="L46" s="53">
        <v>0</v>
      </c>
      <c r="M46" s="108">
        <f t="shared" si="20"/>
        <v>0</v>
      </c>
      <c r="N46" s="53"/>
      <c r="O46" s="108">
        <f t="shared" si="21"/>
        <v>0</v>
      </c>
      <c r="P46" s="56"/>
      <c r="Q46" s="108">
        <f t="shared" si="28"/>
        <v>0</v>
      </c>
      <c r="R46" s="53"/>
      <c r="S46" s="108">
        <f t="shared" si="29"/>
        <v>0</v>
      </c>
      <c r="T46" s="53"/>
      <c r="U46" s="108">
        <f t="shared" si="30"/>
        <v>0</v>
      </c>
      <c r="V46" s="53"/>
      <c r="W46" s="108">
        <f t="shared" si="31"/>
        <v>0</v>
      </c>
      <c r="X46" s="53">
        <v>1108534</v>
      </c>
      <c r="Y46" s="108">
        <f t="shared" si="32"/>
        <v>100</v>
      </c>
      <c r="Z46" s="53"/>
      <c r="AA46" s="108">
        <f t="shared" si="22"/>
        <v>0</v>
      </c>
      <c r="AB46" s="53"/>
      <c r="AC46" s="108">
        <f t="shared" si="23"/>
        <v>0</v>
      </c>
      <c r="AD46" s="53"/>
      <c r="AE46" s="108">
        <f t="shared" si="24"/>
        <v>0</v>
      </c>
      <c r="AF46" s="59">
        <f t="shared" si="11"/>
        <v>1108534</v>
      </c>
      <c r="AG46" s="77">
        <f t="shared" si="25"/>
        <v>1.1385027286219608E-2</v>
      </c>
      <c r="AH46" s="69">
        <f t="shared" si="26"/>
        <v>54</v>
      </c>
      <c r="AI46" s="68"/>
      <c r="AJ46" s="69"/>
    </row>
    <row r="47" spans="2:36">
      <c r="B47" s="2"/>
      <c r="C47" s="44" t="s">
        <v>38</v>
      </c>
      <c r="D47" s="50">
        <v>343000</v>
      </c>
      <c r="E47" s="90">
        <f t="shared" si="27"/>
        <v>0.17539700934087768</v>
      </c>
      <c r="F47" s="86">
        <v>34096182</v>
      </c>
      <c r="G47" s="90">
        <f t="shared" si="17"/>
        <v>17.435476247061999</v>
      </c>
      <c r="H47" s="53"/>
      <c r="I47" s="108">
        <f t="shared" si="18"/>
        <v>0</v>
      </c>
      <c r="J47" s="53">
        <v>4006808</v>
      </c>
      <c r="K47" s="108">
        <f t="shared" si="19"/>
        <v>2.048927522458027</v>
      </c>
      <c r="L47" s="53">
        <v>0</v>
      </c>
      <c r="M47" s="108">
        <f t="shared" si="20"/>
        <v>0</v>
      </c>
      <c r="N47" s="53">
        <v>4110135</v>
      </c>
      <c r="O47" s="108">
        <f t="shared" si="21"/>
        <v>2.1017649766392661</v>
      </c>
      <c r="P47" s="56"/>
      <c r="Q47" s="108">
        <f t="shared" si="28"/>
        <v>0</v>
      </c>
      <c r="R47" s="53"/>
      <c r="S47" s="108">
        <f t="shared" si="29"/>
        <v>0</v>
      </c>
      <c r="T47" s="53"/>
      <c r="U47" s="108">
        <f t="shared" si="30"/>
        <v>0</v>
      </c>
      <c r="V47" s="53">
        <v>2445852</v>
      </c>
      <c r="W47" s="108">
        <f t="shared" si="31"/>
        <v>1.2507146533247941</v>
      </c>
      <c r="X47" s="53">
        <v>20309542</v>
      </c>
      <c r="Y47" s="108">
        <f t="shared" si="32"/>
        <v>10.385518740183521</v>
      </c>
      <c r="Z47" s="53"/>
      <c r="AA47" s="108">
        <f t="shared" si="22"/>
        <v>0</v>
      </c>
      <c r="AB47" s="53"/>
      <c r="AC47" s="108">
        <f t="shared" si="23"/>
        <v>0</v>
      </c>
      <c r="AD47" s="53">
        <v>130244837</v>
      </c>
      <c r="AE47" s="108">
        <f t="shared" si="24"/>
        <v>66.602200850991522</v>
      </c>
      <c r="AF47" s="59">
        <f t="shared" si="11"/>
        <v>195556356</v>
      </c>
      <c r="AG47" s="77">
        <f t="shared" si="25"/>
        <v>2.0084313598443306</v>
      </c>
      <c r="AH47" s="69">
        <f t="shared" si="26"/>
        <v>15</v>
      </c>
      <c r="AI47" s="68"/>
      <c r="AJ47" s="69"/>
    </row>
    <row r="48" spans="2:36">
      <c r="B48" s="2"/>
      <c r="C48" s="44" t="s">
        <v>39</v>
      </c>
      <c r="D48" s="50"/>
      <c r="E48" s="90">
        <f t="shared" si="27"/>
        <v>0</v>
      </c>
      <c r="F48" s="86">
        <v>630682</v>
      </c>
      <c r="G48" s="90">
        <f t="shared" si="17"/>
        <v>1.6979044778575307</v>
      </c>
      <c r="H48" s="53"/>
      <c r="I48" s="108">
        <f t="shared" si="18"/>
        <v>0</v>
      </c>
      <c r="J48" s="53">
        <v>1766535</v>
      </c>
      <c r="K48" s="108">
        <f t="shared" si="19"/>
        <v>4.7558162224259659</v>
      </c>
      <c r="L48" s="53">
        <v>0</v>
      </c>
      <c r="M48" s="108">
        <f t="shared" si="20"/>
        <v>0</v>
      </c>
      <c r="N48" s="53">
        <v>2216953</v>
      </c>
      <c r="O48" s="108">
        <f t="shared" si="21"/>
        <v>5.9684189907111449</v>
      </c>
      <c r="P48" s="56">
        <v>685613</v>
      </c>
      <c r="Q48" s="108">
        <f t="shared" si="28"/>
        <v>1.8457881829152176</v>
      </c>
      <c r="R48" s="53"/>
      <c r="S48" s="108">
        <f t="shared" si="29"/>
        <v>0</v>
      </c>
      <c r="T48" s="53"/>
      <c r="U48" s="108">
        <f t="shared" si="30"/>
        <v>0</v>
      </c>
      <c r="V48" s="53">
        <v>979171</v>
      </c>
      <c r="W48" s="108">
        <f t="shared" si="31"/>
        <v>2.6360968372146916</v>
      </c>
      <c r="X48" s="53">
        <v>14799756</v>
      </c>
      <c r="Y48" s="108">
        <f t="shared" si="32"/>
        <v>39.84349003713259</v>
      </c>
      <c r="Z48" s="53"/>
      <c r="AA48" s="108">
        <f t="shared" si="22"/>
        <v>0</v>
      </c>
      <c r="AB48" s="53"/>
      <c r="AC48" s="108">
        <f t="shared" si="23"/>
        <v>0</v>
      </c>
      <c r="AD48" s="53">
        <v>16066018</v>
      </c>
      <c r="AE48" s="108">
        <f t="shared" si="24"/>
        <v>43.252485251742854</v>
      </c>
      <c r="AF48" s="59">
        <f t="shared" si="11"/>
        <v>37144728</v>
      </c>
      <c r="AG48" s="77">
        <f t="shared" si="25"/>
        <v>0.38148919367309025</v>
      </c>
      <c r="AH48" s="69">
        <f t="shared" si="26"/>
        <v>37</v>
      </c>
      <c r="AI48" s="68"/>
      <c r="AJ48" s="69"/>
    </row>
    <row r="49" spans="1:36">
      <c r="B49" s="4"/>
      <c r="C49" s="45" t="s">
        <v>40</v>
      </c>
      <c r="D49" s="51">
        <v>475000</v>
      </c>
      <c r="E49" s="92">
        <f t="shared" si="27"/>
        <v>0.19193480782046052</v>
      </c>
      <c r="F49" s="87">
        <v>162112723.29000002</v>
      </c>
      <c r="G49" s="92">
        <f t="shared" si="17"/>
        <v>65.505419768247691</v>
      </c>
      <c r="H49" s="54"/>
      <c r="I49" s="110">
        <f t="shared" si="18"/>
        <v>0</v>
      </c>
      <c r="J49" s="54">
        <v>6687056</v>
      </c>
      <c r="K49" s="110">
        <f t="shared" si="19"/>
        <v>2.7020606489361212</v>
      </c>
      <c r="L49" s="54">
        <v>0</v>
      </c>
      <c r="M49" s="110">
        <f t="shared" si="20"/>
        <v>0</v>
      </c>
      <c r="N49" s="54">
        <v>1378118</v>
      </c>
      <c r="O49" s="110">
        <f t="shared" si="21"/>
        <v>0.55686065996614198</v>
      </c>
      <c r="P49" s="57">
        <v>1025008</v>
      </c>
      <c r="Q49" s="110">
        <f t="shared" si="28"/>
        <v>0.41417834419880967</v>
      </c>
      <c r="R49" s="54"/>
      <c r="S49" s="110">
        <f t="shared" si="29"/>
        <v>0</v>
      </c>
      <c r="T49" s="54"/>
      <c r="U49" s="110">
        <f t="shared" si="30"/>
        <v>0</v>
      </c>
      <c r="V49" s="54">
        <v>625976</v>
      </c>
      <c r="W49" s="110">
        <f t="shared" si="31"/>
        <v>0.25294017528467494</v>
      </c>
      <c r="X49" s="54">
        <v>10564922</v>
      </c>
      <c r="Y49" s="110">
        <f t="shared" si="32"/>
        <v>4.2690026814908535</v>
      </c>
      <c r="Z49" s="54"/>
      <c r="AA49" s="110">
        <f t="shared" si="22"/>
        <v>0</v>
      </c>
      <c r="AB49" s="54">
        <v>33000</v>
      </c>
      <c r="AC49" s="110">
        <f t="shared" si="23"/>
        <v>1.3334418227526731E-2</v>
      </c>
      <c r="AD49" s="54">
        <v>64578060</v>
      </c>
      <c r="AE49" s="110">
        <f t="shared" si="24"/>
        <v>26.094268495827727</v>
      </c>
      <c r="AF49" s="60">
        <f t="shared" si="11"/>
        <v>247479863.29000002</v>
      </c>
      <c r="AG49" s="78">
        <f t="shared" si="25"/>
        <v>2.5417037243301044</v>
      </c>
      <c r="AH49" s="79">
        <f t="shared" si="26"/>
        <v>13</v>
      </c>
      <c r="AI49" s="111"/>
      <c r="AJ49" s="69"/>
    </row>
    <row r="50" spans="1:36">
      <c r="B50" s="2"/>
      <c r="C50" s="44" t="s">
        <v>41</v>
      </c>
      <c r="D50" s="50"/>
      <c r="E50" s="90">
        <f t="shared" si="27"/>
        <v>0</v>
      </c>
      <c r="F50" s="86">
        <v>148011976</v>
      </c>
      <c r="G50" s="90">
        <f t="shared" si="17"/>
        <v>34.325915108365486</v>
      </c>
      <c r="H50" s="53"/>
      <c r="I50" s="108">
        <f t="shared" si="18"/>
        <v>0</v>
      </c>
      <c r="J50" s="53">
        <v>6157065</v>
      </c>
      <c r="K50" s="108">
        <f t="shared" si="19"/>
        <v>1.4279039860037295</v>
      </c>
      <c r="L50" s="53">
        <v>0</v>
      </c>
      <c r="M50" s="108">
        <f t="shared" si="20"/>
        <v>0</v>
      </c>
      <c r="N50" s="53">
        <v>7108954</v>
      </c>
      <c r="O50" s="108">
        <f t="shared" si="21"/>
        <v>1.6486595078851949</v>
      </c>
      <c r="P50" s="56">
        <v>3998245</v>
      </c>
      <c r="Q50" s="108">
        <f t="shared" si="28"/>
        <v>0.92724536325659734</v>
      </c>
      <c r="R50" s="53"/>
      <c r="S50" s="108">
        <f t="shared" si="29"/>
        <v>0</v>
      </c>
      <c r="T50" s="53"/>
      <c r="U50" s="108">
        <f t="shared" si="30"/>
        <v>0</v>
      </c>
      <c r="V50" s="53">
        <v>4740311</v>
      </c>
      <c r="W50" s="108">
        <f t="shared" si="31"/>
        <v>1.099340184291919</v>
      </c>
      <c r="X50" s="53">
        <v>23324765</v>
      </c>
      <c r="Y50" s="108">
        <f t="shared" si="32"/>
        <v>5.4093183872673558</v>
      </c>
      <c r="Z50" s="53">
        <v>78686</v>
      </c>
      <c r="AA50" s="108">
        <f t="shared" si="22"/>
        <v>1.8248313610898938E-2</v>
      </c>
      <c r="AB50" s="53"/>
      <c r="AC50" s="108">
        <f t="shared" si="23"/>
        <v>0</v>
      </c>
      <c r="AD50" s="53">
        <v>237776007</v>
      </c>
      <c r="AE50" s="108">
        <f t="shared" si="24"/>
        <v>55.143369149318822</v>
      </c>
      <c r="AF50" s="59">
        <f t="shared" si="11"/>
        <v>431196009</v>
      </c>
      <c r="AG50" s="77">
        <f t="shared" si="25"/>
        <v>4.4285320325528987</v>
      </c>
      <c r="AH50" s="69">
        <f t="shared" si="26"/>
        <v>7</v>
      </c>
      <c r="AI50" s="68"/>
      <c r="AJ50" s="69"/>
    </row>
    <row r="51" spans="1:36">
      <c r="B51" s="2"/>
      <c r="C51" s="44" t="s">
        <v>42</v>
      </c>
      <c r="D51" s="50"/>
      <c r="E51" s="90">
        <f t="shared" si="27"/>
        <v>0</v>
      </c>
      <c r="F51" s="86">
        <v>902880</v>
      </c>
      <c r="G51" s="90">
        <f t="shared" si="17"/>
        <v>1.8433811981977788</v>
      </c>
      <c r="H51" s="53"/>
      <c r="I51" s="108">
        <f t="shared" si="18"/>
        <v>0</v>
      </c>
      <c r="J51" s="53">
        <v>2056403</v>
      </c>
      <c r="K51" s="108">
        <f t="shared" si="19"/>
        <v>4.1984921873532555</v>
      </c>
      <c r="L51" s="53">
        <v>0</v>
      </c>
      <c r="M51" s="108">
        <f t="shared" si="20"/>
        <v>0</v>
      </c>
      <c r="N51" s="53">
        <v>2185282</v>
      </c>
      <c r="O51" s="108">
        <f t="shared" si="21"/>
        <v>4.4616203167198725</v>
      </c>
      <c r="P51" s="56">
        <v>1898408</v>
      </c>
      <c r="Q51" s="108">
        <f t="shared" si="28"/>
        <v>3.8759188526805879</v>
      </c>
      <c r="R51" s="53"/>
      <c r="S51" s="108">
        <f t="shared" si="29"/>
        <v>0</v>
      </c>
      <c r="T51" s="53"/>
      <c r="U51" s="108">
        <f t="shared" si="30"/>
        <v>0</v>
      </c>
      <c r="V51" s="53">
        <v>637832</v>
      </c>
      <c r="W51" s="108">
        <f t="shared" si="31"/>
        <v>1.3022411797901001</v>
      </c>
      <c r="X51" s="53"/>
      <c r="Y51" s="108">
        <f t="shared" si="32"/>
        <v>0</v>
      </c>
      <c r="Z51" s="53"/>
      <c r="AA51" s="108">
        <f t="shared" si="22"/>
        <v>0</v>
      </c>
      <c r="AB51" s="53"/>
      <c r="AC51" s="108">
        <f t="shared" si="23"/>
        <v>0</v>
      </c>
      <c r="AD51" s="53">
        <v>41298755</v>
      </c>
      <c r="AE51" s="108">
        <f t="shared" si="24"/>
        <v>84.318346265258398</v>
      </c>
      <c r="AF51" s="59">
        <f t="shared" si="11"/>
        <v>48979560</v>
      </c>
      <c r="AG51" s="77">
        <f t="shared" si="25"/>
        <v>0.50303700839760479</v>
      </c>
      <c r="AH51" s="69">
        <f t="shared" si="26"/>
        <v>31</v>
      </c>
      <c r="AI51" s="68"/>
      <c r="AJ51" s="69"/>
    </row>
    <row r="52" spans="1:36">
      <c r="B52" s="2"/>
      <c r="C52" s="44" t="s">
        <v>43</v>
      </c>
      <c r="D52" s="50"/>
      <c r="E52" s="90">
        <f t="shared" si="27"/>
        <v>0</v>
      </c>
      <c r="F52" s="86">
        <v>21185776</v>
      </c>
      <c r="G52" s="90">
        <f t="shared" si="17"/>
        <v>52.024228233434144</v>
      </c>
      <c r="H52" s="53"/>
      <c r="I52" s="108">
        <f t="shared" si="18"/>
        <v>0</v>
      </c>
      <c r="J52" s="53">
        <v>1253681</v>
      </c>
      <c r="K52" s="108">
        <f t="shared" si="19"/>
        <v>3.0785649048644692</v>
      </c>
      <c r="L52" s="53">
        <v>0</v>
      </c>
      <c r="M52" s="108">
        <f t="shared" si="20"/>
        <v>0</v>
      </c>
      <c r="N52" s="53">
        <v>1684508</v>
      </c>
      <c r="O52" s="108">
        <f t="shared" si="21"/>
        <v>4.1365125664051998</v>
      </c>
      <c r="P52" s="56"/>
      <c r="Q52" s="108">
        <f t="shared" si="28"/>
        <v>0</v>
      </c>
      <c r="R52" s="53"/>
      <c r="S52" s="108">
        <f t="shared" si="29"/>
        <v>0</v>
      </c>
      <c r="T52" s="53"/>
      <c r="U52" s="108">
        <f t="shared" si="30"/>
        <v>0</v>
      </c>
      <c r="V52" s="53">
        <v>1122690</v>
      </c>
      <c r="W52" s="108">
        <f t="shared" si="31"/>
        <v>2.7569007052370509</v>
      </c>
      <c r="X52" s="53"/>
      <c r="Y52" s="108">
        <f t="shared" si="32"/>
        <v>0</v>
      </c>
      <c r="Z52" s="53"/>
      <c r="AA52" s="108">
        <f t="shared" si="22"/>
        <v>0</v>
      </c>
      <c r="AB52" s="53"/>
      <c r="AC52" s="108">
        <f t="shared" si="23"/>
        <v>0</v>
      </c>
      <c r="AD52" s="53">
        <v>15476248</v>
      </c>
      <c r="AE52" s="108">
        <f t="shared" si="24"/>
        <v>38.003793590059139</v>
      </c>
      <c r="AF52" s="59">
        <f t="shared" si="11"/>
        <v>40722903</v>
      </c>
      <c r="AG52" s="77">
        <f t="shared" si="25"/>
        <v>0.41823828753026454</v>
      </c>
      <c r="AH52" s="69">
        <f t="shared" si="26"/>
        <v>34</v>
      </c>
      <c r="AI52" s="68"/>
      <c r="AJ52" s="69"/>
    </row>
    <row r="53" spans="1:36">
      <c r="B53" s="2"/>
      <c r="C53" s="44" t="s">
        <v>44</v>
      </c>
      <c r="D53" s="50"/>
      <c r="E53" s="90">
        <f t="shared" si="27"/>
        <v>0</v>
      </c>
      <c r="F53" s="86">
        <v>3849790</v>
      </c>
      <c r="G53" s="90">
        <f t="shared" si="17"/>
        <v>9.5729947845966148</v>
      </c>
      <c r="H53" s="53"/>
      <c r="I53" s="108">
        <f t="shared" si="18"/>
        <v>0</v>
      </c>
      <c r="J53" s="53">
        <v>2031483</v>
      </c>
      <c r="K53" s="108">
        <f t="shared" si="19"/>
        <v>5.0515420747616577</v>
      </c>
      <c r="L53" s="53">
        <v>0</v>
      </c>
      <c r="M53" s="108">
        <f t="shared" si="20"/>
        <v>0</v>
      </c>
      <c r="N53" s="53">
        <v>3412986</v>
      </c>
      <c r="O53" s="108">
        <f t="shared" si="21"/>
        <v>8.4868258211230376</v>
      </c>
      <c r="P53" s="56"/>
      <c r="Q53" s="108">
        <f t="shared" si="28"/>
        <v>0</v>
      </c>
      <c r="R53" s="53"/>
      <c r="S53" s="108">
        <f t="shared" si="29"/>
        <v>0</v>
      </c>
      <c r="T53" s="53"/>
      <c r="U53" s="108">
        <f t="shared" si="30"/>
        <v>0</v>
      </c>
      <c r="V53" s="53">
        <v>1528397</v>
      </c>
      <c r="W53" s="108">
        <f t="shared" si="31"/>
        <v>3.8005544483707197</v>
      </c>
      <c r="X53" s="53">
        <v>10792065</v>
      </c>
      <c r="Y53" s="108">
        <f t="shared" si="32"/>
        <v>26.835848698247865</v>
      </c>
      <c r="Z53" s="53"/>
      <c r="AA53" s="108">
        <f t="shared" si="22"/>
        <v>0</v>
      </c>
      <c r="AB53" s="53"/>
      <c r="AC53" s="108">
        <f t="shared" si="23"/>
        <v>0</v>
      </c>
      <c r="AD53" s="53">
        <v>18600385</v>
      </c>
      <c r="AE53" s="108">
        <f t="shared" si="24"/>
        <v>46.252234172900103</v>
      </c>
      <c r="AF53" s="59">
        <f t="shared" si="11"/>
        <v>40215106</v>
      </c>
      <c r="AG53" s="77">
        <f t="shared" si="25"/>
        <v>0.41302303684705549</v>
      </c>
      <c r="AH53" s="69">
        <f t="shared" si="26"/>
        <v>35</v>
      </c>
      <c r="AI53" s="68"/>
      <c r="AJ53" s="69"/>
    </row>
    <row r="54" spans="1:36">
      <c r="B54" s="4"/>
      <c r="C54" s="45" t="s">
        <v>45</v>
      </c>
      <c r="D54" s="51"/>
      <c r="E54" s="92">
        <f t="shared" si="27"/>
        <v>0</v>
      </c>
      <c r="F54" s="87">
        <v>1093485</v>
      </c>
      <c r="G54" s="92">
        <f t="shared" si="17"/>
        <v>10.494072710957987</v>
      </c>
      <c r="H54" s="54"/>
      <c r="I54" s="110">
        <f t="shared" si="18"/>
        <v>0</v>
      </c>
      <c r="J54" s="54"/>
      <c r="K54" s="110">
        <f t="shared" si="19"/>
        <v>0</v>
      </c>
      <c r="L54" s="54">
        <v>0</v>
      </c>
      <c r="M54" s="110">
        <f t="shared" si="20"/>
        <v>0</v>
      </c>
      <c r="N54" s="54">
        <v>615784</v>
      </c>
      <c r="O54" s="110">
        <f t="shared" si="21"/>
        <v>5.9096211381450621</v>
      </c>
      <c r="P54" s="57"/>
      <c r="Q54" s="110">
        <f t="shared" si="28"/>
        <v>0</v>
      </c>
      <c r="R54" s="54"/>
      <c r="S54" s="110">
        <f t="shared" si="29"/>
        <v>0</v>
      </c>
      <c r="T54" s="54"/>
      <c r="U54" s="110">
        <f t="shared" si="30"/>
        <v>0</v>
      </c>
      <c r="V54" s="54">
        <v>231190</v>
      </c>
      <c r="W54" s="110">
        <f t="shared" si="31"/>
        <v>2.2187086883188862</v>
      </c>
      <c r="X54" s="54">
        <v>5726785</v>
      </c>
      <c r="Y54" s="110">
        <f t="shared" si="32"/>
        <v>54.959417083932138</v>
      </c>
      <c r="Z54" s="54"/>
      <c r="AA54" s="110">
        <f t="shared" si="22"/>
        <v>0</v>
      </c>
      <c r="AB54" s="54"/>
      <c r="AC54" s="110">
        <f t="shared" si="23"/>
        <v>0</v>
      </c>
      <c r="AD54" s="54">
        <v>2752781</v>
      </c>
      <c r="AE54" s="110">
        <f t="shared" si="24"/>
        <v>26.418180378645921</v>
      </c>
      <c r="AF54" s="60">
        <f t="shared" si="11"/>
        <v>10420025</v>
      </c>
      <c r="AG54" s="78">
        <f t="shared" si="25"/>
        <v>0.10701725788121109</v>
      </c>
      <c r="AH54" s="79">
        <f t="shared" si="26"/>
        <v>50</v>
      </c>
      <c r="AI54" s="111"/>
      <c r="AJ54" s="69"/>
    </row>
    <row r="55" spans="1:36">
      <c r="B55" s="2"/>
      <c r="C55" s="44" t="s">
        <v>46</v>
      </c>
      <c r="D55" s="50"/>
      <c r="E55" s="90">
        <f t="shared" si="27"/>
        <v>0</v>
      </c>
      <c r="F55" s="86">
        <v>14388236</v>
      </c>
      <c r="G55" s="90">
        <f t="shared" si="17"/>
        <v>18.308778154183749</v>
      </c>
      <c r="H55" s="53"/>
      <c r="I55" s="108">
        <f t="shared" si="18"/>
        <v>0</v>
      </c>
      <c r="J55" s="53">
        <v>1839233</v>
      </c>
      <c r="K55" s="108">
        <f t="shared" si="19"/>
        <v>2.3403917596885289</v>
      </c>
      <c r="L55" s="53">
        <v>0</v>
      </c>
      <c r="M55" s="108">
        <f t="shared" si="20"/>
        <v>0</v>
      </c>
      <c r="N55" s="53">
        <v>5556710</v>
      </c>
      <c r="O55" s="108">
        <f t="shared" si="21"/>
        <v>7.070816092892442</v>
      </c>
      <c r="P55" s="56">
        <v>1370046</v>
      </c>
      <c r="Q55" s="108">
        <f t="shared" si="28"/>
        <v>1.7433595247552811</v>
      </c>
      <c r="R55" s="53"/>
      <c r="S55" s="108">
        <f t="shared" si="29"/>
        <v>0</v>
      </c>
      <c r="T55" s="53"/>
      <c r="U55" s="108">
        <f t="shared" si="30"/>
        <v>0</v>
      </c>
      <c r="V55" s="53">
        <v>3191889</v>
      </c>
      <c r="W55" s="108">
        <f t="shared" si="31"/>
        <v>4.0616228142059532</v>
      </c>
      <c r="X55" s="53">
        <v>16448242</v>
      </c>
      <c r="Y55" s="108">
        <f t="shared" si="32"/>
        <v>20.930099687295069</v>
      </c>
      <c r="Z55" s="53"/>
      <c r="AA55" s="108">
        <f t="shared" si="22"/>
        <v>0</v>
      </c>
      <c r="AB55" s="53"/>
      <c r="AC55" s="108">
        <f t="shared" si="23"/>
        <v>0</v>
      </c>
      <c r="AD55" s="53">
        <v>35792188</v>
      </c>
      <c r="AE55" s="108">
        <f t="shared" si="24"/>
        <v>45.544931966978979</v>
      </c>
      <c r="AF55" s="59">
        <f t="shared" si="11"/>
        <v>78586544</v>
      </c>
      <c r="AG55" s="77">
        <f t="shared" si="25"/>
        <v>0.8071109661676571</v>
      </c>
      <c r="AH55" s="69">
        <f t="shared" si="26"/>
        <v>27</v>
      </c>
      <c r="AI55" s="68"/>
      <c r="AJ55" s="69"/>
    </row>
    <row r="56" spans="1:36">
      <c r="B56" s="2"/>
      <c r="C56" s="44" t="s">
        <v>47</v>
      </c>
      <c r="D56" s="50"/>
      <c r="E56" s="90">
        <f t="shared" si="27"/>
        <v>0</v>
      </c>
      <c r="F56" s="86">
        <v>127977813</v>
      </c>
      <c r="G56" s="90">
        <f t="shared" si="17"/>
        <v>24.376101932490123</v>
      </c>
      <c r="H56" s="53">
        <v>2132000</v>
      </c>
      <c r="I56" s="108">
        <f t="shared" si="18"/>
        <v>0.4060848369089487</v>
      </c>
      <c r="J56" s="53">
        <v>8488068</v>
      </c>
      <c r="K56" s="108">
        <f t="shared" si="19"/>
        <v>1.6167334472101627</v>
      </c>
      <c r="L56" s="53">
        <v>0</v>
      </c>
      <c r="M56" s="108">
        <f t="shared" si="20"/>
        <v>0</v>
      </c>
      <c r="N56" s="53">
        <v>17740547</v>
      </c>
      <c r="O56" s="108">
        <f t="shared" si="21"/>
        <v>3.37906526039894</v>
      </c>
      <c r="P56" s="56">
        <v>8308910</v>
      </c>
      <c r="Q56" s="108">
        <f t="shared" si="28"/>
        <v>1.5826089879179799</v>
      </c>
      <c r="R56" s="53"/>
      <c r="S56" s="108">
        <f t="shared" si="29"/>
        <v>0</v>
      </c>
      <c r="T56" s="53">
        <v>277220</v>
      </c>
      <c r="U56" s="108">
        <f t="shared" si="30"/>
        <v>5.2802457076875593E-2</v>
      </c>
      <c r="V56" s="53">
        <v>6087113</v>
      </c>
      <c r="W56" s="108">
        <f t="shared" si="31"/>
        <v>1.159420398616952</v>
      </c>
      <c r="X56" s="53">
        <v>34939752</v>
      </c>
      <c r="Y56" s="108">
        <f t="shared" si="32"/>
        <v>6.6550203998870145</v>
      </c>
      <c r="Z56" s="53"/>
      <c r="AA56" s="108">
        <f t="shared" si="22"/>
        <v>0</v>
      </c>
      <c r="AB56" s="53"/>
      <c r="AC56" s="108">
        <f t="shared" si="23"/>
        <v>0</v>
      </c>
      <c r="AD56" s="53">
        <v>319062024</v>
      </c>
      <c r="AE56" s="108">
        <f t="shared" si="24"/>
        <v>60.772162279493003</v>
      </c>
      <c r="AF56" s="59">
        <f t="shared" si="11"/>
        <v>525013447</v>
      </c>
      <c r="AG56" s="77">
        <f t="shared" si="25"/>
        <v>5.3920695438545057</v>
      </c>
      <c r="AH56" s="69">
        <f t="shared" si="26"/>
        <v>3</v>
      </c>
      <c r="AI56" s="68"/>
      <c r="AJ56" s="69"/>
    </row>
    <row r="57" spans="1:36">
      <c r="B57" s="2"/>
      <c r="C57" s="44" t="s">
        <v>48</v>
      </c>
      <c r="D57" s="50"/>
      <c r="E57" s="90">
        <f t="shared" si="27"/>
        <v>0</v>
      </c>
      <c r="F57" s="86">
        <v>197524702</v>
      </c>
      <c r="G57" s="90">
        <f t="shared" si="17"/>
        <v>74.522982582946284</v>
      </c>
      <c r="H57" s="53"/>
      <c r="I57" s="108">
        <f t="shared" si="18"/>
        <v>0</v>
      </c>
      <c r="J57" s="53"/>
      <c r="K57" s="108">
        <f t="shared" si="19"/>
        <v>0</v>
      </c>
      <c r="L57" s="53">
        <v>0</v>
      </c>
      <c r="M57" s="108">
        <f t="shared" si="20"/>
        <v>0</v>
      </c>
      <c r="N57" s="53">
        <v>2033472</v>
      </c>
      <c r="O57" s="108">
        <f t="shared" si="21"/>
        <v>0.76719720067674857</v>
      </c>
      <c r="P57" s="56"/>
      <c r="Q57" s="108">
        <f t="shared" si="28"/>
        <v>0</v>
      </c>
      <c r="R57" s="53"/>
      <c r="S57" s="108">
        <f t="shared" si="29"/>
        <v>0</v>
      </c>
      <c r="T57" s="53">
        <v>233602</v>
      </c>
      <c r="U57" s="108">
        <f t="shared" si="30"/>
        <v>8.8134383199026001E-2</v>
      </c>
      <c r="V57" s="53">
        <v>1035176</v>
      </c>
      <c r="W57" s="108">
        <f t="shared" si="31"/>
        <v>0.39055572410525141</v>
      </c>
      <c r="X57" s="53">
        <v>9594529</v>
      </c>
      <c r="Y57" s="108">
        <f t="shared" si="32"/>
        <v>3.619865820926909</v>
      </c>
      <c r="Z57" s="53"/>
      <c r="AA57" s="108">
        <f t="shared" si="22"/>
        <v>0</v>
      </c>
      <c r="AB57" s="53">
        <v>5902832</v>
      </c>
      <c r="AC57" s="108">
        <f t="shared" si="23"/>
        <v>2.2270462472387784</v>
      </c>
      <c r="AD57" s="53">
        <v>48727749</v>
      </c>
      <c r="AE57" s="108">
        <f t="shared" si="24"/>
        <v>18.384218040906998</v>
      </c>
      <c r="AF57" s="59">
        <f t="shared" si="11"/>
        <v>265052062</v>
      </c>
      <c r="AG57" s="77">
        <f t="shared" si="25"/>
        <v>2.7221762779840502</v>
      </c>
      <c r="AH57" s="69">
        <f t="shared" si="26"/>
        <v>12</v>
      </c>
      <c r="AI57" s="68"/>
      <c r="AJ57" s="69"/>
    </row>
    <row r="58" spans="1:36">
      <c r="B58" s="2"/>
      <c r="C58" s="44" t="s">
        <v>49</v>
      </c>
      <c r="D58" s="50"/>
      <c r="E58" s="90">
        <f t="shared" si="27"/>
        <v>0</v>
      </c>
      <c r="F58" s="86">
        <v>1175191</v>
      </c>
      <c r="G58" s="90">
        <f t="shared" si="17"/>
        <v>5.509944278433232</v>
      </c>
      <c r="H58" s="53"/>
      <c r="I58" s="108">
        <f t="shared" si="18"/>
        <v>0</v>
      </c>
      <c r="J58" s="53">
        <v>151200</v>
      </c>
      <c r="K58" s="108">
        <f t="shared" si="19"/>
        <v>0.70890908362904814</v>
      </c>
      <c r="L58" s="53">
        <v>0</v>
      </c>
      <c r="M58" s="108">
        <f t="shared" si="20"/>
        <v>0</v>
      </c>
      <c r="N58" s="53">
        <v>214000</v>
      </c>
      <c r="O58" s="108">
        <f t="shared" si="21"/>
        <v>1.0033501580464042</v>
      </c>
      <c r="P58" s="56">
        <v>374504</v>
      </c>
      <c r="Q58" s="108">
        <f t="shared" si="28"/>
        <v>1.7558815307897688</v>
      </c>
      <c r="R58" s="53"/>
      <c r="S58" s="108">
        <f t="shared" si="29"/>
        <v>0</v>
      </c>
      <c r="T58" s="53"/>
      <c r="U58" s="108">
        <f t="shared" si="30"/>
        <v>0</v>
      </c>
      <c r="V58" s="53">
        <v>40629</v>
      </c>
      <c r="W58" s="108">
        <f t="shared" si="31"/>
        <v>0.19049118491246425</v>
      </c>
      <c r="X58" s="53">
        <v>16046484</v>
      </c>
      <c r="Y58" s="108">
        <f t="shared" si="32"/>
        <v>75.234776904154643</v>
      </c>
      <c r="Z58" s="53"/>
      <c r="AA58" s="108">
        <f t="shared" si="22"/>
        <v>0</v>
      </c>
      <c r="AB58" s="53"/>
      <c r="AC58" s="108">
        <f t="shared" si="23"/>
        <v>0</v>
      </c>
      <c r="AD58" s="53">
        <v>3326538</v>
      </c>
      <c r="AE58" s="108">
        <f t="shared" si="24"/>
        <v>15.596646860034436</v>
      </c>
      <c r="AF58" s="59">
        <f t="shared" si="11"/>
        <v>21328546</v>
      </c>
      <c r="AG58" s="77">
        <f t="shared" si="25"/>
        <v>0.21905153850526016</v>
      </c>
      <c r="AH58" s="69">
        <f t="shared" si="26"/>
        <v>44</v>
      </c>
      <c r="AI58" s="68"/>
      <c r="AJ58" s="69"/>
    </row>
    <row r="59" spans="1:36">
      <c r="B59" s="2"/>
      <c r="C59" s="144" t="s">
        <v>94</v>
      </c>
      <c r="D59" s="50"/>
      <c r="E59" s="90" t="e">
        <f t="shared" si="27"/>
        <v>#DIV/0!</v>
      </c>
      <c r="F59" s="86"/>
      <c r="G59" s="90" t="e">
        <f t="shared" si="17"/>
        <v>#DIV/0!</v>
      </c>
      <c r="H59" s="53"/>
      <c r="I59" s="108">
        <v>0</v>
      </c>
      <c r="J59" s="53"/>
      <c r="K59" s="108">
        <v>0</v>
      </c>
      <c r="L59" s="53">
        <v>0</v>
      </c>
      <c r="M59" s="108">
        <v>0</v>
      </c>
      <c r="N59" s="53"/>
      <c r="O59" s="108">
        <v>0</v>
      </c>
      <c r="P59" s="56"/>
      <c r="Q59" s="108">
        <v>0</v>
      </c>
      <c r="R59" s="53"/>
      <c r="S59" s="108">
        <v>0</v>
      </c>
      <c r="T59" s="53"/>
      <c r="U59" s="108">
        <v>0</v>
      </c>
      <c r="V59" s="53"/>
      <c r="W59" s="108">
        <v>0</v>
      </c>
      <c r="X59" s="53"/>
      <c r="Y59" s="108">
        <v>0</v>
      </c>
      <c r="Z59" s="53"/>
      <c r="AA59" s="108">
        <v>0</v>
      </c>
      <c r="AB59" s="53"/>
      <c r="AC59" s="108">
        <v>0</v>
      </c>
      <c r="AD59" s="53"/>
      <c r="AE59" s="108">
        <v>0</v>
      </c>
      <c r="AF59" s="59">
        <f t="shared" si="11"/>
        <v>0</v>
      </c>
      <c r="AG59" s="77">
        <f t="shared" si="25"/>
        <v>0</v>
      </c>
      <c r="AH59" s="69">
        <f>RANK(AF59,AF$9:AF$65,0)</f>
        <v>56</v>
      </c>
      <c r="AI59" s="68"/>
      <c r="AJ59" s="69"/>
    </row>
    <row r="60" spans="1:36">
      <c r="B60" s="2"/>
      <c r="C60" s="44" t="s">
        <v>50</v>
      </c>
      <c r="D60" s="50">
        <v>2449200</v>
      </c>
      <c r="E60" s="90">
        <f t="shared" si="27"/>
        <v>0.84422247446177889</v>
      </c>
      <c r="F60" s="86">
        <v>133051859</v>
      </c>
      <c r="G60" s="90">
        <f t="shared" si="17"/>
        <v>45.862065015809129</v>
      </c>
      <c r="H60" s="53">
        <v>2700000</v>
      </c>
      <c r="I60" s="108">
        <f t="shared" si="18"/>
        <v>0.93067151765752221</v>
      </c>
      <c r="J60" s="53">
        <v>2992765</v>
      </c>
      <c r="K60" s="108">
        <f t="shared" si="19"/>
        <v>1.0315856090897459</v>
      </c>
      <c r="L60" s="53">
        <v>0</v>
      </c>
      <c r="M60" s="108">
        <f t="shared" si="20"/>
        <v>0</v>
      </c>
      <c r="N60" s="53">
        <v>1100596</v>
      </c>
      <c r="O60" s="108">
        <f t="shared" si="21"/>
        <v>0.37936790727696229</v>
      </c>
      <c r="P60" s="56">
        <v>2577965</v>
      </c>
      <c r="Q60" s="108">
        <f t="shared" si="28"/>
        <v>0.88860688852517555</v>
      </c>
      <c r="R60" s="53"/>
      <c r="S60" s="108">
        <f t="shared" si="29"/>
        <v>0</v>
      </c>
      <c r="T60" s="53">
        <v>199618</v>
      </c>
      <c r="U60" s="108">
        <f t="shared" si="30"/>
        <v>6.8806958152503428E-2</v>
      </c>
      <c r="V60" s="53">
        <v>1587121</v>
      </c>
      <c r="W60" s="108">
        <f t="shared" si="31"/>
        <v>0.54706974436152744</v>
      </c>
      <c r="X60" s="53">
        <v>13861432</v>
      </c>
      <c r="Y60" s="108">
        <f t="shared" si="32"/>
        <v>4.7779407245727938</v>
      </c>
      <c r="Z60" s="53"/>
      <c r="AA60" s="108">
        <f t="shared" si="22"/>
        <v>0</v>
      </c>
      <c r="AB60" s="53"/>
      <c r="AC60" s="108">
        <f t="shared" si="23"/>
        <v>0</v>
      </c>
      <c r="AD60" s="53">
        <v>129592545</v>
      </c>
      <c r="AE60" s="108">
        <f t="shared" si="24"/>
        <v>44.669663160092867</v>
      </c>
      <c r="AF60" s="59">
        <f t="shared" si="11"/>
        <v>290113101</v>
      </c>
      <c r="AG60" s="77">
        <f t="shared" si="25"/>
        <v>2.9795618095383491</v>
      </c>
      <c r="AH60" s="69">
        <f>RANK(AF60,AF$9:AF$65,0)</f>
        <v>9</v>
      </c>
      <c r="AI60" s="68"/>
      <c r="AJ60" s="69"/>
    </row>
    <row r="61" spans="1:36">
      <c r="A61" s="47"/>
      <c r="B61" s="48"/>
      <c r="C61" s="49" t="s">
        <v>51</v>
      </c>
      <c r="D61" s="52">
        <v>1998500</v>
      </c>
      <c r="E61" s="93">
        <f t="shared" si="27"/>
        <v>0.41699436334415863</v>
      </c>
      <c r="F61" s="88">
        <v>294947376</v>
      </c>
      <c r="G61" s="93">
        <f t="shared" si="17"/>
        <v>61.541853027345596</v>
      </c>
      <c r="H61" s="55">
        <v>1666667</v>
      </c>
      <c r="I61" s="112">
        <f t="shared" si="18"/>
        <v>0.3477561894279303</v>
      </c>
      <c r="J61" s="55">
        <v>0</v>
      </c>
      <c r="K61" s="112">
        <f t="shared" si="19"/>
        <v>0</v>
      </c>
      <c r="L61" s="55">
        <v>0</v>
      </c>
      <c r="M61" s="112">
        <f t="shared" si="20"/>
        <v>0</v>
      </c>
      <c r="N61" s="55">
        <v>2336719</v>
      </c>
      <c r="O61" s="112">
        <f t="shared" si="21"/>
        <v>0.48756499960930638</v>
      </c>
      <c r="P61" s="58">
        <v>1229970</v>
      </c>
      <c r="Q61" s="112">
        <f t="shared" si="28"/>
        <v>0.25663775685885154</v>
      </c>
      <c r="R61" s="55">
        <v>3783151</v>
      </c>
      <c r="S61" s="112">
        <f t="shared" si="29"/>
        <v>0.78936834760060892</v>
      </c>
      <c r="T61" s="55"/>
      <c r="U61" s="112">
        <f t="shared" si="30"/>
        <v>0</v>
      </c>
      <c r="V61" s="55">
        <v>740289</v>
      </c>
      <c r="W61" s="112">
        <f t="shared" si="31"/>
        <v>0.15446401813644425</v>
      </c>
      <c r="X61" s="55">
        <v>10055533</v>
      </c>
      <c r="Y61" s="112">
        <f t="shared" si="32"/>
        <v>2.0981238836233063</v>
      </c>
      <c r="Z61" s="55"/>
      <c r="AA61" s="112">
        <f t="shared" si="22"/>
        <v>0</v>
      </c>
      <c r="AB61" s="55"/>
      <c r="AC61" s="112">
        <f t="shared" si="23"/>
        <v>0</v>
      </c>
      <c r="AD61" s="55">
        <v>162504868</v>
      </c>
      <c r="AE61" s="112">
        <f t="shared" si="24"/>
        <v>33.907237414053803</v>
      </c>
      <c r="AF61" s="61">
        <f t="shared" si="11"/>
        <v>479263073</v>
      </c>
      <c r="AG61" s="80">
        <f t="shared" si="25"/>
        <v>4.9221973916744624</v>
      </c>
      <c r="AH61" s="81">
        <f t="shared" si="26"/>
        <v>4</v>
      </c>
      <c r="AI61" s="113"/>
      <c r="AJ61" s="69"/>
    </row>
    <row r="62" spans="1:36">
      <c r="B62" s="2"/>
      <c r="C62" s="44" t="s">
        <v>52</v>
      </c>
      <c r="D62" s="50"/>
      <c r="E62" s="90">
        <f t="shared" si="27"/>
        <v>0</v>
      </c>
      <c r="F62" s="86">
        <v>4945817</v>
      </c>
      <c r="G62" s="90">
        <f t="shared" si="17"/>
        <v>23.489297559952998</v>
      </c>
      <c r="H62" s="53"/>
      <c r="I62" s="108">
        <f t="shared" si="18"/>
        <v>0</v>
      </c>
      <c r="J62" s="53">
        <v>1139718</v>
      </c>
      <c r="K62" s="108">
        <f t="shared" si="19"/>
        <v>5.4128923970366296</v>
      </c>
      <c r="L62" s="53">
        <v>0</v>
      </c>
      <c r="M62" s="108">
        <f t="shared" si="20"/>
        <v>0</v>
      </c>
      <c r="N62" s="53">
        <v>457433</v>
      </c>
      <c r="O62" s="108">
        <f t="shared" si="21"/>
        <v>2.1724984670362812</v>
      </c>
      <c r="P62" s="56"/>
      <c r="Q62" s="108">
        <f t="shared" si="28"/>
        <v>0</v>
      </c>
      <c r="R62" s="53"/>
      <c r="S62" s="108">
        <f t="shared" si="29"/>
        <v>0</v>
      </c>
      <c r="T62" s="53"/>
      <c r="U62" s="108">
        <f t="shared" si="30"/>
        <v>0</v>
      </c>
      <c r="V62" s="53">
        <v>329788</v>
      </c>
      <c r="W62" s="108">
        <f t="shared" si="31"/>
        <v>1.5662707422659956</v>
      </c>
      <c r="X62" s="53">
        <v>6845515</v>
      </c>
      <c r="Y62" s="108">
        <f t="shared" si="32"/>
        <v>32.511582775125255</v>
      </c>
      <c r="Z62" s="53"/>
      <c r="AA62" s="108">
        <f t="shared" si="22"/>
        <v>0</v>
      </c>
      <c r="AB62" s="53"/>
      <c r="AC62" s="108">
        <f t="shared" si="23"/>
        <v>0</v>
      </c>
      <c r="AD62" s="53">
        <v>7337348</v>
      </c>
      <c r="AE62" s="108">
        <f t="shared" si="24"/>
        <v>34.847458058582845</v>
      </c>
      <c r="AF62" s="59">
        <f t="shared" si="11"/>
        <v>21055619</v>
      </c>
      <c r="AG62" s="77">
        <f t="shared" si="25"/>
        <v>0.21624848389245974</v>
      </c>
      <c r="AH62" s="69">
        <f t="shared" si="26"/>
        <v>45</v>
      </c>
      <c r="AI62" s="68"/>
      <c r="AJ62" s="69"/>
    </row>
    <row r="63" spans="1:36">
      <c r="B63" s="2"/>
      <c r="C63" s="44" t="s">
        <v>53</v>
      </c>
      <c r="D63" s="50"/>
      <c r="E63" s="90">
        <f t="shared" si="27"/>
        <v>0</v>
      </c>
      <c r="F63" s="86">
        <v>11672734</v>
      </c>
      <c r="G63" s="90">
        <f t="shared" si="17"/>
        <v>12.804294302546054</v>
      </c>
      <c r="H63" s="53"/>
      <c r="I63" s="108">
        <f t="shared" si="18"/>
        <v>0</v>
      </c>
      <c r="J63" s="53">
        <v>2276535</v>
      </c>
      <c r="K63" s="108">
        <f t="shared" si="19"/>
        <v>2.4972233694391286</v>
      </c>
      <c r="L63" s="53">
        <v>0</v>
      </c>
      <c r="M63" s="108">
        <f t="shared" si="20"/>
        <v>0</v>
      </c>
      <c r="N63" s="53">
        <v>4819117</v>
      </c>
      <c r="O63" s="108">
        <f t="shared" si="21"/>
        <v>5.28628445969923</v>
      </c>
      <c r="P63" s="56">
        <v>275489</v>
      </c>
      <c r="Q63" s="108">
        <f t="shared" si="28"/>
        <v>0.30219503272447656</v>
      </c>
      <c r="R63" s="53"/>
      <c r="S63" s="108">
        <f t="shared" si="29"/>
        <v>0</v>
      </c>
      <c r="T63" s="53">
        <v>2011056</v>
      </c>
      <c r="U63" s="108">
        <f t="shared" si="30"/>
        <v>2.2060087108042601</v>
      </c>
      <c r="V63" s="53">
        <v>2172208</v>
      </c>
      <c r="W63" s="108">
        <f t="shared" si="31"/>
        <v>2.382782861182732</v>
      </c>
      <c r="X63" s="53">
        <v>12499612</v>
      </c>
      <c r="Y63" s="108">
        <f t="shared" si="32"/>
        <v>13.711330243252034</v>
      </c>
      <c r="Z63" s="53"/>
      <c r="AA63" s="108">
        <f t="shared" si="22"/>
        <v>0</v>
      </c>
      <c r="AB63" s="53"/>
      <c r="AC63" s="108">
        <f t="shared" si="23"/>
        <v>0</v>
      </c>
      <c r="AD63" s="53">
        <v>55435899</v>
      </c>
      <c r="AE63" s="108">
        <f t="shared" si="24"/>
        <v>60.809881020352087</v>
      </c>
      <c r="AF63" s="59">
        <f t="shared" si="11"/>
        <v>91162650</v>
      </c>
      <c r="AG63" s="77">
        <f t="shared" si="25"/>
        <v>0.93627192105437251</v>
      </c>
      <c r="AH63" s="69">
        <f t="shared" si="26"/>
        <v>25</v>
      </c>
      <c r="AI63" s="68"/>
      <c r="AJ63" s="69"/>
    </row>
    <row r="64" spans="1:36">
      <c r="B64" s="2"/>
      <c r="C64" s="45" t="s">
        <v>54</v>
      </c>
      <c r="D64" s="51"/>
      <c r="E64" s="92">
        <f t="shared" si="27"/>
        <v>0</v>
      </c>
      <c r="F64" s="87">
        <v>776000</v>
      </c>
      <c r="G64" s="92">
        <f t="shared" si="17"/>
        <v>9.2631255265716828</v>
      </c>
      <c r="H64" s="54"/>
      <c r="I64" s="110">
        <f t="shared" si="18"/>
        <v>0</v>
      </c>
      <c r="J64" s="54"/>
      <c r="K64" s="110">
        <f t="shared" si="19"/>
        <v>0</v>
      </c>
      <c r="L64" s="54">
        <v>0</v>
      </c>
      <c r="M64" s="110">
        <f t="shared" si="20"/>
        <v>0</v>
      </c>
      <c r="N64" s="54"/>
      <c r="O64" s="110">
        <f t="shared" si="21"/>
        <v>0</v>
      </c>
      <c r="P64" s="57">
        <v>1274617</v>
      </c>
      <c r="Q64" s="110">
        <f t="shared" si="28"/>
        <v>15.215125347038938</v>
      </c>
      <c r="R64" s="54"/>
      <c r="S64" s="110">
        <f t="shared" si="29"/>
        <v>0</v>
      </c>
      <c r="T64" s="54"/>
      <c r="U64" s="110">
        <f t="shared" si="30"/>
        <v>0</v>
      </c>
      <c r="V64" s="54">
        <v>145618</v>
      </c>
      <c r="W64" s="110">
        <f t="shared" si="31"/>
        <v>1.7382446042890658</v>
      </c>
      <c r="X64" s="54">
        <v>4736481</v>
      </c>
      <c r="Y64" s="110">
        <f t="shared" si="32"/>
        <v>56.539456259306398</v>
      </c>
      <c r="Z64" s="54"/>
      <c r="AA64" s="110">
        <f t="shared" si="22"/>
        <v>0</v>
      </c>
      <c r="AB64" s="54"/>
      <c r="AC64" s="110">
        <f t="shared" si="23"/>
        <v>0</v>
      </c>
      <c r="AD64" s="54">
        <v>1444586</v>
      </c>
      <c r="AE64" s="110">
        <f t="shared" si="24"/>
        <v>17.244048262793914</v>
      </c>
      <c r="AF64" s="60">
        <f t="shared" si="11"/>
        <v>8377302</v>
      </c>
      <c r="AG64" s="82">
        <f t="shared" si="25"/>
        <v>8.6037786711911479E-2</v>
      </c>
      <c r="AH64" s="79">
        <f t="shared" si="26"/>
        <v>52</v>
      </c>
      <c r="AI64" s="111"/>
      <c r="AJ64" s="69"/>
    </row>
    <row r="65" spans="2:41" s="10" customFormat="1">
      <c r="B65" s="11"/>
      <c r="C65" s="12"/>
      <c r="D65" s="114"/>
      <c r="E65" s="94"/>
      <c r="F65" s="115"/>
      <c r="G65" s="94"/>
      <c r="H65" s="16"/>
      <c r="I65" s="116"/>
      <c r="J65" s="117"/>
      <c r="K65" s="116"/>
      <c r="L65" s="117"/>
      <c r="M65" s="116"/>
      <c r="N65" s="16"/>
      <c r="O65" s="116"/>
      <c r="P65" s="13"/>
      <c r="Q65" s="116"/>
      <c r="R65" s="16"/>
      <c r="S65" s="116"/>
      <c r="T65" s="118"/>
      <c r="U65" s="116"/>
      <c r="V65" s="16"/>
      <c r="W65" s="116"/>
      <c r="X65" s="16"/>
      <c r="Y65" s="116"/>
      <c r="Z65" s="118"/>
      <c r="AA65" s="116"/>
      <c r="AB65" s="117"/>
      <c r="AC65" s="116"/>
      <c r="AD65" s="117"/>
      <c r="AE65" s="116"/>
      <c r="AF65" s="119"/>
      <c r="AG65" s="83"/>
      <c r="AH65" s="84"/>
      <c r="AI65" s="68"/>
      <c r="AJ65" s="76"/>
      <c r="AK65" s="18"/>
      <c r="AL65" s="18"/>
      <c r="AM65" s="18"/>
      <c r="AN65" s="18"/>
      <c r="AO65" s="18"/>
    </row>
    <row r="66" spans="2:41">
      <c r="B66" s="2"/>
      <c r="C66" s="7"/>
      <c r="D66" s="69"/>
      <c r="E66" s="95"/>
      <c r="F66" s="69"/>
      <c r="G66" s="95"/>
      <c r="H66" s="69"/>
      <c r="I66" s="95"/>
      <c r="J66" s="76"/>
      <c r="K66" s="95"/>
      <c r="L66" s="76"/>
      <c r="M66" s="95"/>
      <c r="N66" s="120"/>
      <c r="O66" s="95"/>
      <c r="P66" s="69"/>
      <c r="Q66" s="95"/>
      <c r="R66" s="69"/>
      <c r="S66" s="95"/>
      <c r="T66" s="120"/>
      <c r="U66" s="95"/>
      <c r="V66" s="69"/>
      <c r="W66" s="95"/>
      <c r="X66" s="76"/>
      <c r="Y66" s="95"/>
      <c r="Z66" s="76"/>
      <c r="AA66" s="121"/>
      <c r="AB66" s="76"/>
      <c r="AC66" s="121"/>
      <c r="AD66" s="76"/>
      <c r="AE66" s="121"/>
      <c r="AF66" s="122"/>
      <c r="AG66" s="67"/>
      <c r="AH66" s="67"/>
      <c r="AI66" s="68"/>
      <c r="AJ66" s="69"/>
    </row>
    <row r="67" spans="2:41" s="26" customFormat="1" ht="12.75">
      <c r="B67" s="17"/>
      <c r="C67" s="25" t="s">
        <v>0</v>
      </c>
      <c r="D67" s="62">
        <f>SUM(D9:D65)</f>
        <v>15526675</v>
      </c>
      <c r="E67" s="63"/>
      <c r="F67" s="62">
        <f>SUM(F9:F65)</f>
        <v>3569493808.29</v>
      </c>
      <c r="G67" s="63"/>
      <c r="H67" s="62">
        <f>SUM(H9:H65)</f>
        <v>18437667</v>
      </c>
      <c r="I67" s="63"/>
      <c r="J67" s="62">
        <f>SUM(J9:J65)</f>
        <v>181227503</v>
      </c>
      <c r="K67" s="63"/>
      <c r="L67" s="62">
        <f>SUM(L9:L65)</f>
        <v>3711878</v>
      </c>
      <c r="M67" s="63"/>
      <c r="N67" s="64">
        <f>SUM(N9:N65)</f>
        <v>165272438</v>
      </c>
      <c r="O67" s="63"/>
      <c r="P67" s="62">
        <f>SUM(P9:P65)</f>
        <v>164839530</v>
      </c>
      <c r="Q67" s="63"/>
      <c r="R67" s="62">
        <f>SUM(R9:R65)</f>
        <v>15115192</v>
      </c>
      <c r="S67" s="63"/>
      <c r="T67" s="64">
        <f>SUM(T9:T66)</f>
        <v>3999231</v>
      </c>
      <c r="U67" s="63"/>
      <c r="V67" s="62">
        <f>SUM(V9:V65)</f>
        <v>90140993</v>
      </c>
      <c r="W67" s="63"/>
      <c r="X67" s="65">
        <f>SUM(X9:X65)</f>
        <v>647782938</v>
      </c>
      <c r="Y67" s="63"/>
      <c r="Z67" s="65">
        <f>SUM(Z9:Z65)</f>
        <v>544261</v>
      </c>
      <c r="AA67" s="63"/>
      <c r="AB67" s="65">
        <f>SUM(AB9:AB65)</f>
        <v>7540832</v>
      </c>
      <c r="AC67" s="63"/>
      <c r="AD67" s="65">
        <f>SUM(AD9:AD65)</f>
        <v>4853137745</v>
      </c>
      <c r="AE67" s="63"/>
      <c r="AF67" s="66">
        <f>SUM(AF9:AF65)</f>
        <v>9736770691.2900009</v>
      </c>
      <c r="AG67" s="67">
        <f>SUM(AG9:AG66)</f>
        <v>99.999999999999972</v>
      </c>
      <c r="AH67" s="67"/>
      <c r="AI67" s="68"/>
      <c r="AJ67" s="69"/>
    </row>
    <row r="68" spans="2:41" s="26" customFormat="1" ht="8.25" customHeight="1">
      <c r="B68" s="17"/>
      <c r="C68" s="25"/>
      <c r="D68" s="62"/>
      <c r="E68" s="63"/>
      <c r="F68" s="62"/>
      <c r="G68" s="63"/>
      <c r="H68" s="62"/>
      <c r="I68" s="63"/>
      <c r="J68" s="65"/>
      <c r="K68" s="63"/>
      <c r="L68" s="65"/>
      <c r="M68" s="63"/>
      <c r="N68" s="64"/>
      <c r="O68" s="63"/>
      <c r="P68" s="62"/>
      <c r="Q68" s="63"/>
      <c r="R68" s="62"/>
      <c r="S68" s="63"/>
      <c r="T68" s="64"/>
      <c r="U68" s="63"/>
      <c r="V68" s="62"/>
      <c r="W68" s="63"/>
      <c r="X68" s="65"/>
      <c r="Y68" s="63"/>
      <c r="Z68" s="65"/>
      <c r="AA68" s="63"/>
      <c r="AB68" s="65"/>
      <c r="AC68" s="63"/>
      <c r="AD68" s="65"/>
      <c r="AE68" s="63"/>
      <c r="AF68" s="66"/>
      <c r="AG68" s="67"/>
      <c r="AH68" s="67"/>
      <c r="AI68" s="68"/>
      <c r="AJ68" s="69"/>
    </row>
    <row r="69" spans="2:41" s="26" customFormat="1" ht="12.75">
      <c r="B69" s="145" t="s">
        <v>62</v>
      </c>
      <c r="C69" s="146"/>
      <c r="D69" s="70">
        <f>(D67/$AF67)*100</f>
        <v>0.15946431822502855</v>
      </c>
      <c r="E69" s="71"/>
      <c r="F69" s="70">
        <f>(F67/$AF67)*100</f>
        <v>36.659935018117253</v>
      </c>
      <c r="G69" s="71"/>
      <c r="H69" s="70">
        <f>(H67/$AF67)*100</f>
        <v>0.18936121209564236</v>
      </c>
      <c r="I69" s="71"/>
      <c r="J69" s="70">
        <f>(J67/$AF67)*100</f>
        <v>1.8612690875232023</v>
      </c>
      <c r="K69" s="71"/>
      <c r="L69" s="70">
        <f>(L67/$AF67)*100</f>
        <v>3.8122269874553479E-2</v>
      </c>
      <c r="M69" s="71"/>
      <c r="N69" s="72">
        <f>(N67/$AF67)*100</f>
        <v>1.6974050559477996</v>
      </c>
      <c r="O69" s="71"/>
      <c r="P69" s="70">
        <f>(P67/$AF67)*100</f>
        <v>1.6929589411760175</v>
      </c>
      <c r="Q69" s="71"/>
      <c r="R69" s="70">
        <f>(R67/$AF67)*100</f>
        <v>0.15523824560766591</v>
      </c>
      <c r="S69" s="71"/>
      <c r="T69" s="72">
        <f>(T67/$AF67)*100</f>
        <v>4.1073484492938711E-2</v>
      </c>
      <c r="U69" s="71"/>
      <c r="V69" s="70">
        <f>(V67/$AF67)*100</f>
        <v>0.92577915058259885</v>
      </c>
      <c r="W69" s="71"/>
      <c r="X69" s="73">
        <f>(X67/$AF67)*100</f>
        <v>6.652954645213863</v>
      </c>
      <c r="Y69" s="71"/>
      <c r="Z69" s="73">
        <f>(Z67/$AF67)*100</f>
        <v>5.5897485650644625E-3</v>
      </c>
      <c r="AA69" s="71"/>
      <c r="AB69" s="73">
        <f>(AB67/$AF67)*100</f>
        <v>7.7446950730241895E-2</v>
      </c>
      <c r="AC69" s="71"/>
      <c r="AD69" s="73">
        <f>(AD67/$AF67)*100</f>
        <v>49.843401871848123</v>
      </c>
      <c r="AE69" s="71"/>
      <c r="AF69" s="74">
        <f>SUM(D69:AE69)</f>
        <v>99.999999999999986</v>
      </c>
      <c r="AG69" s="67"/>
      <c r="AH69" s="67"/>
      <c r="AI69" s="68"/>
      <c r="AJ69" s="69"/>
    </row>
    <row r="70" spans="2:41" ht="15.75" thickBot="1">
      <c r="B70" s="3"/>
      <c r="C70" s="9"/>
      <c r="D70" s="123"/>
      <c r="E70" s="96"/>
      <c r="F70" s="123"/>
      <c r="G70" s="96"/>
      <c r="H70" s="123"/>
      <c r="I70" s="96"/>
      <c r="J70" s="123"/>
      <c r="K70" s="96"/>
      <c r="L70" s="123"/>
      <c r="M70" s="96"/>
      <c r="N70" s="124"/>
      <c r="O70" s="96"/>
      <c r="P70" s="123"/>
      <c r="Q70" s="96"/>
      <c r="R70" s="123"/>
      <c r="S70" s="96"/>
      <c r="T70" s="124"/>
      <c r="U70" s="96"/>
      <c r="V70" s="123"/>
      <c r="W70" s="96"/>
      <c r="X70" s="123"/>
      <c r="Y70" s="96"/>
      <c r="Z70" s="123"/>
      <c r="AA70" s="96"/>
      <c r="AB70" s="123"/>
      <c r="AC70" s="96"/>
      <c r="AD70" s="123"/>
      <c r="AE70" s="96"/>
      <c r="AF70" s="125"/>
      <c r="AG70" s="85"/>
      <c r="AH70" s="85"/>
      <c r="AI70" s="126"/>
      <c r="AJ70" s="69"/>
    </row>
    <row r="71" spans="2:41" ht="20.25" customHeight="1">
      <c r="D71" s="14" t="s">
        <v>92</v>
      </c>
      <c r="E71" s="97"/>
      <c r="F71" s="97"/>
      <c r="G71" s="97"/>
      <c r="H71" s="97"/>
      <c r="I71" s="69"/>
      <c r="J71" s="69"/>
      <c r="K71" s="69"/>
      <c r="L71" s="69"/>
      <c r="M71" s="128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</row>
    <row r="72" spans="2:41">
      <c r="D72" s="22"/>
      <c r="E72" s="97"/>
      <c r="I72" s="97"/>
      <c r="J72" s="97"/>
      <c r="K72" s="97"/>
      <c r="L72" s="97"/>
      <c r="M72" s="129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69"/>
      <c r="AB72" s="69"/>
      <c r="AC72" s="69"/>
      <c r="AD72" s="69"/>
      <c r="AE72" s="69"/>
    </row>
    <row r="73" spans="2:41"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69"/>
      <c r="AH73" s="69"/>
      <c r="AI73" s="69"/>
      <c r="AJ73" s="69"/>
    </row>
    <row r="74" spans="2:41">
      <c r="D74" s="97"/>
      <c r="E74" s="97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</row>
  </sheetData>
  <mergeCells count="3">
    <mergeCell ref="B69:C69"/>
    <mergeCell ref="C1:M1"/>
    <mergeCell ref="A2:M2"/>
  </mergeCells>
  <phoneticPr fontId="0" type="noConversion"/>
  <printOptions horizontalCentered="1" verticalCentered="1"/>
  <pageMargins left="0.5" right="0.5" top="0.75" bottom="0.75" header="0.5" footer="0.5"/>
  <pageSetup scale="63" orientation="portrait" r:id="rId1"/>
  <headerFooter alignWithMargins="0"/>
  <colBreaks count="2" manualBreakCount="2">
    <brk id="13" max="71" man="1"/>
    <brk id="25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t-6</vt:lpstr>
      <vt:lpstr>'t-6'!Print_Area</vt:lpstr>
      <vt:lpstr>Print_Area_MI</vt:lpstr>
      <vt:lpstr>'t-6'!Print_Titles</vt:lpstr>
      <vt:lpstr>Print_Titles_MI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2011-05-12T14:59:09Z</cp:lastPrinted>
  <dcterms:created xsi:type="dcterms:W3CDTF">1999-02-23T19:32:04Z</dcterms:created>
  <dcterms:modified xsi:type="dcterms:W3CDTF">2012-05-14T15:10:49Z</dcterms:modified>
</cp:coreProperties>
</file>