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050" windowWidth="19185" windowHeight="4500"/>
  </bookViews>
  <sheets>
    <sheet name="t-7" sheetId="1" r:id="rId1"/>
  </sheets>
  <definedNames>
    <definedName name="_xlnm._FilterDatabase" localSheetId="0" hidden="1">'t-7'!$B$8:$M$47</definedName>
    <definedName name="_Key1" localSheetId="0" hidden="1">'t-7'!$B$11:$B$47</definedName>
    <definedName name="_Order1" localSheetId="0" hidden="1">255</definedName>
    <definedName name="_Sort" localSheetId="0" hidden="1">'t-7'!$B$11:$AI$47</definedName>
    <definedName name="_xlnm.Print_Area" localSheetId="0">'t-7'!$A$1:$AG$55</definedName>
    <definedName name="Print_Area_MI">'t-7'!$B$1:$AH$55</definedName>
    <definedName name="_xlnm.Print_Titles" localSheetId="0">'t-7'!$A:$B</definedName>
  </definedNames>
  <calcPr calcId="145621"/>
</workbook>
</file>

<file path=xl/calcChain.xml><?xml version="1.0" encoding="utf-8"?>
<calcChain xmlns="http://schemas.openxmlformats.org/spreadsheetml/2006/main">
  <c r="AI14" i="1" l="1"/>
  <c r="AH14" i="1" s="1"/>
  <c r="AG14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6" i="1"/>
  <c r="AD15" i="1"/>
  <c r="AD14" i="1"/>
  <c r="AD13" i="1"/>
  <c r="AD12" i="1"/>
  <c r="AD11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6" i="1"/>
  <c r="AB15" i="1"/>
  <c r="AB14" i="1"/>
  <c r="AB13" i="1"/>
  <c r="AB12" i="1"/>
  <c r="AB11" i="1"/>
  <c r="X14" i="1"/>
  <c r="V14" i="1"/>
  <c r="T14" i="1"/>
  <c r="R14" i="1"/>
  <c r="P14" i="1"/>
  <c r="N14" i="1"/>
  <c r="L14" i="1"/>
  <c r="J14" i="1"/>
  <c r="H14" i="1"/>
  <c r="F14" i="1"/>
  <c r="D14" i="1"/>
  <c r="AF14" i="1" l="1"/>
  <c r="Z14" i="1" l="1"/>
  <c r="Y14" i="1"/>
  <c r="C49" i="1"/>
  <c r="E49" i="1"/>
  <c r="G49" i="1"/>
  <c r="I49" i="1"/>
  <c r="K49" i="1"/>
  <c r="M49" i="1"/>
  <c r="O49" i="1"/>
  <c r="Q49" i="1"/>
  <c r="S49" i="1"/>
  <c r="U49" i="1"/>
  <c r="W49" i="1"/>
  <c r="Y42" i="1" l="1"/>
  <c r="Y47" i="1"/>
  <c r="Y46" i="1"/>
  <c r="Y45" i="1"/>
  <c r="Y44" i="1"/>
  <c r="Y43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3" i="1"/>
  <c r="Y12" i="1"/>
  <c r="Y11" i="1"/>
  <c r="AG12" i="1"/>
  <c r="AG34" i="1"/>
  <c r="AG43" i="1"/>
  <c r="AG30" i="1"/>
  <c r="AG17" i="1"/>
  <c r="AG40" i="1"/>
  <c r="AG32" i="1"/>
  <c r="AG15" i="1"/>
  <c r="AG25" i="1"/>
  <c r="AG39" i="1"/>
  <c r="AG31" i="1"/>
  <c r="AG35" i="1"/>
  <c r="AG28" i="1"/>
  <c r="AG23" i="1"/>
  <c r="AG22" i="1"/>
  <c r="AG18" i="1"/>
  <c r="AG46" i="1"/>
  <c r="AG11" i="1"/>
  <c r="AG41" i="1"/>
  <c r="AG21" i="1"/>
  <c r="AG38" i="1"/>
  <c r="AG16" i="1"/>
  <c r="AG42" i="1"/>
  <c r="AG44" i="1"/>
  <c r="AG45" i="1"/>
  <c r="AG24" i="1"/>
  <c r="AG37" i="1"/>
  <c r="AG26" i="1"/>
  <c r="AG20" i="1"/>
  <c r="AG47" i="1"/>
  <c r="AG27" i="1"/>
  <c r="AG36" i="1"/>
  <c r="AG13" i="1"/>
  <c r="AG19" i="1"/>
  <c r="AG29" i="1"/>
  <c r="AG33" i="1"/>
  <c r="AA49" i="1"/>
  <c r="AC49" i="1"/>
  <c r="AE49" i="1"/>
  <c r="AI32" i="1" l="1"/>
  <c r="AI16" i="1"/>
  <c r="AI23" i="1"/>
  <c r="AI33" i="1"/>
  <c r="Y49" i="1"/>
  <c r="AI12" i="1"/>
  <c r="AI25" i="1"/>
  <c r="AI36" i="1"/>
  <c r="AI47" i="1"/>
  <c r="AI24" i="1"/>
  <c r="AI44" i="1"/>
  <c r="AI46" i="1"/>
  <c r="AI41" i="1"/>
  <c r="AI26" i="1"/>
  <c r="Z23" i="1"/>
  <c r="Z16" i="1"/>
  <c r="AH32" i="1"/>
  <c r="AH16" i="1"/>
  <c r="Z32" i="1"/>
  <c r="AI29" i="1"/>
  <c r="AI13" i="1"/>
  <c r="AI35" i="1"/>
  <c r="AI39" i="1"/>
  <c r="AI43" i="1"/>
  <c r="AG49" i="1"/>
  <c r="AH23" i="1"/>
  <c r="AI17" i="1"/>
  <c r="AI27" i="1"/>
  <c r="AI19" i="1"/>
  <c r="AI34" i="1"/>
  <c r="AI30" i="1"/>
  <c r="AI40" i="1"/>
  <c r="AI15" i="1"/>
  <c r="AI31" i="1"/>
  <c r="AI28" i="1"/>
  <c r="AI22" i="1"/>
  <c r="AI11" i="1"/>
  <c r="AI21" i="1"/>
  <c r="AI38" i="1"/>
  <c r="AI42" i="1"/>
  <c r="AI45" i="1"/>
  <c r="AI37" i="1"/>
  <c r="AI18" i="1"/>
  <c r="AI20" i="1"/>
  <c r="AH33" i="1"/>
  <c r="AK14" i="1" l="1"/>
  <c r="AB17" i="1"/>
  <c r="AD17" i="1"/>
  <c r="V20" i="1"/>
  <c r="R20" i="1"/>
  <c r="X20" i="1"/>
  <c r="T20" i="1"/>
  <c r="N20" i="1"/>
  <c r="H20" i="1"/>
  <c r="D20" i="1"/>
  <c r="P20" i="1"/>
  <c r="L20" i="1"/>
  <c r="J20" i="1"/>
  <c r="F20" i="1"/>
  <c r="X37" i="1"/>
  <c r="T37" i="1"/>
  <c r="P37" i="1"/>
  <c r="V37" i="1"/>
  <c r="R37" i="1"/>
  <c r="L37" i="1"/>
  <c r="F37" i="1"/>
  <c r="N37" i="1"/>
  <c r="J37" i="1"/>
  <c r="H37" i="1"/>
  <c r="D37" i="1"/>
  <c r="V42" i="1"/>
  <c r="R42" i="1"/>
  <c r="X42" i="1"/>
  <c r="N42" i="1"/>
  <c r="J42" i="1"/>
  <c r="L42" i="1"/>
  <c r="H42" i="1"/>
  <c r="D42" i="1"/>
  <c r="T42" i="1"/>
  <c r="P42" i="1"/>
  <c r="F42" i="1"/>
  <c r="X21" i="1"/>
  <c r="T21" i="1"/>
  <c r="V21" i="1"/>
  <c r="R21" i="1"/>
  <c r="P21" i="1"/>
  <c r="L21" i="1"/>
  <c r="J21" i="1"/>
  <c r="F21" i="1"/>
  <c r="N21" i="1"/>
  <c r="H21" i="1"/>
  <c r="D21" i="1"/>
  <c r="V22" i="1"/>
  <c r="R22" i="1"/>
  <c r="X22" i="1"/>
  <c r="N22" i="1"/>
  <c r="T22" i="1"/>
  <c r="P22" i="1"/>
  <c r="L22" i="1"/>
  <c r="H22" i="1"/>
  <c r="D22" i="1"/>
  <c r="J22" i="1"/>
  <c r="F22" i="1"/>
  <c r="X31" i="1"/>
  <c r="T31" i="1"/>
  <c r="P31" i="1"/>
  <c r="L31" i="1"/>
  <c r="N31" i="1"/>
  <c r="J31" i="1"/>
  <c r="F31" i="1"/>
  <c r="V31" i="1"/>
  <c r="R31" i="1"/>
  <c r="H31" i="1"/>
  <c r="D31" i="1"/>
  <c r="V40" i="1"/>
  <c r="R40" i="1"/>
  <c r="X40" i="1"/>
  <c r="T40" i="1"/>
  <c r="P40" i="1"/>
  <c r="N40" i="1"/>
  <c r="J40" i="1"/>
  <c r="H40" i="1"/>
  <c r="D40" i="1"/>
  <c r="L40" i="1"/>
  <c r="F40" i="1"/>
  <c r="V34" i="1"/>
  <c r="R34" i="1"/>
  <c r="X34" i="1"/>
  <c r="N34" i="1"/>
  <c r="J34" i="1"/>
  <c r="L34" i="1"/>
  <c r="H34" i="1"/>
  <c r="D34" i="1"/>
  <c r="T34" i="1"/>
  <c r="P34" i="1"/>
  <c r="F34" i="1"/>
  <c r="X19" i="1"/>
  <c r="T19" i="1"/>
  <c r="P19" i="1"/>
  <c r="L19" i="1"/>
  <c r="V19" i="1"/>
  <c r="R19" i="1"/>
  <c r="N19" i="1"/>
  <c r="J19" i="1"/>
  <c r="F19" i="1"/>
  <c r="H19" i="1"/>
  <c r="D19" i="1"/>
  <c r="X17" i="1"/>
  <c r="T17" i="1"/>
  <c r="V17" i="1"/>
  <c r="R17" i="1"/>
  <c r="P17" i="1"/>
  <c r="L17" i="1"/>
  <c r="J17" i="1"/>
  <c r="F17" i="1"/>
  <c r="N17" i="1"/>
  <c r="H17" i="1"/>
  <c r="D17" i="1"/>
  <c r="X39" i="1"/>
  <c r="T39" i="1"/>
  <c r="P39" i="1"/>
  <c r="L39" i="1"/>
  <c r="N39" i="1"/>
  <c r="J39" i="1"/>
  <c r="F39" i="1"/>
  <c r="V39" i="1"/>
  <c r="R39" i="1"/>
  <c r="H39" i="1"/>
  <c r="D39" i="1"/>
  <c r="X13" i="1"/>
  <c r="T13" i="1"/>
  <c r="P13" i="1"/>
  <c r="L13" i="1"/>
  <c r="N13" i="1"/>
  <c r="J13" i="1"/>
  <c r="F13" i="1"/>
  <c r="V13" i="1"/>
  <c r="R13" i="1"/>
  <c r="H13" i="1"/>
  <c r="D13" i="1"/>
  <c r="X41" i="1"/>
  <c r="T41" i="1"/>
  <c r="P41" i="1"/>
  <c r="V41" i="1"/>
  <c r="R41" i="1"/>
  <c r="L41" i="1"/>
  <c r="F41" i="1"/>
  <c r="N41" i="1"/>
  <c r="J41" i="1"/>
  <c r="H41" i="1"/>
  <c r="D41" i="1"/>
  <c r="V44" i="1"/>
  <c r="R44" i="1"/>
  <c r="X44" i="1"/>
  <c r="T44" i="1"/>
  <c r="P44" i="1"/>
  <c r="N44" i="1"/>
  <c r="J44" i="1"/>
  <c r="H44" i="1"/>
  <c r="D44" i="1"/>
  <c r="L44" i="1"/>
  <c r="F44" i="1"/>
  <c r="X47" i="1"/>
  <c r="T47" i="1"/>
  <c r="P47" i="1"/>
  <c r="L47" i="1"/>
  <c r="N47" i="1"/>
  <c r="J47" i="1"/>
  <c r="F47" i="1"/>
  <c r="V47" i="1"/>
  <c r="R47" i="1"/>
  <c r="H47" i="1"/>
  <c r="D47" i="1"/>
  <c r="X25" i="1"/>
  <c r="T25" i="1"/>
  <c r="P25" i="1"/>
  <c r="V25" i="1"/>
  <c r="R25" i="1"/>
  <c r="L25" i="1"/>
  <c r="J25" i="1"/>
  <c r="F25" i="1"/>
  <c r="N25" i="1"/>
  <c r="H25" i="1"/>
  <c r="D25" i="1"/>
  <c r="X23" i="1"/>
  <c r="T23" i="1"/>
  <c r="P23" i="1"/>
  <c r="L23" i="1"/>
  <c r="N23" i="1"/>
  <c r="J23" i="1"/>
  <c r="F23" i="1"/>
  <c r="V23" i="1"/>
  <c r="R23" i="1"/>
  <c r="H23" i="1"/>
  <c r="D23" i="1"/>
  <c r="V32" i="1"/>
  <c r="R32" i="1"/>
  <c r="X32" i="1"/>
  <c r="T32" i="1"/>
  <c r="P32" i="1"/>
  <c r="N32" i="1"/>
  <c r="J32" i="1"/>
  <c r="H32" i="1"/>
  <c r="D32" i="1"/>
  <c r="L32" i="1"/>
  <c r="F32" i="1"/>
  <c r="AF23" i="1"/>
  <c r="V18" i="1"/>
  <c r="R18" i="1"/>
  <c r="N18" i="1"/>
  <c r="P18" i="1"/>
  <c r="L18" i="1"/>
  <c r="H18" i="1"/>
  <c r="D18" i="1"/>
  <c r="X18" i="1"/>
  <c r="T18" i="1"/>
  <c r="J18" i="1"/>
  <c r="F18" i="1"/>
  <c r="X45" i="1"/>
  <c r="T45" i="1"/>
  <c r="P45" i="1"/>
  <c r="V45" i="1"/>
  <c r="R45" i="1"/>
  <c r="L45" i="1"/>
  <c r="F45" i="1"/>
  <c r="N45" i="1"/>
  <c r="J45" i="1"/>
  <c r="H45" i="1"/>
  <c r="D45" i="1"/>
  <c r="V38" i="1"/>
  <c r="R38" i="1"/>
  <c r="X38" i="1"/>
  <c r="N38" i="1"/>
  <c r="J38" i="1"/>
  <c r="T38" i="1"/>
  <c r="P38" i="1"/>
  <c r="L38" i="1"/>
  <c r="H38" i="1"/>
  <c r="D38" i="1"/>
  <c r="F38" i="1"/>
  <c r="X11" i="1"/>
  <c r="T11" i="1"/>
  <c r="V11" i="1"/>
  <c r="R11" i="1"/>
  <c r="P11" i="1"/>
  <c r="L11" i="1"/>
  <c r="J11" i="1"/>
  <c r="F11" i="1"/>
  <c r="N11" i="1"/>
  <c r="H11" i="1"/>
  <c r="D11" i="1"/>
  <c r="V28" i="1"/>
  <c r="R28" i="1"/>
  <c r="X28" i="1"/>
  <c r="T28" i="1"/>
  <c r="P28" i="1"/>
  <c r="N28" i="1"/>
  <c r="H28" i="1"/>
  <c r="D28" i="1"/>
  <c r="L28" i="1"/>
  <c r="J28" i="1"/>
  <c r="F28" i="1"/>
  <c r="X15" i="1"/>
  <c r="T15" i="1"/>
  <c r="P15" i="1"/>
  <c r="L15" i="1"/>
  <c r="N15" i="1"/>
  <c r="J15" i="1"/>
  <c r="F15" i="1"/>
  <c r="V15" i="1"/>
  <c r="R15" i="1"/>
  <c r="H15" i="1"/>
  <c r="D15" i="1"/>
  <c r="V30" i="1"/>
  <c r="R30" i="1"/>
  <c r="X30" i="1"/>
  <c r="N30" i="1"/>
  <c r="T30" i="1"/>
  <c r="P30" i="1"/>
  <c r="L30" i="1"/>
  <c r="H30" i="1"/>
  <c r="D30" i="1"/>
  <c r="J30" i="1"/>
  <c r="F30" i="1"/>
  <c r="AH25" i="1"/>
  <c r="X27" i="1"/>
  <c r="T27" i="1"/>
  <c r="P27" i="1"/>
  <c r="L27" i="1"/>
  <c r="V27" i="1"/>
  <c r="R27" i="1"/>
  <c r="N27" i="1"/>
  <c r="J27" i="1"/>
  <c r="F27" i="1"/>
  <c r="H27" i="1"/>
  <c r="D27" i="1"/>
  <c r="Z25" i="1"/>
  <c r="AF32" i="1"/>
  <c r="X43" i="1"/>
  <c r="T43" i="1"/>
  <c r="P43" i="1"/>
  <c r="L43" i="1"/>
  <c r="V43" i="1"/>
  <c r="R43" i="1"/>
  <c r="N43" i="1"/>
  <c r="J43" i="1"/>
  <c r="F43" i="1"/>
  <c r="H43" i="1"/>
  <c r="D43" i="1"/>
  <c r="X35" i="1"/>
  <c r="T35" i="1"/>
  <c r="P35" i="1"/>
  <c r="L35" i="1"/>
  <c r="V35" i="1"/>
  <c r="R35" i="1"/>
  <c r="N35" i="1"/>
  <c r="J35" i="1"/>
  <c r="F35" i="1"/>
  <c r="H35" i="1"/>
  <c r="D35" i="1"/>
  <c r="X29" i="1"/>
  <c r="T29" i="1"/>
  <c r="P29" i="1"/>
  <c r="V29" i="1"/>
  <c r="R29" i="1"/>
  <c r="L29" i="1"/>
  <c r="J29" i="1"/>
  <c r="F29" i="1"/>
  <c r="N29" i="1"/>
  <c r="H29" i="1"/>
  <c r="D29" i="1"/>
  <c r="V26" i="1"/>
  <c r="R26" i="1"/>
  <c r="X26" i="1"/>
  <c r="N26" i="1"/>
  <c r="L26" i="1"/>
  <c r="H26" i="1"/>
  <c r="D26" i="1"/>
  <c r="T26" i="1"/>
  <c r="P26" i="1"/>
  <c r="J26" i="1"/>
  <c r="F26" i="1"/>
  <c r="V46" i="1"/>
  <c r="R46" i="1"/>
  <c r="X46" i="1"/>
  <c r="N46" i="1"/>
  <c r="J46" i="1"/>
  <c r="T46" i="1"/>
  <c r="P46" i="1"/>
  <c r="L46" i="1"/>
  <c r="H46" i="1"/>
  <c r="D46" i="1"/>
  <c r="F46" i="1"/>
  <c r="V24" i="1"/>
  <c r="R24" i="1"/>
  <c r="X24" i="1"/>
  <c r="T24" i="1"/>
  <c r="P24" i="1"/>
  <c r="N24" i="1"/>
  <c r="H24" i="1"/>
  <c r="D24" i="1"/>
  <c r="L24" i="1"/>
  <c r="J24" i="1"/>
  <c r="F24" i="1"/>
  <c r="V36" i="1"/>
  <c r="R36" i="1"/>
  <c r="X36" i="1"/>
  <c r="T36" i="1"/>
  <c r="P36" i="1"/>
  <c r="N36" i="1"/>
  <c r="J36" i="1"/>
  <c r="H36" i="1"/>
  <c r="D36" i="1"/>
  <c r="L36" i="1"/>
  <c r="F36" i="1"/>
  <c r="V12" i="1"/>
  <c r="R12" i="1"/>
  <c r="X12" i="1"/>
  <c r="T12" i="1"/>
  <c r="N12" i="1"/>
  <c r="H12" i="1"/>
  <c r="D12" i="1"/>
  <c r="P12" i="1"/>
  <c r="L12" i="1"/>
  <c r="J12" i="1"/>
  <c r="F12" i="1"/>
  <c r="X33" i="1"/>
  <c r="T33" i="1"/>
  <c r="P33" i="1"/>
  <c r="V33" i="1"/>
  <c r="R33" i="1"/>
  <c r="L33" i="1"/>
  <c r="F33" i="1"/>
  <c r="N33" i="1"/>
  <c r="J33" i="1"/>
  <c r="H33" i="1"/>
  <c r="D33" i="1"/>
  <c r="V16" i="1"/>
  <c r="R16" i="1"/>
  <c r="X16" i="1"/>
  <c r="T16" i="1"/>
  <c r="N16" i="1"/>
  <c r="H16" i="1"/>
  <c r="D16" i="1"/>
  <c r="P16" i="1"/>
  <c r="L16" i="1"/>
  <c r="J16" i="1"/>
  <c r="F16" i="1"/>
  <c r="AF12" i="1"/>
  <c r="AF16" i="1"/>
  <c r="Z33" i="1"/>
  <c r="AF33" i="1"/>
  <c r="AF25" i="1"/>
  <c r="Z12" i="1"/>
  <c r="Z30" i="1"/>
  <c r="Z43" i="1"/>
  <c r="Z36" i="1"/>
  <c r="AH47" i="1"/>
  <c r="AH12" i="1"/>
  <c r="AH36" i="1"/>
  <c r="Z24" i="1"/>
  <c r="AF36" i="1"/>
  <c r="AH11" i="1"/>
  <c r="AF45" i="1"/>
  <c r="Z26" i="1"/>
  <c r="AF47" i="1"/>
  <c r="Z47" i="1"/>
  <c r="Z44" i="1"/>
  <c r="Z41" i="1"/>
  <c r="AF11" i="1"/>
  <c r="AH17" i="1"/>
  <c r="Z19" i="1"/>
  <c r="AF19" i="1"/>
  <c r="AF43" i="1"/>
  <c r="AH26" i="1"/>
  <c r="AF40" i="1"/>
  <c r="AF28" i="1"/>
  <c r="AF26" i="1"/>
  <c r="AH24" i="1"/>
  <c r="AF24" i="1"/>
  <c r="AH20" i="1"/>
  <c r="AF37" i="1"/>
  <c r="AF42" i="1"/>
  <c r="AH31" i="1"/>
  <c r="Z27" i="1"/>
  <c r="AH29" i="1"/>
  <c r="AF41" i="1"/>
  <c r="AH41" i="1"/>
  <c r="AF18" i="1"/>
  <c r="Z35" i="1"/>
  <c r="AH44" i="1"/>
  <c r="AF44" i="1"/>
  <c r="AF46" i="1"/>
  <c r="AH46" i="1"/>
  <c r="Z46" i="1"/>
  <c r="AK12" i="1"/>
  <c r="AF21" i="1"/>
  <c r="AH21" i="1"/>
  <c r="Z34" i="1"/>
  <c r="AH13" i="1"/>
  <c r="AH18" i="1"/>
  <c r="AH40" i="1"/>
  <c r="AF39" i="1"/>
  <c r="Z13" i="1"/>
  <c r="AF13" i="1"/>
  <c r="AF22" i="1"/>
  <c r="AF35" i="1"/>
  <c r="AF29" i="1"/>
  <c r="AK19" i="1"/>
  <c r="AK23" i="1"/>
  <c r="AK21" i="1"/>
  <c r="AH30" i="1"/>
  <c r="AH15" i="1"/>
  <c r="Z39" i="1"/>
  <c r="AF38" i="1"/>
  <c r="AH39" i="1"/>
  <c r="AK30" i="1"/>
  <c r="AI49" i="1"/>
  <c r="AK20" i="1"/>
  <c r="AK32" i="1"/>
  <c r="AK47" i="1"/>
  <c r="AK39" i="1"/>
  <c r="AF30" i="1"/>
  <c r="Z37" i="1"/>
  <c r="AH27" i="1"/>
  <c r="AH37" i="1"/>
  <c r="AH35" i="1"/>
  <c r="AH43" i="1"/>
  <c r="Z29" i="1"/>
  <c r="AJ46" i="1"/>
  <c r="AK15" i="1"/>
  <c r="AK27" i="1"/>
  <c r="AK37" i="1"/>
  <c r="AK44" i="1"/>
  <c r="AH19" i="1"/>
  <c r="AK13" i="1"/>
  <c r="AK42" i="1"/>
  <c r="AK11" i="1"/>
  <c r="AK24" i="1"/>
  <c r="AK26" i="1"/>
  <c r="Z11" i="1"/>
  <c r="Z38" i="1"/>
  <c r="Z40" i="1"/>
  <c r="Z45" i="1"/>
  <c r="AH38" i="1"/>
  <c r="AH45" i="1"/>
  <c r="Z28" i="1"/>
  <c r="AH28" i="1"/>
  <c r="AF34" i="1"/>
  <c r="AH34" i="1"/>
  <c r="Z18" i="1"/>
  <c r="AF17" i="1"/>
  <c r="Z17" i="1"/>
  <c r="AJ42" i="1"/>
  <c r="AK34" i="1"/>
  <c r="AK40" i="1"/>
  <c r="AK16" i="1"/>
  <c r="AK18" i="1"/>
  <c r="AK33" i="1"/>
  <c r="AK45" i="1"/>
  <c r="AK41" i="1"/>
  <c r="AK35" i="1"/>
  <c r="AK28" i="1"/>
  <c r="AK46" i="1"/>
  <c r="AK22" i="1"/>
  <c r="AK25" i="1"/>
  <c r="AK36" i="1"/>
  <c r="AK43" i="1"/>
  <c r="AK31" i="1"/>
  <c r="AK17" i="1"/>
  <c r="AK29" i="1"/>
  <c r="AK38" i="1"/>
  <c r="Z22" i="1"/>
  <c r="Z21" i="1"/>
  <c r="Z31" i="1"/>
  <c r="Z42" i="1"/>
  <c r="AF27" i="1"/>
  <c r="AH22" i="1"/>
  <c r="AF31" i="1"/>
  <c r="Z15" i="1"/>
  <c r="AF15" i="1"/>
  <c r="Z20" i="1"/>
  <c r="AH42" i="1"/>
  <c r="AF20" i="1"/>
  <c r="AJ15" i="1"/>
  <c r="Y50" i="1" l="1"/>
  <c r="AJ14" i="1"/>
  <c r="AG50" i="1"/>
  <c r="AJ27" i="1"/>
  <c r="AJ21" i="1"/>
  <c r="E50" i="1"/>
  <c r="I50" i="1"/>
  <c r="M50" i="1"/>
  <c r="Q50" i="1"/>
  <c r="U50" i="1"/>
  <c r="C50" i="1"/>
  <c r="G50" i="1"/>
  <c r="K50" i="1"/>
  <c r="O50" i="1"/>
  <c r="S50" i="1"/>
  <c r="W50" i="1"/>
  <c r="AJ38" i="1"/>
  <c r="AJ13" i="1"/>
  <c r="AJ20" i="1"/>
  <c r="AC50" i="1"/>
  <c r="AA50" i="1"/>
  <c r="AJ23" i="1"/>
  <c r="AJ45" i="1"/>
  <c r="AJ16" i="1"/>
  <c r="AJ47" i="1"/>
  <c r="AJ17" i="1"/>
  <c r="AJ25" i="1"/>
  <c r="AJ28" i="1"/>
  <c r="AJ19" i="1"/>
  <c r="AJ12" i="1"/>
  <c r="AJ33" i="1"/>
  <c r="AJ32" i="1"/>
  <c r="AJ37" i="1"/>
  <c r="AJ40" i="1"/>
  <c r="AJ35" i="1"/>
  <c r="AJ18" i="1"/>
  <c r="AJ29" i="1"/>
  <c r="AJ43" i="1"/>
  <c r="AJ30" i="1"/>
  <c r="AJ11" i="1"/>
  <c r="AJ36" i="1"/>
  <c r="AJ31" i="1"/>
  <c r="AE50" i="1"/>
  <c r="AJ39" i="1"/>
  <c r="AJ24" i="1"/>
  <c r="AJ44" i="1"/>
  <c r="AJ34" i="1"/>
  <c r="AJ41" i="1"/>
  <c r="AJ26" i="1"/>
  <c r="AJ22" i="1"/>
  <c r="AI50" i="1"/>
  <c r="AJ49" i="1" l="1"/>
</calcChain>
</file>

<file path=xl/sharedStrings.xml><?xml version="1.0" encoding="utf-8"?>
<sst xmlns="http://schemas.openxmlformats.org/spreadsheetml/2006/main" count="106" uniqueCount="82">
  <si>
    <t xml:space="preserve"> </t>
  </si>
  <si>
    <t>OPERATING</t>
  </si>
  <si>
    <t xml:space="preserve">  </t>
  </si>
  <si>
    <t>CAPITAL</t>
  </si>
  <si>
    <t>%</t>
  </si>
  <si>
    <t>TOTAL</t>
  </si>
  <si>
    <t>URB. AREA.</t>
  </si>
  <si>
    <t xml:space="preserve">% </t>
  </si>
  <si>
    <t>% OF</t>
  </si>
  <si>
    <t>PROGRAM</t>
  </si>
  <si>
    <t>FORMULA</t>
  </si>
  <si>
    <t>OBLIGATED</t>
  </si>
  <si>
    <t xml:space="preserve">     TOTAL</t>
  </si>
  <si>
    <t xml:space="preserve">     % of Total</t>
  </si>
  <si>
    <t>Atlanta, GA</t>
  </si>
  <si>
    <t>Baltimore, MD</t>
  </si>
  <si>
    <t>Cleveland, OH</t>
  </si>
  <si>
    <t>Detroit, MI</t>
  </si>
  <si>
    <t>Houston, TX</t>
  </si>
  <si>
    <t>Milwaukee, WI</t>
  </si>
  <si>
    <t>New Orleans, LA</t>
  </si>
  <si>
    <t>Pittsburgh, PA</t>
  </si>
  <si>
    <t>San Antonio, TX</t>
  </si>
  <si>
    <t>San Diego, CA</t>
  </si>
  <si>
    <t>San Jose, CA</t>
  </si>
  <si>
    <t>San Juan, PR</t>
  </si>
  <si>
    <t>Seattle, WA</t>
  </si>
  <si>
    <t>CAPITAL OBLIGATIONS</t>
  </si>
  <si>
    <t>UZA</t>
  </si>
  <si>
    <t>URBANIZED AREAS OVER 1 MILLION POPULATION</t>
  </si>
  <si>
    <t>JOB</t>
  </si>
  <si>
    <t>ACCESS</t>
  </si>
  <si>
    <t>Rank</t>
  </si>
  <si>
    <t>Cincinnati, OH-KY-IN</t>
  </si>
  <si>
    <t>Virginia Beach, VA</t>
  </si>
  <si>
    <t>Providence, RI-MA</t>
  </si>
  <si>
    <t>Orlando, FL</t>
  </si>
  <si>
    <t>Miami, FL</t>
  </si>
  <si>
    <t>Las Vegas, NV</t>
  </si>
  <si>
    <t>Indianapolis, IN</t>
  </si>
  <si>
    <t>Columbus, OH</t>
  </si>
  <si>
    <t>Portland, OR-WA</t>
  </si>
  <si>
    <t>Boston, MA--NH--RI</t>
  </si>
  <si>
    <t>Chicago, IL-IN</t>
  </si>
  <si>
    <t>Dallas--Fort Worth--Arlington, TX</t>
  </si>
  <si>
    <t>Denver--Aurora, CO</t>
  </si>
  <si>
    <t>Kansas City, MO-KS</t>
  </si>
  <si>
    <t>Minneapolis--St. Paul, MN</t>
  </si>
  <si>
    <t>New York--Newark, NY-NJ-CT</t>
  </si>
  <si>
    <t>Philadelphia, PA-NJ-DE-MD</t>
  </si>
  <si>
    <t>Phoenix--Mesa, AZ</t>
  </si>
  <si>
    <t>San Francisco--Oakland, CA</t>
  </si>
  <si>
    <t>St. Louis, MO-IL</t>
  </si>
  <si>
    <t>Tampa--St. Petersburg, FL</t>
  </si>
  <si>
    <t>Washington, DC-VA-MD</t>
  </si>
  <si>
    <t>TABLE 7</t>
  </si>
  <si>
    <t>Los Angeles--Long Beach--Santa Ana, CA</t>
  </si>
  <si>
    <t>ALTERNATIVE</t>
  </si>
  <si>
    <t>ANALYSIS</t>
  </si>
  <si>
    <t xml:space="preserve">CLEAN </t>
  </si>
  <si>
    <t>FUELS</t>
  </si>
  <si>
    <t>FREEDOM</t>
  </si>
  <si>
    <t>NEW</t>
  </si>
  <si>
    <t>JOB ACCESS</t>
  </si>
  <si>
    <t xml:space="preserve">FHWA TRF / </t>
  </si>
  <si>
    <t>EMER SUPPL.</t>
  </si>
  <si>
    <t xml:space="preserve">PAUL S. </t>
  </si>
  <si>
    <t>URBANIZED</t>
  </si>
  <si>
    <t>AREA</t>
  </si>
  <si>
    <t>REV. COM</t>
  </si>
  <si>
    <t>TRAN. PARKS</t>
  </si>
  <si>
    <t xml:space="preserve">SARBANES </t>
  </si>
  <si>
    <t>TIGGER</t>
  </si>
  <si>
    <t>NATIONAL</t>
  </si>
  <si>
    <t>RESEARCH</t>
  </si>
  <si>
    <t>TIGER</t>
  </si>
  <si>
    <t>OPERATING OBLIGATIONS</t>
  </si>
  <si>
    <t>CAPITAL (including Planning) AND OPERATING OBLIGATIONS FOR FY 2012</t>
  </si>
  <si>
    <t>Charlotte, NC-SC</t>
  </si>
  <si>
    <t xml:space="preserve">NOTE:    Represents Capital obligations for Urb. Area Formula. Alternative Analysis, Capital (Fixed Guideway Modernization, </t>
  </si>
  <si>
    <t xml:space="preserve">              Bus and Bus Facilities and New Starts), National Research, TIGER, New Freedom, JARC and Emergency Suppl./ FHWA include planning.  </t>
  </si>
  <si>
    <t xml:space="preserve">               % of Total (last column) is the UZA percentage of the total for all large UZAs.  Others are the program percentages by UZA.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</si>
</sst>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0.00E+00_)"/>
    <numFmt numFmtId="166" formatCode="&quot;$&quot;#,##0"/>
  </numFmts>
  <fonts count="6" x14ac:knownFonts="1">
    <font>
      <sz val="12"/>
      <name val="Arial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1">
    <xf numFmtId="165" fontId="0" fillId="0" borderId="0"/>
  </cellStyleXfs>
  <cellXfs count="146">
    <xf numFmtId="165" fontId="0" fillId="0" borderId="0" xfId="0"/>
    <xf numFmtId="165" fontId="1" fillId="0" borderId="0" xfId="0" applyFont="1"/>
    <xf numFmtId="3" fontId="0" fillId="0" borderId="0" xfId="0" applyNumberFormat="1"/>
    <xf numFmtId="3" fontId="1" fillId="0" borderId="0" xfId="0" applyNumberFormat="1" applyFont="1"/>
    <xf numFmtId="165" fontId="2" fillId="0" borderId="1" xfId="0" applyFont="1" applyBorder="1"/>
    <xf numFmtId="3" fontId="2" fillId="0" borderId="1" xfId="0" applyNumberFormat="1" applyFont="1" applyBorder="1"/>
    <xf numFmtId="165" fontId="2" fillId="0" borderId="0" xfId="0" applyFont="1"/>
    <xf numFmtId="165" fontId="2" fillId="0" borderId="0" xfId="0" applyFont="1" applyBorder="1"/>
    <xf numFmtId="3" fontId="3" fillId="0" borderId="0" xfId="0" applyNumberFormat="1" applyFont="1" applyBorder="1"/>
    <xf numFmtId="165" fontId="3" fillId="0" borderId="0" xfId="0" applyFont="1" applyBorder="1"/>
    <xf numFmtId="165" fontId="3" fillId="0" borderId="2" xfId="0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165" fontId="2" fillId="0" borderId="2" xfId="0" applyFont="1" applyFill="1" applyBorder="1"/>
    <xf numFmtId="165" fontId="2" fillId="0" borderId="3" xfId="0" applyFont="1" applyFill="1" applyBorder="1"/>
    <xf numFmtId="165" fontId="2" fillId="0" borderId="4" xfId="0" applyFont="1" applyFill="1" applyBorder="1"/>
    <xf numFmtId="3" fontId="2" fillId="0" borderId="0" xfId="0" applyNumberFormat="1" applyFont="1" applyFill="1" applyBorder="1"/>
    <xf numFmtId="165" fontId="2" fillId="0" borderId="0" xfId="0" applyFont="1" applyFill="1" applyBorder="1"/>
    <xf numFmtId="165" fontId="3" fillId="0" borderId="3" xfId="0" applyFont="1" applyBorder="1"/>
    <xf numFmtId="165" fontId="3" fillId="0" borderId="4" xfId="0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5" xfId="0" applyFont="1" applyFill="1" applyBorder="1" applyAlignment="1">
      <alignment horizontal="center"/>
    </xf>
    <xf numFmtId="165" fontId="3" fillId="0" borderId="6" xfId="0" applyFont="1" applyFill="1" applyBorder="1" applyAlignment="1">
      <alignment horizontal="center"/>
    </xf>
    <xf numFmtId="165" fontId="3" fillId="0" borderId="0" xfId="0" applyFont="1" applyBorder="1" applyAlignment="1">
      <alignment horizontal="center"/>
    </xf>
    <xf numFmtId="165" fontId="3" fillId="0" borderId="0" xfId="0" applyFont="1"/>
    <xf numFmtId="37" fontId="2" fillId="0" borderId="0" xfId="0" applyNumberFormat="1" applyFont="1" applyProtection="1"/>
    <xf numFmtId="165" fontId="2" fillId="0" borderId="0" xfId="0" applyFont="1" applyFill="1"/>
    <xf numFmtId="165" fontId="2" fillId="0" borderId="5" xfId="0" applyFont="1" applyFill="1" applyBorder="1"/>
    <xf numFmtId="165" fontId="2" fillId="0" borderId="6" xfId="0" applyFont="1" applyFill="1" applyBorder="1"/>
    <xf numFmtId="165" fontId="2" fillId="0" borderId="5" xfId="0" applyFont="1" applyBorder="1"/>
    <xf numFmtId="166" fontId="2" fillId="0" borderId="5" xfId="0" applyNumberFormat="1" applyFont="1" applyBorder="1"/>
    <xf numFmtId="164" fontId="2" fillId="0" borderId="0" xfId="0" applyNumberFormat="1" applyFont="1" applyBorder="1" applyProtection="1"/>
    <xf numFmtId="166" fontId="2" fillId="0" borderId="0" xfId="0" applyNumberFormat="1" applyFont="1" applyBorder="1" applyProtection="1"/>
    <xf numFmtId="166" fontId="2" fillId="0" borderId="5" xfId="0" applyNumberFormat="1" applyFont="1" applyBorder="1" applyProtection="1"/>
    <xf numFmtId="164" fontId="2" fillId="0" borderId="6" xfId="0" applyNumberFormat="1" applyFont="1" applyBorder="1" applyProtection="1"/>
    <xf numFmtId="165" fontId="2" fillId="0" borderId="7" xfId="0" applyFont="1" applyBorder="1"/>
    <xf numFmtId="166" fontId="2" fillId="0" borderId="7" xfId="0" applyNumberFormat="1" applyFont="1" applyBorder="1"/>
    <xf numFmtId="164" fontId="2" fillId="0" borderId="8" xfId="0" applyNumberFormat="1" applyFont="1" applyBorder="1" applyProtection="1"/>
    <xf numFmtId="166" fontId="2" fillId="0" borderId="8" xfId="0" applyNumberFormat="1" applyFont="1" applyBorder="1"/>
    <xf numFmtId="166" fontId="2" fillId="0" borderId="8" xfId="0" applyNumberFormat="1" applyFont="1" applyBorder="1" applyProtection="1"/>
    <xf numFmtId="166" fontId="2" fillId="0" borderId="7" xfId="0" applyNumberFormat="1" applyFont="1" applyBorder="1" applyProtection="1"/>
    <xf numFmtId="164" fontId="2" fillId="0" borderId="9" xfId="0" applyNumberFormat="1" applyFont="1" applyBorder="1" applyProtection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Protection="1"/>
    <xf numFmtId="164" fontId="2" fillId="0" borderId="10" xfId="0" applyNumberFormat="1" applyFont="1" applyBorder="1" applyProtection="1"/>
    <xf numFmtId="166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166" fontId="3" fillId="0" borderId="12" xfId="0" applyNumberFormat="1" applyFont="1" applyBorder="1"/>
    <xf numFmtId="165" fontId="3" fillId="0" borderId="12" xfId="0" applyFont="1" applyBorder="1"/>
    <xf numFmtId="166" fontId="2" fillId="0" borderId="12" xfId="0" applyNumberFormat="1" applyFont="1" applyBorder="1" applyProtection="1"/>
    <xf numFmtId="37" fontId="2" fillId="0" borderId="12" xfId="0" applyNumberFormat="1" applyFont="1" applyBorder="1" applyProtection="1"/>
    <xf numFmtId="166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166" fontId="3" fillId="0" borderId="0" xfId="0" applyNumberFormat="1" applyFont="1" applyProtection="1"/>
    <xf numFmtId="3" fontId="3" fillId="0" borderId="0" xfId="0" applyNumberFormat="1" applyFont="1" applyProtection="1"/>
    <xf numFmtId="166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3" fillId="0" borderId="0" xfId="0" applyNumberFormat="1" applyFont="1" applyBorder="1" applyProtection="1"/>
    <xf numFmtId="3" fontId="2" fillId="0" borderId="16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/>
    <xf numFmtId="164" fontId="3" fillId="0" borderId="0" xfId="0" applyNumberFormat="1" applyFont="1" applyProtection="1"/>
    <xf numFmtId="164" fontId="3" fillId="0" borderId="5" xfId="0" applyNumberFormat="1" applyFont="1" applyBorder="1" applyProtection="1"/>
    <xf numFmtId="164" fontId="3" fillId="0" borderId="6" xfId="0" applyNumberFormat="1" applyFont="1" applyBorder="1" applyProtection="1"/>
    <xf numFmtId="164" fontId="3" fillId="0" borderId="0" xfId="0" applyNumberFormat="1" applyFont="1" applyBorder="1" applyProtection="1"/>
    <xf numFmtId="37" fontId="2" fillId="0" borderId="16" xfId="0" applyNumberFormat="1" applyFont="1" applyBorder="1" applyProtection="1"/>
    <xf numFmtId="3" fontId="3" fillId="0" borderId="17" xfId="0" applyNumberFormat="1" applyFont="1" applyBorder="1"/>
    <xf numFmtId="165" fontId="3" fillId="0" borderId="17" xfId="0" applyFont="1" applyBorder="1"/>
    <xf numFmtId="5" fontId="3" fillId="0" borderId="17" xfId="0" applyNumberFormat="1" applyFont="1" applyBorder="1" applyProtection="1"/>
    <xf numFmtId="164" fontId="3" fillId="0" borderId="17" xfId="0" applyNumberFormat="1" applyFont="1" applyBorder="1" applyProtection="1"/>
    <xf numFmtId="3" fontId="3" fillId="0" borderId="17" xfId="0" applyNumberFormat="1" applyFont="1" applyBorder="1" applyProtection="1"/>
    <xf numFmtId="5" fontId="3" fillId="0" borderId="18" xfId="0" applyNumberFormat="1" applyFont="1" applyBorder="1" applyProtection="1"/>
    <xf numFmtId="164" fontId="3" fillId="0" borderId="19" xfId="0" applyNumberFormat="1" applyFont="1" applyBorder="1" applyProtection="1"/>
    <xf numFmtId="164" fontId="3" fillId="0" borderId="18" xfId="0" applyNumberFormat="1" applyFont="1" applyBorder="1" applyProtection="1"/>
    <xf numFmtId="37" fontId="2" fillId="0" borderId="20" xfId="0" applyNumberFormat="1" applyFont="1" applyBorder="1" applyProtection="1"/>
    <xf numFmtId="3" fontId="3" fillId="0" borderId="0" xfId="0" applyNumberFormat="1" applyFont="1"/>
    <xf numFmtId="5" fontId="3" fillId="0" borderId="0" xfId="0" applyNumberFormat="1" applyFont="1" applyProtection="1"/>
    <xf numFmtId="165" fontId="4" fillId="0" borderId="0" xfId="0" applyFont="1"/>
    <xf numFmtId="3" fontId="4" fillId="0" borderId="0" xfId="0" applyNumberFormat="1" applyFont="1"/>
    <xf numFmtId="166" fontId="2" fillId="0" borderId="0" xfId="0" applyNumberFormat="1" applyFont="1" applyBorder="1"/>
    <xf numFmtId="165" fontId="2" fillId="0" borderId="21" xfId="0" applyFont="1" applyBorder="1"/>
    <xf numFmtId="166" fontId="2" fillId="0" borderId="21" xfId="0" applyNumberFormat="1" applyFont="1" applyBorder="1"/>
    <xf numFmtId="164" fontId="2" fillId="0" borderId="22" xfId="0" applyNumberFormat="1" applyFont="1" applyBorder="1" applyProtection="1"/>
    <xf numFmtId="166" fontId="2" fillId="0" borderId="22" xfId="0" applyNumberFormat="1" applyFont="1" applyBorder="1"/>
    <xf numFmtId="166" fontId="2" fillId="0" borderId="22" xfId="0" applyNumberFormat="1" applyFont="1" applyBorder="1" applyProtection="1"/>
    <xf numFmtId="166" fontId="2" fillId="0" borderId="21" xfId="0" applyNumberFormat="1" applyFont="1" applyBorder="1" applyProtection="1"/>
    <xf numFmtId="164" fontId="2" fillId="0" borderId="23" xfId="0" applyNumberFormat="1" applyFont="1" applyBorder="1" applyProtection="1"/>
    <xf numFmtId="37" fontId="2" fillId="0" borderId="6" xfId="0" applyNumberFormat="1" applyFont="1" applyBorder="1" applyAlignment="1" applyProtection="1">
      <alignment horizontal="center"/>
    </xf>
    <xf numFmtId="37" fontId="2" fillId="0" borderId="9" xfId="0" applyNumberFormat="1" applyFont="1" applyBorder="1" applyAlignment="1" applyProtection="1">
      <alignment horizontal="center"/>
    </xf>
    <xf numFmtId="37" fontId="2" fillId="0" borderId="23" xfId="0" applyNumberFormat="1" applyFont="1" applyBorder="1" applyAlignment="1" applyProtection="1">
      <alignment horizontal="center"/>
    </xf>
    <xf numFmtId="165" fontId="2" fillId="0" borderId="21" xfId="0" applyFont="1" applyFill="1" applyBorder="1"/>
    <xf numFmtId="165" fontId="3" fillId="0" borderId="0" xfId="0" applyFont="1" applyFill="1" applyBorder="1"/>
    <xf numFmtId="165" fontId="3" fillId="0" borderId="6" xfId="0" applyFont="1" applyFill="1" applyBorder="1"/>
    <xf numFmtId="165" fontId="2" fillId="0" borderId="24" xfId="0" applyFont="1" applyBorder="1"/>
    <xf numFmtId="165" fontId="3" fillId="0" borderId="5" xfId="0" applyFont="1" applyBorder="1"/>
    <xf numFmtId="165" fontId="0" fillId="0" borderId="0" xfId="0" applyBorder="1"/>
    <xf numFmtId="165" fontId="3" fillId="0" borderId="25" xfId="0" applyFont="1" applyBorder="1"/>
    <xf numFmtId="3" fontId="3" fillId="0" borderId="26" xfId="0" applyNumberFormat="1" applyFont="1" applyBorder="1"/>
    <xf numFmtId="165" fontId="3" fillId="0" borderId="26" xfId="0" applyFont="1" applyBorder="1"/>
    <xf numFmtId="165" fontId="3" fillId="0" borderId="27" xfId="0" applyFont="1" applyBorder="1"/>
    <xf numFmtId="165" fontId="2" fillId="0" borderId="23" xfId="0" applyFont="1" applyBorder="1"/>
    <xf numFmtId="165" fontId="3" fillId="0" borderId="6" xfId="0" applyFont="1" applyBorder="1"/>
    <xf numFmtId="166" fontId="2" fillId="0" borderId="2" xfId="0" applyNumberFormat="1" applyFont="1" applyFill="1" applyBorder="1"/>
    <xf numFmtId="166" fontId="2" fillId="0" borderId="8" xfId="0" applyNumberFormat="1" applyFont="1" applyFill="1" applyBorder="1"/>
    <xf numFmtId="166" fontId="2" fillId="0" borderId="2" xfId="0" applyNumberFormat="1" applyFont="1" applyFill="1" applyBorder="1" applyProtection="1"/>
    <xf numFmtId="166" fontId="2" fillId="0" borderId="8" xfId="0" applyNumberFormat="1" applyFont="1" applyFill="1" applyBorder="1" applyProtection="1"/>
    <xf numFmtId="165" fontId="3" fillId="0" borderId="0" xfId="0" applyFont="1" applyFill="1"/>
    <xf numFmtId="166" fontId="2" fillId="0" borderId="3" xfId="0" applyNumberFormat="1" applyFont="1" applyFill="1" applyBorder="1"/>
    <xf numFmtId="164" fontId="2" fillId="0" borderId="2" xfId="0" applyNumberFormat="1" applyFont="1" applyFill="1" applyBorder="1" applyProtection="1"/>
    <xf numFmtId="166" fontId="2" fillId="0" borderId="3" xfId="0" applyNumberFormat="1" applyFont="1" applyFill="1" applyBorder="1" applyProtection="1"/>
    <xf numFmtId="164" fontId="2" fillId="0" borderId="4" xfId="0" applyNumberFormat="1" applyFont="1" applyFill="1" applyBorder="1" applyProtection="1"/>
    <xf numFmtId="37" fontId="2" fillId="0" borderId="4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Protection="1"/>
    <xf numFmtId="166" fontId="2" fillId="0" borderId="5" xfId="0" applyNumberFormat="1" applyFont="1" applyFill="1" applyBorder="1"/>
    <xf numFmtId="164" fontId="2" fillId="0" borderId="0" xfId="0" applyNumberFormat="1" applyFont="1" applyFill="1" applyBorder="1" applyProtection="1"/>
    <xf numFmtId="166" fontId="2" fillId="0" borderId="5" xfId="0" applyNumberFormat="1" applyFont="1" applyFill="1" applyBorder="1" applyProtection="1"/>
    <xf numFmtId="164" fontId="2" fillId="0" borderId="6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horizontal="center"/>
    </xf>
    <xf numFmtId="165" fontId="2" fillId="0" borderId="7" xfId="0" applyFont="1" applyFill="1" applyBorder="1" applyAlignment="1">
      <alignment wrapText="1"/>
    </xf>
    <xf numFmtId="166" fontId="2" fillId="0" borderId="7" xfId="0" applyNumberFormat="1" applyFont="1" applyFill="1" applyBorder="1"/>
    <xf numFmtId="164" fontId="2" fillId="0" borderId="8" xfId="0" applyNumberFormat="1" applyFont="1" applyFill="1" applyBorder="1" applyProtection="1"/>
    <xf numFmtId="166" fontId="2" fillId="0" borderId="7" xfId="0" applyNumberFormat="1" applyFont="1" applyFill="1" applyBorder="1" applyProtection="1"/>
    <xf numFmtId="164" fontId="2" fillId="0" borderId="9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horizontal="center"/>
    </xf>
    <xf numFmtId="165" fontId="2" fillId="0" borderId="7" xfId="0" applyFont="1" applyFill="1" applyBorder="1"/>
    <xf numFmtId="165" fontId="2" fillId="0" borderId="28" xfId="0" applyFont="1" applyBorder="1"/>
    <xf numFmtId="165" fontId="2" fillId="0" borderId="29" xfId="0" applyFont="1" applyBorder="1"/>
    <xf numFmtId="165" fontId="2" fillId="0" borderId="30" xfId="0" applyFont="1" applyBorder="1"/>
    <xf numFmtId="165" fontId="2" fillId="0" borderId="31" xfId="0" applyFont="1" applyBorder="1"/>
    <xf numFmtId="5" fontId="2" fillId="0" borderId="2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2" fillId="0" borderId="8" xfId="0" applyNumberFormat="1" applyFont="1" applyFill="1" applyBorder="1" applyProtection="1"/>
    <xf numFmtId="5" fontId="2" fillId="0" borderId="0" xfId="0" applyNumberFormat="1" applyFont="1" applyBorder="1" applyProtection="1"/>
    <xf numFmtId="5" fontId="2" fillId="0" borderId="8" xfId="0" applyNumberFormat="1" applyFont="1" applyBorder="1" applyProtection="1"/>
    <xf numFmtId="5" fontId="2" fillId="0" borderId="22" xfId="0" applyNumberFormat="1" applyFont="1" applyBorder="1" applyProtection="1"/>
    <xf numFmtId="3" fontId="3" fillId="0" borderId="0" xfId="0" applyNumberFormat="1" applyFont="1" applyAlignment="1"/>
    <xf numFmtId="165" fontId="3" fillId="0" borderId="22" xfId="0" applyFont="1" applyBorder="1" applyAlignment="1">
      <alignment horizontal="center"/>
    </xf>
    <xf numFmtId="165" fontId="2" fillId="0" borderId="22" xfId="0" applyFont="1" applyBorder="1" applyAlignment="1"/>
    <xf numFmtId="165" fontId="0" fillId="0" borderId="22" xfId="0" applyBorder="1" applyAlignment="1"/>
    <xf numFmtId="165" fontId="5" fillId="0" borderId="22" xfId="0" applyFont="1" applyBorder="1" applyAlignment="1"/>
    <xf numFmtId="165" fontId="1" fillId="0" borderId="0" xfId="0" applyFont="1" applyAlignment="1">
      <alignment horizontal="center"/>
    </xf>
    <xf numFmtId="165" fontId="0" fillId="0" borderId="0" xfId="0" applyAlignment="1">
      <alignment horizontal="center"/>
    </xf>
    <xf numFmtId="165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U125"/>
  <sheetViews>
    <sheetView tabSelected="1" defaultGridColor="0" topLeftCell="A16" colorId="22" zoomScale="75" zoomScaleNormal="75" workbookViewId="0">
      <selection activeCell="Q21" sqref="Q21"/>
    </sheetView>
  </sheetViews>
  <sheetFormatPr defaultColWidth="11.44140625" defaultRowHeight="15" x14ac:dyDescent="0.2"/>
  <cols>
    <col min="1" max="1" width="0.44140625" customWidth="1"/>
    <col min="2" max="2" width="25.44140625" customWidth="1"/>
    <col min="3" max="3" width="14.33203125" style="2" customWidth="1"/>
    <col min="4" max="4" width="6" customWidth="1"/>
    <col min="5" max="5" width="16.5546875" bestFit="1" customWidth="1"/>
    <col min="6" max="6" width="6" customWidth="1"/>
    <col min="7" max="7" width="13.21875" style="2" bestFit="1" customWidth="1"/>
    <col min="8" max="8" width="6" customWidth="1"/>
    <col min="9" max="9" width="15.21875" customWidth="1"/>
    <col min="10" max="10" width="6" customWidth="1"/>
    <col min="11" max="11" width="13.21875" style="2" customWidth="1"/>
    <col min="12" max="12" width="6" customWidth="1"/>
    <col min="13" max="13" width="12.33203125" style="2" customWidth="1"/>
    <col min="14" max="14" width="6" customWidth="1"/>
    <col min="15" max="15" width="13" customWidth="1"/>
    <col min="16" max="16" width="6" customWidth="1"/>
    <col min="17" max="17" width="16.88671875" bestFit="1" customWidth="1"/>
    <col min="18" max="18" width="6" customWidth="1"/>
    <col min="19" max="19" width="13.88671875" customWidth="1"/>
    <col min="20" max="20" width="6" customWidth="1"/>
    <col min="21" max="21" width="16" customWidth="1"/>
    <col min="22" max="22" width="6" customWidth="1"/>
    <col min="23" max="23" width="13.44140625" style="2" customWidth="1"/>
    <col min="24" max="24" width="6" customWidth="1"/>
    <col min="25" max="25" width="16.109375" customWidth="1"/>
    <col min="26" max="26" width="6" customWidth="1"/>
    <col min="27" max="27" width="11" customWidth="1"/>
    <col min="28" max="28" width="7.21875" customWidth="1"/>
    <col min="29" max="29" width="16.44140625" customWidth="1"/>
    <col min="30" max="30" width="6.5546875" customWidth="1"/>
    <col min="31" max="31" width="18.77734375" customWidth="1"/>
    <col min="32" max="32" width="10.21875" customWidth="1"/>
    <col min="33" max="33" width="10.77734375" bestFit="1" customWidth="1"/>
    <col min="35" max="36" width="11.77734375" bestFit="1" customWidth="1"/>
  </cols>
  <sheetData>
    <row r="1" spans="1:47" ht="23.25" x14ac:dyDescent="0.35">
      <c r="B1" s="143" t="s">
        <v>55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</row>
    <row r="2" spans="1:47" ht="23.25" x14ac:dyDescent="0.35">
      <c r="B2" s="143" t="s">
        <v>77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47" ht="23.25" x14ac:dyDescent="0.35">
      <c r="B3" s="143" t="s">
        <v>29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</row>
    <row r="4" spans="1:47" ht="8.25" customHeight="1" thickBot="1" x14ac:dyDescent="0.4">
      <c r="A4" s="98"/>
      <c r="E4" s="1"/>
      <c r="F4" s="1"/>
      <c r="G4" s="3"/>
      <c r="H4" s="1"/>
      <c r="I4" s="1"/>
      <c r="J4" s="1"/>
      <c r="K4" s="3"/>
      <c r="L4" s="1"/>
      <c r="M4" s="3"/>
      <c r="N4" s="1"/>
      <c r="O4" s="1"/>
      <c r="P4" s="1"/>
      <c r="Q4" s="1"/>
      <c r="R4" s="1"/>
      <c r="S4" s="1"/>
      <c r="T4" s="1"/>
      <c r="U4" s="1"/>
    </row>
    <row r="5" spans="1:47" s="6" customFormat="1" ht="9.75" customHeight="1" thickTop="1" x14ac:dyDescent="0.2">
      <c r="A5" s="7"/>
      <c r="B5" s="96" t="s">
        <v>0</v>
      </c>
      <c r="C5" s="5"/>
      <c r="D5" s="4"/>
      <c r="E5" s="4"/>
      <c r="F5" s="4"/>
      <c r="G5" s="5"/>
      <c r="H5" s="4"/>
      <c r="I5" s="4"/>
      <c r="J5" s="4"/>
      <c r="K5" s="5"/>
      <c r="L5" s="4"/>
      <c r="M5" s="5"/>
      <c r="N5" s="4"/>
      <c r="O5" s="4" t="s">
        <v>0</v>
      </c>
      <c r="P5" s="4"/>
      <c r="Q5" s="4"/>
      <c r="R5" s="4"/>
      <c r="S5" s="4"/>
      <c r="T5" s="4"/>
      <c r="U5" s="4" t="s">
        <v>0</v>
      </c>
      <c r="V5" s="4"/>
      <c r="W5" s="5"/>
      <c r="X5" s="4"/>
      <c r="Y5" s="4"/>
      <c r="Z5" s="4"/>
      <c r="AA5" s="4"/>
      <c r="AB5" s="4"/>
      <c r="AC5" s="4"/>
      <c r="AD5" s="4"/>
      <c r="AE5" s="4"/>
      <c r="AF5" s="4"/>
      <c r="AG5" s="128"/>
      <c r="AH5" s="128"/>
      <c r="AI5" s="128"/>
      <c r="AJ5" s="128"/>
      <c r="AK5" s="129"/>
    </row>
    <row r="6" spans="1:47" s="6" customFormat="1" ht="15.75" x14ac:dyDescent="0.25">
      <c r="A6" s="7"/>
      <c r="B6" s="31"/>
      <c r="C6" s="139" t="s">
        <v>27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1"/>
      <c r="X6" s="141"/>
      <c r="Y6" s="141"/>
      <c r="Z6" s="141"/>
      <c r="AA6" s="139" t="s">
        <v>76</v>
      </c>
      <c r="AB6" s="142"/>
      <c r="AC6" s="142"/>
      <c r="AD6" s="142"/>
      <c r="AE6" s="142"/>
      <c r="AF6" s="142"/>
      <c r="AG6" s="142"/>
      <c r="AH6" s="142"/>
      <c r="AI6" s="131"/>
      <c r="AJ6" s="131"/>
      <c r="AK6" s="130"/>
    </row>
    <row r="7" spans="1:47" s="6" customFormat="1" ht="16.5" customHeight="1" x14ac:dyDescent="0.25">
      <c r="A7" s="7"/>
      <c r="B7" s="97"/>
      <c r="C7" s="8"/>
      <c r="D7" s="9"/>
      <c r="E7" s="10"/>
      <c r="F7" s="10"/>
      <c r="G7" s="11"/>
      <c r="H7" s="10"/>
      <c r="I7" s="10"/>
      <c r="J7" s="10"/>
      <c r="K7" s="11"/>
      <c r="L7" s="10"/>
      <c r="M7" s="10"/>
      <c r="N7" s="10"/>
      <c r="O7" s="13"/>
      <c r="P7" s="13"/>
      <c r="Q7" s="12" t="s">
        <v>66</v>
      </c>
      <c r="R7" s="10"/>
      <c r="S7" s="10"/>
      <c r="T7" s="10"/>
      <c r="U7" s="13" t="s">
        <v>2</v>
      </c>
      <c r="V7" s="13"/>
      <c r="W7" s="13"/>
      <c r="X7" s="13"/>
      <c r="Y7" s="14" t="s">
        <v>0</v>
      </c>
      <c r="Z7" s="15"/>
      <c r="AA7" s="9"/>
      <c r="AB7" s="9"/>
      <c r="AC7" s="16"/>
      <c r="AD7" s="17"/>
      <c r="AE7" s="7"/>
      <c r="AF7" s="9"/>
      <c r="AG7" s="18"/>
      <c r="AH7" s="19"/>
      <c r="AI7" s="7"/>
      <c r="AJ7" s="7"/>
      <c r="AK7" s="19"/>
    </row>
    <row r="8" spans="1:47" s="6" customFormat="1" x14ac:dyDescent="0.25">
      <c r="A8" s="7"/>
      <c r="B8" s="97" t="s">
        <v>28</v>
      </c>
      <c r="C8" s="20" t="s">
        <v>57</v>
      </c>
      <c r="D8" s="21" t="s">
        <v>4</v>
      </c>
      <c r="E8" s="21" t="s">
        <v>3</v>
      </c>
      <c r="F8" s="21" t="s">
        <v>4</v>
      </c>
      <c r="G8" s="22" t="s">
        <v>59</v>
      </c>
      <c r="H8" s="21" t="s">
        <v>4</v>
      </c>
      <c r="I8" s="21" t="s">
        <v>64</v>
      </c>
      <c r="J8" s="21" t="s">
        <v>4</v>
      </c>
      <c r="K8" s="22" t="s">
        <v>63</v>
      </c>
      <c r="L8" s="21" t="s">
        <v>4</v>
      </c>
      <c r="M8" s="21" t="s">
        <v>73</v>
      </c>
      <c r="N8" s="21" t="s">
        <v>4</v>
      </c>
      <c r="O8" s="21" t="s">
        <v>62</v>
      </c>
      <c r="P8" s="21" t="s">
        <v>4</v>
      </c>
      <c r="Q8" s="22" t="s">
        <v>71</v>
      </c>
      <c r="R8" s="21" t="s">
        <v>4</v>
      </c>
      <c r="S8" s="21"/>
      <c r="T8" s="21" t="s">
        <v>4</v>
      </c>
      <c r="U8" s="21"/>
      <c r="V8" s="21" t="s">
        <v>4</v>
      </c>
      <c r="W8" s="21" t="s">
        <v>67</v>
      </c>
      <c r="X8" s="21" t="s">
        <v>4</v>
      </c>
      <c r="Y8" s="23" t="s">
        <v>5</v>
      </c>
      <c r="Z8" s="24" t="s">
        <v>4</v>
      </c>
      <c r="AA8" s="21" t="s">
        <v>30</v>
      </c>
      <c r="AB8" s="25" t="s">
        <v>7</v>
      </c>
      <c r="AC8" s="22" t="s">
        <v>62</v>
      </c>
      <c r="AD8" s="21" t="s">
        <v>7</v>
      </c>
      <c r="AE8" s="25" t="s">
        <v>6</v>
      </c>
      <c r="AF8" s="25" t="s">
        <v>7</v>
      </c>
      <c r="AG8" s="23" t="s">
        <v>5</v>
      </c>
      <c r="AH8" s="24" t="s">
        <v>4</v>
      </c>
      <c r="AI8" s="25" t="s">
        <v>5</v>
      </c>
      <c r="AJ8" s="25" t="s">
        <v>8</v>
      </c>
      <c r="AK8" s="104" t="s">
        <v>32</v>
      </c>
      <c r="AL8" s="26"/>
      <c r="AM8" s="26"/>
      <c r="AU8" s="27"/>
    </row>
    <row r="9" spans="1:47" s="6" customFormat="1" x14ac:dyDescent="0.25">
      <c r="A9" s="7"/>
      <c r="B9" s="31"/>
      <c r="C9" s="20" t="s">
        <v>58</v>
      </c>
      <c r="D9" s="7"/>
      <c r="E9" s="21" t="s">
        <v>9</v>
      </c>
      <c r="F9" s="94"/>
      <c r="G9" s="22" t="s">
        <v>60</v>
      </c>
      <c r="H9" s="94"/>
      <c r="I9" s="21" t="s">
        <v>65</v>
      </c>
      <c r="J9" s="94"/>
      <c r="K9" s="22" t="s">
        <v>69</v>
      </c>
      <c r="L9" s="94"/>
      <c r="M9" s="21" t="s">
        <v>74</v>
      </c>
      <c r="N9" s="94"/>
      <c r="O9" s="21" t="s">
        <v>61</v>
      </c>
      <c r="P9" s="94"/>
      <c r="Q9" s="22" t="s">
        <v>70</v>
      </c>
      <c r="R9" s="94"/>
      <c r="S9" s="21" t="s">
        <v>75</v>
      </c>
      <c r="T9" s="94"/>
      <c r="U9" s="21" t="s">
        <v>72</v>
      </c>
      <c r="V9" s="94"/>
      <c r="W9" s="21" t="s">
        <v>68</v>
      </c>
      <c r="X9" s="94"/>
      <c r="Y9" s="23" t="s">
        <v>3</v>
      </c>
      <c r="Z9" s="95"/>
      <c r="AA9" s="21" t="s">
        <v>31</v>
      </c>
      <c r="AB9" s="9"/>
      <c r="AC9" s="22" t="s">
        <v>61</v>
      </c>
      <c r="AD9" s="94"/>
      <c r="AE9" s="25" t="s">
        <v>10</v>
      </c>
      <c r="AF9" s="9"/>
      <c r="AG9" s="23" t="s">
        <v>1</v>
      </c>
      <c r="AH9" s="95"/>
      <c r="AI9" s="25" t="s">
        <v>11</v>
      </c>
      <c r="AJ9" s="25" t="s">
        <v>5</v>
      </c>
      <c r="AK9" s="104"/>
      <c r="AL9" s="26"/>
      <c r="AM9" s="26"/>
      <c r="AU9" s="27"/>
    </row>
    <row r="10" spans="1:47" s="6" customFormat="1" ht="10.9" customHeight="1" x14ac:dyDescent="0.2">
      <c r="B10" s="93"/>
      <c r="C10" s="16"/>
      <c r="D10" s="17"/>
      <c r="E10" s="17"/>
      <c r="F10" s="17"/>
      <c r="G10" s="16"/>
      <c r="H10" s="17"/>
      <c r="I10" s="17"/>
      <c r="J10" s="17"/>
      <c r="K10" s="16"/>
      <c r="L10" s="17"/>
      <c r="M10" s="17"/>
      <c r="N10" s="17"/>
      <c r="O10" s="17"/>
      <c r="P10" s="17"/>
      <c r="Q10" s="16"/>
      <c r="R10" s="17"/>
      <c r="S10" s="17"/>
      <c r="T10" s="17"/>
      <c r="U10" s="17"/>
      <c r="V10" s="17"/>
      <c r="W10" s="17"/>
      <c r="X10" s="17"/>
      <c r="Y10" s="29"/>
      <c r="Z10" s="30"/>
      <c r="AA10" s="28"/>
      <c r="AB10" s="28"/>
      <c r="AC10" s="16"/>
      <c r="AD10" s="17"/>
      <c r="AE10" s="17"/>
      <c r="AF10" s="28"/>
      <c r="AG10" s="29"/>
      <c r="AH10" s="30"/>
      <c r="AI10" s="17"/>
      <c r="AJ10" s="17"/>
      <c r="AK10" s="103"/>
      <c r="AU10" s="27"/>
    </row>
    <row r="11" spans="1:47" s="28" customFormat="1" ht="20.25" customHeight="1" x14ac:dyDescent="0.25">
      <c r="A11" s="109"/>
      <c r="B11" s="14" t="s">
        <v>14</v>
      </c>
      <c r="C11" s="110">
        <v>0</v>
      </c>
      <c r="D11" s="111">
        <f>(C11/$AI11)*100</f>
        <v>0</v>
      </c>
      <c r="E11" s="105">
        <v>7405453</v>
      </c>
      <c r="F11" s="111">
        <f t="shared" ref="F11:F47" si="0">(E11/$AI11)*100</f>
        <v>5.6425254319656641</v>
      </c>
      <c r="G11" s="105">
        <v>840000</v>
      </c>
      <c r="H11" s="111">
        <f t="shared" ref="H11:H47" si="1">(G11/$AI11)*100</f>
        <v>0.64003125303086228</v>
      </c>
      <c r="I11" s="107">
        <v>0</v>
      </c>
      <c r="J11" s="111">
        <f t="shared" ref="J11:J47" si="2">(I11/$AI11)*100</f>
        <v>0</v>
      </c>
      <c r="K11" s="107">
        <v>225700</v>
      </c>
      <c r="L11" s="111">
        <f t="shared" ref="L11:L47" si="3">(K11/$AI11)*100</f>
        <v>0.17197030215364953</v>
      </c>
      <c r="M11" s="132">
        <v>0</v>
      </c>
      <c r="N11" s="111">
        <f t="shared" ref="N11:N47" si="4">(M11/$AI11)*100</f>
        <v>0</v>
      </c>
      <c r="O11" s="107">
        <v>844389</v>
      </c>
      <c r="P11" s="111">
        <f t="shared" ref="P11:P47" si="5">(O11/$AI11)*100</f>
        <v>0.64337541632794848</v>
      </c>
      <c r="Q11" s="107">
        <v>0</v>
      </c>
      <c r="R11" s="111">
        <f t="shared" ref="R11:R47" si="6">(Q11/$AI11)*100</f>
        <v>0</v>
      </c>
      <c r="S11" s="132">
        <v>0</v>
      </c>
      <c r="T11" s="111">
        <f t="shared" ref="T11:T47" si="7">(S11/$AI11)*100</f>
        <v>0</v>
      </c>
      <c r="U11" s="107">
        <v>0</v>
      </c>
      <c r="V11" s="111">
        <f t="shared" ref="V11:V47" si="8">(U11/$AI11)*100</f>
        <v>0</v>
      </c>
      <c r="W11" s="105">
        <v>115131387</v>
      </c>
      <c r="X11" s="111">
        <f t="shared" ref="X11:X47" si="9">(W11/$AI11)*100</f>
        <v>87.723435577132292</v>
      </c>
      <c r="Y11" s="112">
        <f>SUM(C11,E11,G11,I11,K11,M11,O11,Q11,S11,U11,W11)</f>
        <v>124446929</v>
      </c>
      <c r="Z11" s="113">
        <f t="shared" ref="Z11:Z47" si="10">(Y11/$AI11)*100</f>
        <v>94.821337980610423</v>
      </c>
      <c r="AA11" s="107">
        <v>2053567</v>
      </c>
      <c r="AB11" s="111">
        <f t="shared" ref="AB11:AB47" si="11">(AA11/$AI11)*100</f>
        <v>1.5646988811819389</v>
      </c>
      <c r="AC11" s="107">
        <v>943095</v>
      </c>
      <c r="AD11" s="111">
        <f t="shared" ref="AD11:AF47" si="12">(AC11/$AI11)*100</f>
        <v>0.71858366021088216</v>
      </c>
      <c r="AE11" s="107">
        <v>3800000</v>
      </c>
      <c r="AF11" s="111">
        <f t="shared" si="12"/>
        <v>2.8953794779967579</v>
      </c>
      <c r="AG11" s="112">
        <f t="shared" ref="AG11:AG47" si="13">AC11+AE11+AA11</f>
        <v>6796662</v>
      </c>
      <c r="AH11" s="113">
        <f t="shared" ref="AH11:AH47" si="14">(AG11/$AI11)*100</f>
        <v>5.1786620193895789</v>
      </c>
      <c r="AI11" s="107">
        <f t="shared" ref="AI11:AI47" si="15">Y11+AG11</f>
        <v>131243591</v>
      </c>
      <c r="AJ11" s="111">
        <f t="shared" ref="AJ11:AJ47" si="16">(AI11/$AI$49)*100</f>
        <v>1.4620303295208115</v>
      </c>
      <c r="AK11" s="114">
        <f t="shared" ref="AK11:AK47" si="17">RANK(AI11,AI$11:AI$47,0)</f>
        <v>16</v>
      </c>
      <c r="AL11" s="115"/>
      <c r="AM11" s="115"/>
      <c r="AN11" s="115"/>
      <c r="AO11" s="115"/>
      <c r="AP11" s="115"/>
      <c r="AQ11" s="115"/>
      <c r="AT11" s="115"/>
      <c r="AU11" s="115"/>
    </row>
    <row r="12" spans="1:47" s="28" customFormat="1" ht="20.25" customHeight="1" x14ac:dyDescent="0.25">
      <c r="A12" s="109"/>
      <c r="B12" s="29" t="s">
        <v>15</v>
      </c>
      <c r="C12" s="116">
        <v>0</v>
      </c>
      <c r="D12" s="117">
        <f t="shared" ref="D12:D47" si="18">(C12/$AI12)*100</f>
        <v>0</v>
      </c>
      <c r="E12" s="44">
        <v>28656213</v>
      </c>
      <c r="F12" s="117">
        <f t="shared" si="0"/>
        <v>40.322152977587912</v>
      </c>
      <c r="G12" s="44">
        <v>0</v>
      </c>
      <c r="H12" s="117">
        <f t="shared" si="1"/>
        <v>0</v>
      </c>
      <c r="I12" s="45">
        <v>1560025</v>
      </c>
      <c r="J12" s="117">
        <f t="shared" si="2"/>
        <v>2.1951109415211838</v>
      </c>
      <c r="K12" s="45">
        <v>0</v>
      </c>
      <c r="L12" s="117">
        <f t="shared" si="3"/>
        <v>0</v>
      </c>
      <c r="M12" s="133">
        <v>0</v>
      </c>
      <c r="N12" s="117">
        <f t="shared" si="4"/>
        <v>0</v>
      </c>
      <c r="O12" s="45">
        <v>0</v>
      </c>
      <c r="P12" s="117">
        <f t="shared" si="5"/>
        <v>0</v>
      </c>
      <c r="Q12" s="45">
        <v>0</v>
      </c>
      <c r="R12" s="117">
        <f t="shared" si="6"/>
        <v>0</v>
      </c>
      <c r="S12" s="133">
        <v>0</v>
      </c>
      <c r="T12" s="117">
        <f t="shared" si="7"/>
        <v>0</v>
      </c>
      <c r="U12" s="45">
        <v>5322406</v>
      </c>
      <c r="V12" s="117">
        <f t="shared" si="8"/>
        <v>7.489156677500679</v>
      </c>
      <c r="W12" s="44">
        <v>35529518</v>
      </c>
      <c r="X12" s="117">
        <f t="shared" si="9"/>
        <v>49.993579403390228</v>
      </c>
      <c r="Y12" s="118">
        <f t="shared" ref="Y12:Y47" si="19">SUM(C12,E12,G12,I12,K12,M12,O12,Q12,S12,U12,W12)</f>
        <v>71068162</v>
      </c>
      <c r="Z12" s="119">
        <f t="shared" si="10"/>
        <v>100</v>
      </c>
      <c r="AA12" s="45">
        <v>0</v>
      </c>
      <c r="AB12" s="117">
        <f t="shared" si="11"/>
        <v>0</v>
      </c>
      <c r="AC12" s="45">
        <v>0</v>
      </c>
      <c r="AD12" s="117">
        <f t="shared" si="12"/>
        <v>0</v>
      </c>
      <c r="AE12" s="45">
        <v>0</v>
      </c>
      <c r="AF12" s="117">
        <f t="shared" si="12"/>
        <v>0</v>
      </c>
      <c r="AG12" s="118">
        <f t="shared" si="13"/>
        <v>0</v>
      </c>
      <c r="AH12" s="119">
        <f t="shared" si="14"/>
        <v>0</v>
      </c>
      <c r="AI12" s="45">
        <f t="shared" si="15"/>
        <v>71068162</v>
      </c>
      <c r="AJ12" s="117">
        <f t="shared" si="16"/>
        <v>0.791686721733318</v>
      </c>
      <c r="AK12" s="120">
        <f t="shared" si="17"/>
        <v>21</v>
      </c>
      <c r="AL12" s="115"/>
      <c r="AM12" s="115"/>
      <c r="AN12" s="115"/>
      <c r="AO12" s="115"/>
      <c r="AP12" s="115"/>
      <c r="AQ12" s="115"/>
      <c r="AT12" s="115"/>
      <c r="AU12" s="115"/>
    </row>
    <row r="13" spans="1:47" s="28" customFormat="1" ht="20.25" customHeight="1" x14ac:dyDescent="0.25">
      <c r="A13" s="109"/>
      <c r="B13" s="29" t="s">
        <v>42</v>
      </c>
      <c r="C13" s="116">
        <v>0</v>
      </c>
      <c r="D13" s="117">
        <f t="shared" si="18"/>
        <v>0</v>
      </c>
      <c r="E13" s="44">
        <v>294974954</v>
      </c>
      <c r="F13" s="117">
        <f t="shared" si="0"/>
        <v>45.62477587922568</v>
      </c>
      <c r="G13" s="44">
        <v>0</v>
      </c>
      <c r="H13" s="117">
        <f t="shared" si="1"/>
        <v>0</v>
      </c>
      <c r="I13" s="45">
        <v>232348</v>
      </c>
      <c r="J13" s="117">
        <f t="shared" si="2"/>
        <v>3.5938052645603021E-2</v>
      </c>
      <c r="K13" s="45">
        <v>785106</v>
      </c>
      <c r="L13" s="117">
        <f t="shared" si="3"/>
        <v>0.12143500594099714</v>
      </c>
      <c r="M13" s="133">
        <v>950000</v>
      </c>
      <c r="N13" s="117">
        <f t="shared" si="4"/>
        <v>0.14693971978808887</v>
      </c>
      <c r="O13" s="45">
        <v>911422</v>
      </c>
      <c r="P13" s="117">
        <f t="shared" si="5"/>
        <v>0.14097272977757844</v>
      </c>
      <c r="Q13" s="45">
        <v>0</v>
      </c>
      <c r="R13" s="117">
        <f t="shared" si="6"/>
        <v>0</v>
      </c>
      <c r="S13" s="133">
        <v>0</v>
      </c>
      <c r="T13" s="117">
        <f t="shared" si="7"/>
        <v>0</v>
      </c>
      <c r="U13" s="45">
        <v>0</v>
      </c>
      <c r="V13" s="117">
        <f t="shared" si="8"/>
        <v>0</v>
      </c>
      <c r="W13" s="44">
        <v>347367728</v>
      </c>
      <c r="X13" s="117">
        <f t="shared" si="9"/>
        <v>53.728543806047433</v>
      </c>
      <c r="Y13" s="118">
        <f t="shared" si="19"/>
        <v>645221558</v>
      </c>
      <c r="Z13" s="119">
        <f t="shared" si="10"/>
        <v>99.798605193425388</v>
      </c>
      <c r="AA13" s="45">
        <v>612534</v>
      </c>
      <c r="AB13" s="117">
        <f t="shared" si="11"/>
        <v>9.4742709811239181E-2</v>
      </c>
      <c r="AC13" s="45">
        <v>689531</v>
      </c>
      <c r="AD13" s="117">
        <f t="shared" si="12"/>
        <v>0.10665209676336915</v>
      </c>
      <c r="AE13" s="45">
        <v>0</v>
      </c>
      <c r="AF13" s="117">
        <f t="shared" si="12"/>
        <v>0</v>
      </c>
      <c r="AG13" s="118">
        <f t="shared" si="13"/>
        <v>1302065</v>
      </c>
      <c r="AH13" s="119">
        <f t="shared" si="14"/>
        <v>0.20139480657460831</v>
      </c>
      <c r="AI13" s="45">
        <f t="shared" si="15"/>
        <v>646523623</v>
      </c>
      <c r="AJ13" s="117">
        <f t="shared" si="16"/>
        <v>7.20215850827854</v>
      </c>
      <c r="AK13" s="120">
        <f t="shared" si="17"/>
        <v>2</v>
      </c>
      <c r="AL13" s="115"/>
      <c r="AM13" s="115"/>
      <c r="AN13" s="115"/>
      <c r="AO13" s="115"/>
      <c r="AP13" s="115"/>
      <c r="AQ13" s="115"/>
      <c r="AT13" s="115"/>
      <c r="AU13" s="115"/>
    </row>
    <row r="14" spans="1:47" s="28" customFormat="1" ht="20.25" customHeight="1" x14ac:dyDescent="0.25">
      <c r="A14" s="109"/>
      <c r="B14" s="29" t="s">
        <v>78</v>
      </c>
      <c r="C14" s="116">
        <v>-11948</v>
      </c>
      <c r="D14" s="117">
        <f t="shared" si="18"/>
        <v>-2.5725626078154141E-2</v>
      </c>
      <c r="E14" s="44">
        <v>2693566</v>
      </c>
      <c r="F14" s="117">
        <f t="shared" si="0"/>
        <v>5.7996042628749027</v>
      </c>
      <c r="G14" s="44">
        <v>0</v>
      </c>
      <c r="H14" s="117">
        <f t="shared" si="1"/>
        <v>0</v>
      </c>
      <c r="I14" s="45">
        <v>0</v>
      </c>
      <c r="J14" s="117">
        <f t="shared" si="2"/>
        <v>0</v>
      </c>
      <c r="K14" s="45">
        <v>0</v>
      </c>
      <c r="L14" s="117">
        <f t="shared" si="3"/>
        <v>0</v>
      </c>
      <c r="M14" s="133">
        <v>0</v>
      </c>
      <c r="N14" s="117">
        <f t="shared" si="4"/>
        <v>0</v>
      </c>
      <c r="O14" s="45">
        <v>0</v>
      </c>
      <c r="P14" s="117">
        <f t="shared" si="5"/>
        <v>0</v>
      </c>
      <c r="Q14" s="45">
        <v>0</v>
      </c>
      <c r="R14" s="117">
        <f t="shared" si="6"/>
        <v>0</v>
      </c>
      <c r="S14" s="133">
        <v>18000000</v>
      </c>
      <c r="T14" s="117">
        <f t="shared" si="7"/>
        <v>38.756383445495025</v>
      </c>
      <c r="U14" s="45">
        <v>1000000</v>
      </c>
      <c r="V14" s="117">
        <f t="shared" si="8"/>
        <v>2.1531324136386125</v>
      </c>
      <c r="W14" s="44">
        <v>24112344</v>
      </c>
      <c r="X14" s="117">
        <f t="shared" si="9"/>
        <v>51.917069435204525</v>
      </c>
      <c r="Y14" s="118">
        <f t="shared" si="19"/>
        <v>45793962</v>
      </c>
      <c r="Z14" s="119">
        <f t="shared" si="10"/>
        <v>98.600463931134911</v>
      </c>
      <c r="AA14" s="45">
        <v>0</v>
      </c>
      <c r="AB14" s="117">
        <f t="shared" si="11"/>
        <v>0</v>
      </c>
      <c r="AC14" s="45">
        <v>0</v>
      </c>
      <c r="AD14" s="117">
        <f t="shared" si="12"/>
        <v>0</v>
      </c>
      <c r="AE14" s="45">
        <v>650000</v>
      </c>
      <c r="AF14" s="117">
        <f t="shared" si="12"/>
        <v>1.3995360688650982</v>
      </c>
      <c r="AG14" s="118">
        <f t="shared" si="13"/>
        <v>650000</v>
      </c>
      <c r="AH14" s="119">
        <f t="shared" si="14"/>
        <v>1.3995360688650982</v>
      </c>
      <c r="AI14" s="45">
        <f t="shared" si="15"/>
        <v>46443962</v>
      </c>
      <c r="AJ14" s="117">
        <f t="shared" si="16"/>
        <v>0.5173775004915252</v>
      </c>
      <c r="AK14" s="120">
        <f t="shared" si="17"/>
        <v>27</v>
      </c>
      <c r="AL14" s="115"/>
      <c r="AM14" s="115"/>
      <c r="AN14" s="115"/>
      <c r="AO14" s="115"/>
      <c r="AP14" s="115"/>
      <c r="AQ14" s="115"/>
      <c r="AT14" s="115"/>
      <c r="AU14" s="115"/>
    </row>
    <row r="15" spans="1:47" s="28" customFormat="1" ht="20.25" customHeight="1" x14ac:dyDescent="0.25">
      <c r="A15" s="109"/>
      <c r="B15" s="29" t="s">
        <v>43</v>
      </c>
      <c r="C15" s="116">
        <v>0</v>
      </c>
      <c r="D15" s="117">
        <f t="shared" si="18"/>
        <v>0</v>
      </c>
      <c r="E15" s="44">
        <v>169429674</v>
      </c>
      <c r="F15" s="117">
        <f t="shared" si="0"/>
        <v>30.358471869952119</v>
      </c>
      <c r="G15" s="44">
        <v>0</v>
      </c>
      <c r="H15" s="117">
        <f t="shared" si="1"/>
        <v>0</v>
      </c>
      <c r="I15" s="45">
        <v>0</v>
      </c>
      <c r="J15" s="117">
        <f t="shared" si="2"/>
        <v>0</v>
      </c>
      <c r="K15" s="45">
        <v>3894873</v>
      </c>
      <c r="L15" s="117">
        <f t="shared" si="3"/>
        <v>0.69788478969472623</v>
      </c>
      <c r="M15" s="133">
        <v>1304400</v>
      </c>
      <c r="N15" s="117">
        <f t="shared" si="4"/>
        <v>0.23372287611888778</v>
      </c>
      <c r="O15" s="45">
        <v>212907</v>
      </c>
      <c r="P15" s="117">
        <f t="shared" si="5"/>
        <v>3.8148755278935943E-2</v>
      </c>
      <c r="Q15" s="45">
        <v>0</v>
      </c>
      <c r="R15" s="117">
        <f t="shared" si="6"/>
        <v>0</v>
      </c>
      <c r="S15" s="133">
        <v>0</v>
      </c>
      <c r="T15" s="117">
        <f t="shared" si="7"/>
        <v>0</v>
      </c>
      <c r="U15" s="45">
        <v>2208000</v>
      </c>
      <c r="V15" s="117">
        <f t="shared" si="8"/>
        <v>0.39563025948367392</v>
      </c>
      <c r="W15" s="44">
        <v>370531241</v>
      </c>
      <c r="X15" s="117">
        <f t="shared" si="9"/>
        <v>66.391925282444618</v>
      </c>
      <c r="Y15" s="118">
        <f t="shared" si="19"/>
        <v>547581095</v>
      </c>
      <c r="Z15" s="119">
        <f t="shared" si="10"/>
        <v>98.115783832972951</v>
      </c>
      <c r="AA15" s="45">
        <v>2956726</v>
      </c>
      <c r="AB15" s="117">
        <f t="shared" si="11"/>
        <v>0.52978726204806392</v>
      </c>
      <c r="AC15" s="45">
        <v>1836500</v>
      </c>
      <c r="AD15" s="117">
        <f t="shared" si="12"/>
        <v>0.32906475160406118</v>
      </c>
      <c r="AE15" s="45">
        <v>5722525</v>
      </c>
      <c r="AF15" s="117">
        <f t="shared" si="12"/>
        <v>1.0253641533749145</v>
      </c>
      <c r="AG15" s="118">
        <f t="shared" si="13"/>
        <v>10515751</v>
      </c>
      <c r="AH15" s="119">
        <f t="shared" si="14"/>
        <v>1.8842161670270394</v>
      </c>
      <c r="AI15" s="45">
        <f t="shared" si="15"/>
        <v>558096846</v>
      </c>
      <c r="AJ15" s="117">
        <f t="shared" si="16"/>
        <v>6.2170998937533302</v>
      </c>
      <c r="AK15" s="120">
        <f t="shared" si="17"/>
        <v>5</v>
      </c>
      <c r="AL15" s="115"/>
      <c r="AM15" s="115"/>
      <c r="AN15" s="115"/>
      <c r="AO15" s="115"/>
      <c r="AP15" s="115"/>
      <c r="AQ15" s="115"/>
      <c r="AT15" s="115"/>
      <c r="AU15" s="115"/>
    </row>
    <row r="16" spans="1:47" s="28" customFormat="1" ht="20.25" customHeight="1" x14ac:dyDescent="0.25">
      <c r="A16" s="109"/>
      <c r="B16" s="121" t="s">
        <v>33</v>
      </c>
      <c r="C16" s="122">
        <v>0</v>
      </c>
      <c r="D16" s="123">
        <f t="shared" si="18"/>
        <v>0</v>
      </c>
      <c r="E16" s="106">
        <v>25628328</v>
      </c>
      <c r="F16" s="123">
        <f t="shared" si="0"/>
        <v>53.965692762764263</v>
      </c>
      <c r="G16" s="106">
        <v>1934400</v>
      </c>
      <c r="H16" s="123">
        <f t="shared" si="1"/>
        <v>4.073275325658825</v>
      </c>
      <c r="I16" s="108">
        <v>0</v>
      </c>
      <c r="J16" s="123">
        <f t="shared" si="2"/>
        <v>0</v>
      </c>
      <c r="K16" s="108">
        <v>148335</v>
      </c>
      <c r="L16" s="123">
        <f t="shared" si="3"/>
        <v>0.31234971848201093</v>
      </c>
      <c r="M16" s="134">
        <v>0</v>
      </c>
      <c r="N16" s="123">
        <f t="shared" si="4"/>
        <v>0</v>
      </c>
      <c r="O16" s="108">
        <v>98410</v>
      </c>
      <c r="P16" s="123">
        <f t="shared" si="5"/>
        <v>0.20722240736046582</v>
      </c>
      <c r="Q16" s="108">
        <v>0</v>
      </c>
      <c r="R16" s="123">
        <f t="shared" si="6"/>
        <v>0</v>
      </c>
      <c r="S16" s="134">
        <v>0</v>
      </c>
      <c r="T16" s="123">
        <f t="shared" si="7"/>
        <v>0</v>
      </c>
      <c r="U16" s="108">
        <v>0</v>
      </c>
      <c r="V16" s="123">
        <f t="shared" si="8"/>
        <v>0</v>
      </c>
      <c r="W16" s="106">
        <v>17920625</v>
      </c>
      <c r="X16" s="123">
        <f t="shared" si="9"/>
        <v>37.735545715924673</v>
      </c>
      <c r="Y16" s="124">
        <f t="shared" si="19"/>
        <v>45730098</v>
      </c>
      <c r="Z16" s="125">
        <f t="shared" si="10"/>
        <v>96.294085930190249</v>
      </c>
      <c r="AA16" s="108">
        <v>620000</v>
      </c>
      <c r="AB16" s="123">
        <f t="shared" si="11"/>
        <v>1.3055369633521876</v>
      </c>
      <c r="AC16" s="108">
        <v>888000</v>
      </c>
      <c r="AD16" s="123">
        <f t="shared" si="12"/>
        <v>1.8698658442850686</v>
      </c>
      <c r="AE16" s="108">
        <v>251940</v>
      </c>
      <c r="AF16" s="123">
        <f t="shared" si="12"/>
        <v>0.53051126217250033</v>
      </c>
      <c r="AG16" s="124">
        <f t="shared" si="13"/>
        <v>1759940</v>
      </c>
      <c r="AH16" s="125">
        <f t="shared" si="14"/>
        <v>3.705914069809757</v>
      </c>
      <c r="AI16" s="108">
        <f t="shared" si="15"/>
        <v>47490038</v>
      </c>
      <c r="AJ16" s="123">
        <f t="shared" si="16"/>
        <v>0.52903060162454607</v>
      </c>
      <c r="AK16" s="126">
        <f t="shared" si="17"/>
        <v>26</v>
      </c>
      <c r="AL16" s="115"/>
      <c r="AM16" s="115"/>
      <c r="AN16" s="115"/>
      <c r="AO16" s="115"/>
      <c r="AP16" s="115"/>
      <c r="AQ16" s="115"/>
      <c r="AT16" s="115"/>
      <c r="AU16" s="115"/>
    </row>
    <row r="17" spans="1:47" s="28" customFormat="1" ht="20.25" customHeight="1" x14ac:dyDescent="0.25">
      <c r="A17" s="109"/>
      <c r="B17" s="29" t="s">
        <v>16</v>
      </c>
      <c r="C17" s="116">
        <v>100000</v>
      </c>
      <c r="D17" s="117">
        <f t="shared" si="18"/>
        <v>0.18282951825720029</v>
      </c>
      <c r="E17" s="44">
        <v>16974617</v>
      </c>
      <c r="F17" s="117">
        <f t="shared" si="0"/>
        <v>31.034610487104825</v>
      </c>
      <c r="G17" s="44">
        <v>0</v>
      </c>
      <c r="H17" s="117">
        <f t="shared" si="1"/>
        <v>0</v>
      </c>
      <c r="I17" s="45">
        <v>0</v>
      </c>
      <c r="J17" s="117">
        <f t="shared" si="2"/>
        <v>0</v>
      </c>
      <c r="K17" s="45">
        <v>0</v>
      </c>
      <c r="L17" s="117">
        <f t="shared" si="3"/>
        <v>0</v>
      </c>
      <c r="M17" s="133">
        <v>0</v>
      </c>
      <c r="N17" s="117">
        <f t="shared" si="4"/>
        <v>0</v>
      </c>
      <c r="O17" s="45">
        <v>116000</v>
      </c>
      <c r="P17" s="117">
        <f t="shared" si="5"/>
        <v>0.21208224117835231</v>
      </c>
      <c r="Q17" s="45">
        <v>0</v>
      </c>
      <c r="R17" s="117">
        <f t="shared" si="6"/>
        <v>0</v>
      </c>
      <c r="S17" s="133">
        <v>0</v>
      </c>
      <c r="T17" s="117">
        <f t="shared" si="7"/>
        <v>0</v>
      </c>
      <c r="U17" s="45">
        <v>0</v>
      </c>
      <c r="V17" s="117">
        <f t="shared" si="8"/>
        <v>0</v>
      </c>
      <c r="W17" s="44">
        <v>36638213</v>
      </c>
      <c r="X17" s="117">
        <f t="shared" si="9"/>
        <v>66.985468325946925</v>
      </c>
      <c r="Y17" s="118">
        <f t="shared" si="19"/>
        <v>53828830</v>
      </c>
      <c r="Z17" s="119">
        <f t="shared" si="10"/>
        <v>98.414990572487298</v>
      </c>
      <c r="AA17" s="45">
        <v>0</v>
      </c>
      <c r="AB17" s="117">
        <f t="shared" si="11"/>
        <v>0</v>
      </c>
      <c r="AC17" s="45">
        <v>240900</v>
      </c>
      <c r="AD17" s="117">
        <f t="shared" si="12"/>
        <v>0.44043630948159551</v>
      </c>
      <c r="AE17" s="45">
        <v>626033</v>
      </c>
      <c r="AF17" s="117">
        <f t="shared" si="12"/>
        <v>1.1445731180310987</v>
      </c>
      <c r="AG17" s="118">
        <f t="shared" si="13"/>
        <v>866933</v>
      </c>
      <c r="AH17" s="119">
        <f t="shared" si="14"/>
        <v>1.585009427512694</v>
      </c>
      <c r="AI17" s="45">
        <f t="shared" si="15"/>
        <v>54695763</v>
      </c>
      <c r="AJ17" s="117">
        <f t="shared" si="16"/>
        <v>0.60930110028978257</v>
      </c>
      <c r="AK17" s="120">
        <f t="shared" si="17"/>
        <v>23</v>
      </c>
      <c r="AL17" s="115"/>
      <c r="AM17" s="115"/>
      <c r="AN17" s="115"/>
      <c r="AO17" s="115"/>
      <c r="AP17" s="115"/>
      <c r="AQ17" s="115"/>
      <c r="AT17" s="115"/>
      <c r="AU17" s="115"/>
    </row>
    <row r="18" spans="1:47" s="28" customFormat="1" ht="20.25" customHeight="1" x14ac:dyDescent="0.25">
      <c r="A18" s="109"/>
      <c r="B18" s="29" t="s">
        <v>40</v>
      </c>
      <c r="C18" s="116">
        <v>0</v>
      </c>
      <c r="D18" s="117">
        <f t="shared" si="18"/>
        <v>0</v>
      </c>
      <c r="E18" s="44">
        <v>-12466</v>
      </c>
      <c r="F18" s="117">
        <f t="shared" si="0"/>
        <v>-3.8482767647556378E-2</v>
      </c>
      <c r="G18" s="44">
        <v>4368000</v>
      </c>
      <c r="H18" s="117">
        <f t="shared" si="1"/>
        <v>13.484095065339824</v>
      </c>
      <c r="I18" s="45">
        <v>0</v>
      </c>
      <c r="J18" s="117">
        <f t="shared" si="2"/>
        <v>0</v>
      </c>
      <c r="K18" s="45">
        <v>0</v>
      </c>
      <c r="L18" s="117">
        <f t="shared" si="3"/>
        <v>0</v>
      </c>
      <c r="M18" s="133">
        <v>0</v>
      </c>
      <c r="N18" s="117">
        <f t="shared" si="4"/>
        <v>0</v>
      </c>
      <c r="O18" s="45">
        <v>323242</v>
      </c>
      <c r="P18" s="117">
        <f t="shared" si="5"/>
        <v>0.99785390501615745</v>
      </c>
      <c r="Q18" s="45">
        <v>0</v>
      </c>
      <c r="R18" s="117">
        <f t="shared" si="6"/>
        <v>0</v>
      </c>
      <c r="S18" s="133">
        <v>0</v>
      </c>
      <c r="T18" s="117">
        <f t="shared" si="7"/>
        <v>0</v>
      </c>
      <c r="U18" s="45">
        <v>0</v>
      </c>
      <c r="V18" s="117">
        <f t="shared" si="8"/>
        <v>0</v>
      </c>
      <c r="W18" s="44">
        <v>27061741</v>
      </c>
      <c r="X18" s="117">
        <f t="shared" si="9"/>
        <v>83.540084312638371</v>
      </c>
      <c r="Y18" s="118">
        <f t="shared" si="19"/>
        <v>31740517</v>
      </c>
      <c r="Z18" s="119">
        <f t="shared" si="10"/>
        <v>97.983550515346806</v>
      </c>
      <c r="AA18" s="45">
        <v>625203</v>
      </c>
      <c r="AB18" s="117">
        <f t="shared" si="11"/>
        <v>1.9300129778240966</v>
      </c>
      <c r="AC18" s="45">
        <v>28000</v>
      </c>
      <c r="AD18" s="117">
        <f t="shared" si="12"/>
        <v>8.6436506829101437E-2</v>
      </c>
      <c r="AE18" s="45">
        <v>0</v>
      </c>
      <c r="AF18" s="117">
        <f t="shared" si="12"/>
        <v>0</v>
      </c>
      <c r="AG18" s="118">
        <f t="shared" si="13"/>
        <v>653203</v>
      </c>
      <c r="AH18" s="119">
        <f t="shared" si="14"/>
        <v>2.0164494846531982</v>
      </c>
      <c r="AI18" s="45">
        <f t="shared" si="15"/>
        <v>32393720</v>
      </c>
      <c r="AJ18" s="117">
        <f t="shared" si="16"/>
        <v>0.36086029622585458</v>
      </c>
      <c r="AK18" s="120">
        <f t="shared" si="17"/>
        <v>31</v>
      </c>
      <c r="AL18" s="115"/>
      <c r="AM18" s="115"/>
      <c r="AN18" s="115"/>
      <c r="AO18" s="115"/>
      <c r="AP18" s="115"/>
      <c r="AQ18" s="115"/>
      <c r="AT18" s="115"/>
      <c r="AU18" s="115"/>
    </row>
    <row r="19" spans="1:47" s="28" customFormat="1" ht="20.25" customHeight="1" x14ac:dyDescent="0.25">
      <c r="A19" s="109"/>
      <c r="B19" s="29" t="s">
        <v>44</v>
      </c>
      <c r="C19" s="116">
        <v>0</v>
      </c>
      <c r="D19" s="117">
        <f t="shared" si="18"/>
        <v>0</v>
      </c>
      <c r="E19" s="44">
        <v>31037956</v>
      </c>
      <c r="F19" s="117">
        <f t="shared" si="0"/>
        <v>23.169642663854276</v>
      </c>
      <c r="G19" s="44">
        <v>0</v>
      </c>
      <c r="H19" s="117">
        <f t="shared" si="1"/>
        <v>0</v>
      </c>
      <c r="I19" s="45">
        <v>0</v>
      </c>
      <c r="J19" s="117">
        <f t="shared" si="2"/>
        <v>0</v>
      </c>
      <c r="K19" s="45">
        <v>3112451</v>
      </c>
      <c r="L19" s="117">
        <f t="shared" si="3"/>
        <v>2.3234254690855258</v>
      </c>
      <c r="M19" s="133">
        <v>0</v>
      </c>
      <c r="N19" s="117">
        <f t="shared" si="4"/>
        <v>0</v>
      </c>
      <c r="O19" s="45">
        <v>1382516</v>
      </c>
      <c r="P19" s="117">
        <f t="shared" si="5"/>
        <v>1.0320396645017846</v>
      </c>
      <c r="Q19" s="45">
        <v>0</v>
      </c>
      <c r="R19" s="117">
        <f t="shared" si="6"/>
        <v>0</v>
      </c>
      <c r="S19" s="133">
        <v>0</v>
      </c>
      <c r="T19" s="117">
        <f t="shared" si="7"/>
        <v>0</v>
      </c>
      <c r="U19" s="45">
        <v>0</v>
      </c>
      <c r="V19" s="117">
        <f t="shared" si="8"/>
        <v>0</v>
      </c>
      <c r="W19" s="44">
        <v>90752263</v>
      </c>
      <c r="X19" s="117">
        <f t="shared" si="9"/>
        <v>67.746004429097198</v>
      </c>
      <c r="Y19" s="118">
        <f t="shared" si="19"/>
        <v>126285186</v>
      </c>
      <c r="Z19" s="119">
        <f t="shared" si="10"/>
        <v>94.271112226538776</v>
      </c>
      <c r="AA19" s="45">
        <v>1977748</v>
      </c>
      <c r="AB19" s="117">
        <f t="shared" si="11"/>
        <v>1.4763766801896512</v>
      </c>
      <c r="AC19" s="45">
        <v>3200</v>
      </c>
      <c r="AD19" s="117">
        <f t="shared" si="12"/>
        <v>2.3887802574478062E-3</v>
      </c>
      <c r="AE19" s="45">
        <v>5693446</v>
      </c>
      <c r="AF19" s="117">
        <f t="shared" si="12"/>
        <v>4.2501223130141197</v>
      </c>
      <c r="AG19" s="118">
        <f t="shared" si="13"/>
        <v>7674394</v>
      </c>
      <c r="AH19" s="119">
        <f t="shared" si="14"/>
        <v>5.7288877734612189</v>
      </c>
      <c r="AI19" s="45">
        <f t="shared" si="15"/>
        <v>133959580</v>
      </c>
      <c r="AJ19" s="117">
        <f t="shared" si="16"/>
        <v>1.4922859653380673</v>
      </c>
      <c r="AK19" s="120">
        <f t="shared" si="17"/>
        <v>15</v>
      </c>
      <c r="AL19" s="115"/>
      <c r="AM19" s="115"/>
      <c r="AN19" s="115"/>
      <c r="AO19" s="115"/>
      <c r="AP19" s="115"/>
      <c r="AQ19" s="115"/>
      <c r="AT19" s="115"/>
      <c r="AU19" s="115"/>
    </row>
    <row r="20" spans="1:47" s="28" customFormat="1" ht="20.25" customHeight="1" x14ac:dyDescent="0.25">
      <c r="A20" s="109"/>
      <c r="B20" s="29" t="s">
        <v>45</v>
      </c>
      <c r="C20" s="116">
        <v>0</v>
      </c>
      <c r="D20" s="117">
        <f t="shared" si="18"/>
        <v>0</v>
      </c>
      <c r="E20" s="44">
        <v>234740856.53999999</v>
      </c>
      <c r="F20" s="117">
        <f t="shared" si="0"/>
        <v>72.819483639146526</v>
      </c>
      <c r="G20" s="44">
        <v>0</v>
      </c>
      <c r="H20" s="117">
        <f t="shared" si="1"/>
        <v>0</v>
      </c>
      <c r="I20" s="45">
        <v>0</v>
      </c>
      <c r="J20" s="117">
        <f t="shared" si="2"/>
        <v>0</v>
      </c>
      <c r="K20" s="45">
        <v>0</v>
      </c>
      <c r="L20" s="117">
        <f t="shared" si="3"/>
        <v>0</v>
      </c>
      <c r="M20" s="133">
        <v>0</v>
      </c>
      <c r="N20" s="117">
        <f t="shared" si="4"/>
        <v>0</v>
      </c>
      <c r="O20" s="45">
        <v>0</v>
      </c>
      <c r="P20" s="117">
        <f t="shared" si="5"/>
        <v>0</v>
      </c>
      <c r="Q20" s="45">
        <v>0</v>
      </c>
      <c r="R20" s="117">
        <f t="shared" si="6"/>
        <v>0</v>
      </c>
      <c r="S20" s="133">
        <v>0</v>
      </c>
      <c r="T20" s="117">
        <f t="shared" si="7"/>
        <v>0</v>
      </c>
      <c r="U20" s="45">
        <v>0</v>
      </c>
      <c r="V20" s="117">
        <f t="shared" si="8"/>
        <v>0</v>
      </c>
      <c r="W20" s="44">
        <v>86771752</v>
      </c>
      <c r="X20" s="117">
        <f t="shared" si="9"/>
        <v>26.917658341369194</v>
      </c>
      <c r="Y20" s="118">
        <f t="shared" si="19"/>
        <v>321512608.53999996</v>
      </c>
      <c r="Z20" s="119">
        <f t="shared" si="10"/>
        <v>99.737141980515716</v>
      </c>
      <c r="AA20" s="45">
        <v>0</v>
      </c>
      <c r="AB20" s="117">
        <f t="shared" si="11"/>
        <v>0</v>
      </c>
      <c r="AC20" s="45">
        <v>0</v>
      </c>
      <c r="AD20" s="117">
        <f t="shared" si="12"/>
        <v>0</v>
      </c>
      <c r="AE20" s="45">
        <v>847349</v>
      </c>
      <c r="AF20" s="117">
        <f t="shared" si="12"/>
        <v>0.26285801948427695</v>
      </c>
      <c r="AG20" s="118">
        <f t="shared" si="13"/>
        <v>847349</v>
      </c>
      <c r="AH20" s="119">
        <f t="shared" si="14"/>
        <v>0.26285801948427695</v>
      </c>
      <c r="AI20" s="45">
        <f t="shared" si="15"/>
        <v>322359957.53999996</v>
      </c>
      <c r="AJ20" s="117">
        <f t="shared" si="16"/>
        <v>3.5910327609560833</v>
      </c>
      <c r="AK20" s="120">
        <f t="shared" si="17"/>
        <v>8</v>
      </c>
      <c r="AL20" s="115"/>
      <c r="AM20" s="115"/>
      <c r="AN20" s="115"/>
      <c r="AO20" s="115"/>
      <c r="AP20" s="115"/>
      <c r="AQ20" s="115"/>
      <c r="AT20" s="115"/>
      <c r="AU20" s="115"/>
    </row>
    <row r="21" spans="1:47" s="28" customFormat="1" ht="20.25" customHeight="1" x14ac:dyDescent="0.25">
      <c r="A21" s="109"/>
      <c r="B21" s="127" t="s">
        <v>17</v>
      </c>
      <c r="C21" s="122">
        <v>0</v>
      </c>
      <c r="D21" s="123">
        <f t="shared" si="18"/>
        <v>0</v>
      </c>
      <c r="E21" s="106">
        <v>1195073</v>
      </c>
      <c r="F21" s="123">
        <f t="shared" si="0"/>
        <v>2.2699720455297805</v>
      </c>
      <c r="G21" s="106">
        <v>0</v>
      </c>
      <c r="H21" s="123">
        <f t="shared" si="1"/>
        <v>0</v>
      </c>
      <c r="I21" s="108">
        <v>0</v>
      </c>
      <c r="J21" s="123">
        <f t="shared" si="2"/>
        <v>0</v>
      </c>
      <c r="K21" s="108">
        <v>0</v>
      </c>
      <c r="L21" s="123">
        <f t="shared" si="3"/>
        <v>0</v>
      </c>
      <c r="M21" s="134">
        <v>0</v>
      </c>
      <c r="N21" s="123">
        <f t="shared" si="4"/>
        <v>0</v>
      </c>
      <c r="O21" s="108">
        <v>0</v>
      </c>
      <c r="P21" s="123">
        <f t="shared" si="5"/>
        <v>0</v>
      </c>
      <c r="Q21" s="108">
        <v>0</v>
      </c>
      <c r="R21" s="123">
        <f t="shared" si="6"/>
        <v>0</v>
      </c>
      <c r="S21" s="134">
        <v>0</v>
      </c>
      <c r="T21" s="123">
        <f t="shared" si="7"/>
        <v>0</v>
      </c>
      <c r="U21" s="108">
        <v>0</v>
      </c>
      <c r="V21" s="123">
        <f t="shared" si="8"/>
        <v>0</v>
      </c>
      <c r="W21" s="106">
        <v>50585967</v>
      </c>
      <c r="X21" s="123">
        <f t="shared" si="9"/>
        <v>96.085118638017903</v>
      </c>
      <c r="Y21" s="124">
        <f t="shared" si="19"/>
        <v>51781040</v>
      </c>
      <c r="Z21" s="125">
        <f t="shared" si="10"/>
        <v>98.355090683547701</v>
      </c>
      <c r="AA21" s="108">
        <v>193500</v>
      </c>
      <c r="AB21" s="123">
        <f t="shared" si="11"/>
        <v>0.36754205877800983</v>
      </c>
      <c r="AC21" s="108">
        <v>0</v>
      </c>
      <c r="AD21" s="123">
        <f t="shared" si="12"/>
        <v>0</v>
      </c>
      <c r="AE21" s="108">
        <v>672496</v>
      </c>
      <c r="AF21" s="123">
        <f t="shared" si="12"/>
        <v>1.2773672576742974</v>
      </c>
      <c r="AG21" s="124">
        <f t="shared" si="13"/>
        <v>865996</v>
      </c>
      <c r="AH21" s="125">
        <f t="shared" si="14"/>
        <v>1.644909316452307</v>
      </c>
      <c r="AI21" s="108">
        <f t="shared" si="15"/>
        <v>52647036</v>
      </c>
      <c r="AJ21" s="123">
        <f t="shared" si="16"/>
        <v>0.58647864482292333</v>
      </c>
      <c r="AK21" s="126">
        <f t="shared" si="17"/>
        <v>24</v>
      </c>
      <c r="AL21" s="115"/>
      <c r="AM21" s="115"/>
      <c r="AN21" s="115"/>
      <c r="AO21" s="115"/>
      <c r="AP21" s="115"/>
      <c r="AQ21" s="115"/>
      <c r="AT21" s="115"/>
      <c r="AU21" s="115"/>
    </row>
    <row r="22" spans="1:47" s="6" customFormat="1" ht="20.25" customHeight="1" x14ac:dyDescent="0.25">
      <c r="A22" s="26"/>
      <c r="B22" s="31" t="s">
        <v>18</v>
      </c>
      <c r="C22" s="32">
        <v>0</v>
      </c>
      <c r="D22" s="33">
        <f t="shared" si="18"/>
        <v>0</v>
      </c>
      <c r="E22" s="82">
        <v>569225133</v>
      </c>
      <c r="F22" s="33">
        <f t="shared" si="0"/>
        <v>90.804842569875817</v>
      </c>
      <c r="G22" s="44">
        <v>0</v>
      </c>
      <c r="H22" s="33">
        <f t="shared" si="1"/>
        <v>0</v>
      </c>
      <c r="I22" s="34">
        <v>0</v>
      </c>
      <c r="J22" s="33">
        <f t="shared" si="2"/>
        <v>0</v>
      </c>
      <c r="K22" s="34">
        <v>136518</v>
      </c>
      <c r="L22" s="33">
        <f t="shared" si="3"/>
        <v>2.1777842859152716E-2</v>
      </c>
      <c r="M22" s="135">
        <v>0</v>
      </c>
      <c r="N22" s="33">
        <f t="shared" si="4"/>
        <v>0</v>
      </c>
      <c r="O22" s="34">
        <v>2046045</v>
      </c>
      <c r="P22" s="33">
        <f t="shared" si="5"/>
        <v>0.32639246467685673</v>
      </c>
      <c r="Q22" s="34">
        <v>0</v>
      </c>
      <c r="R22" s="33">
        <f t="shared" si="6"/>
        <v>0</v>
      </c>
      <c r="S22" s="135">
        <v>0</v>
      </c>
      <c r="T22" s="33">
        <f t="shared" si="7"/>
        <v>0</v>
      </c>
      <c r="U22" s="34">
        <v>0</v>
      </c>
      <c r="V22" s="33">
        <f t="shared" si="8"/>
        <v>0</v>
      </c>
      <c r="W22" s="82">
        <v>51542028</v>
      </c>
      <c r="X22" s="33">
        <f t="shared" si="9"/>
        <v>8.2221698708305819</v>
      </c>
      <c r="Y22" s="35">
        <f t="shared" si="19"/>
        <v>622949724</v>
      </c>
      <c r="Z22" s="36">
        <f t="shared" si="10"/>
        <v>99.375182748242409</v>
      </c>
      <c r="AA22" s="34">
        <v>127986</v>
      </c>
      <c r="AB22" s="33">
        <f t="shared" si="11"/>
        <v>2.0416787501805769E-2</v>
      </c>
      <c r="AC22" s="34">
        <v>293439</v>
      </c>
      <c r="AD22" s="33">
        <f t="shared" si="12"/>
        <v>4.6810445734239543E-2</v>
      </c>
      <c r="AE22" s="34">
        <v>3495345</v>
      </c>
      <c r="AF22" s="33">
        <f t="shared" si="12"/>
        <v>0.55759001852155143</v>
      </c>
      <c r="AG22" s="35">
        <f t="shared" si="13"/>
        <v>3916770</v>
      </c>
      <c r="AH22" s="36">
        <f t="shared" si="14"/>
        <v>0.62481725175759673</v>
      </c>
      <c r="AI22" s="34">
        <f t="shared" si="15"/>
        <v>626866494</v>
      </c>
      <c r="AJ22" s="33">
        <f t="shared" si="16"/>
        <v>6.9831815771360271</v>
      </c>
      <c r="AK22" s="90">
        <f t="shared" si="17"/>
        <v>4</v>
      </c>
      <c r="AL22" s="27"/>
      <c r="AM22" s="27"/>
      <c r="AN22" s="27"/>
      <c r="AO22" s="27"/>
      <c r="AP22" s="27"/>
      <c r="AQ22" s="27"/>
      <c r="AT22" s="27"/>
      <c r="AU22" s="27"/>
    </row>
    <row r="23" spans="1:47" s="6" customFormat="1" ht="20.25" customHeight="1" x14ac:dyDescent="0.25">
      <c r="A23" s="26"/>
      <c r="B23" s="31" t="s">
        <v>39</v>
      </c>
      <c r="C23" s="32">
        <v>0</v>
      </c>
      <c r="D23" s="33">
        <f t="shared" si="18"/>
        <v>0</v>
      </c>
      <c r="E23" s="82">
        <v>-11316001</v>
      </c>
      <c r="F23" s="33">
        <f t="shared" si="0"/>
        <v>-82.066737018556907</v>
      </c>
      <c r="G23" s="44">
        <v>0</v>
      </c>
      <c r="H23" s="33">
        <f t="shared" si="1"/>
        <v>0</v>
      </c>
      <c r="I23" s="34">
        <v>0</v>
      </c>
      <c r="J23" s="33">
        <f t="shared" si="2"/>
        <v>0</v>
      </c>
      <c r="K23" s="34">
        <v>839648</v>
      </c>
      <c r="L23" s="33">
        <f t="shared" si="3"/>
        <v>6.0893571504772108</v>
      </c>
      <c r="M23" s="135">
        <v>0</v>
      </c>
      <c r="N23" s="33">
        <f t="shared" si="4"/>
        <v>0</v>
      </c>
      <c r="O23" s="34">
        <v>196733</v>
      </c>
      <c r="P23" s="33">
        <f t="shared" si="5"/>
        <v>1.4267615718549118</v>
      </c>
      <c r="Q23" s="34">
        <v>0</v>
      </c>
      <c r="R23" s="33">
        <f t="shared" si="6"/>
        <v>0</v>
      </c>
      <c r="S23" s="135">
        <v>0</v>
      </c>
      <c r="T23" s="33">
        <f t="shared" si="7"/>
        <v>0</v>
      </c>
      <c r="U23" s="34">
        <v>0</v>
      </c>
      <c r="V23" s="33">
        <f t="shared" si="8"/>
        <v>0</v>
      </c>
      <c r="W23" s="82">
        <v>16866489</v>
      </c>
      <c r="X23" s="33">
        <f t="shared" si="9"/>
        <v>122.32039544618128</v>
      </c>
      <c r="Y23" s="35">
        <f t="shared" si="19"/>
        <v>6586869</v>
      </c>
      <c r="Z23" s="36">
        <f t="shared" si="10"/>
        <v>47.769777149956496</v>
      </c>
      <c r="AA23" s="34">
        <v>551359</v>
      </c>
      <c r="AB23" s="33">
        <f t="shared" si="11"/>
        <v>3.9986064030760082</v>
      </c>
      <c r="AC23" s="34">
        <v>290551</v>
      </c>
      <c r="AD23" s="33">
        <f t="shared" si="12"/>
        <v>2.1071553906259575</v>
      </c>
      <c r="AE23" s="34">
        <v>6360000</v>
      </c>
      <c r="AF23" s="33">
        <f t="shared" si="12"/>
        <v>46.124461056341538</v>
      </c>
      <c r="AG23" s="35">
        <f t="shared" si="13"/>
        <v>7201910</v>
      </c>
      <c r="AH23" s="36">
        <f t="shared" si="14"/>
        <v>52.230222850043504</v>
      </c>
      <c r="AI23" s="34">
        <f t="shared" si="15"/>
        <v>13788779</v>
      </c>
      <c r="AJ23" s="33">
        <f t="shared" si="16"/>
        <v>0.15360455281248472</v>
      </c>
      <c r="AK23" s="90">
        <f t="shared" si="17"/>
        <v>37</v>
      </c>
      <c r="AL23" s="27"/>
      <c r="AM23" s="27"/>
      <c r="AN23" s="27"/>
      <c r="AO23" s="27"/>
      <c r="AP23" s="27"/>
      <c r="AQ23" s="27"/>
      <c r="AT23" s="27"/>
      <c r="AU23" s="27"/>
    </row>
    <row r="24" spans="1:47" s="6" customFormat="1" ht="20.25" customHeight="1" x14ac:dyDescent="0.25">
      <c r="A24" s="26"/>
      <c r="B24" s="31" t="s">
        <v>46</v>
      </c>
      <c r="C24" s="32">
        <v>0</v>
      </c>
      <c r="D24" s="33">
        <f t="shared" si="18"/>
        <v>0</v>
      </c>
      <c r="E24" s="82">
        <v>1697986</v>
      </c>
      <c r="F24" s="33">
        <f t="shared" si="0"/>
        <v>9.682701858769045</v>
      </c>
      <c r="G24" s="82">
        <v>0</v>
      </c>
      <c r="H24" s="33">
        <f t="shared" si="1"/>
        <v>0</v>
      </c>
      <c r="I24" s="34">
        <v>0</v>
      </c>
      <c r="J24" s="33">
        <f t="shared" si="2"/>
        <v>0</v>
      </c>
      <c r="K24" s="34">
        <v>93323</v>
      </c>
      <c r="L24" s="33">
        <f t="shared" si="3"/>
        <v>0.53217092812655908</v>
      </c>
      <c r="M24" s="135">
        <v>0</v>
      </c>
      <c r="N24" s="33">
        <f t="shared" si="4"/>
        <v>0</v>
      </c>
      <c r="O24" s="34">
        <v>63952</v>
      </c>
      <c r="P24" s="33">
        <f t="shared" si="5"/>
        <v>0.36468389566933879</v>
      </c>
      <c r="Q24" s="34">
        <v>0</v>
      </c>
      <c r="R24" s="33">
        <f t="shared" si="6"/>
        <v>0</v>
      </c>
      <c r="S24" s="135">
        <v>0</v>
      </c>
      <c r="T24" s="33">
        <f t="shared" si="7"/>
        <v>0</v>
      </c>
      <c r="U24" s="34">
        <v>0</v>
      </c>
      <c r="V24" s="33">
        <f t="shared" si="8"/>
        <v>0</v>
      </c>
      <c r="W24" s="82">
        <v>13944273</v>
      </c>
      <c r="X24" s="33">
        <f t="shared" si="9"/>
        <v>79.51669689637194</v>
      </c>
      <c r="Y24" s="35">
        <f t="shared" si="19"/>
        <v>15799534</v>
      </c>
      <c r="Z24" s="36">
        <f t="shared" si="10"/>
        <v>90.096253578936881</v>
      </c>
      <c r="AA24" s="34">
        <v>1239836</v>
      </c>
      <c r="AB24" s="33">
        <f t="shared" si="11"/>
        <v>7.0701185650345622</v>
      </c>
      <c r="AC24" s="34">
        <v>849782</v>
      </c>
      <c r="AD24" s="33">
        <f t="shared" si="12"/>
        <v>4.8458501724681335</v>
      </c>
      <c r="AE24" s="34">
        <v>-352869</v>
      </c>
      <c r="AF24" s="33">
        <f t="shared" si="12"/>
        <v>-2.0122223164395785</v>
      </c>
      <c r="AG24" s="35">
        <f t="shared" si="13"/>
        <v>1736749</v>
      </c>
      <c r="AH24" s="36">
        <f t="shared" si="14"/>
        <v>9.9037464210631185</v>
      </c>
      <c r="AI24" s="34">
        <f t="shared" si="15"/>
        <v>17536283</v>
      </c>
      <c r="AJ24" s="33">
        <f t="shared" si="16"/>
        <v>0.19535108280495159</v>
      </c>
      <c r="AK24" s="90">
        <f t="shared" si="17"/>
        <v>34</v>
      </c>
      <c r="AL24" s="27"/>
      <c r="AM24" s="27"/>
      <c r="AN24" s="27"/>
      <c r="AO24" s="27"/>
      <c r="AP24" s="27"/>
      <c r="AQ24" s="27"/>
      <c r="AT24" s="27"/>
      <c r="AU24" s="27"/>
    </row>
    <row r="25" spans="1:47" s="6" customFormat="1" ht="20.25" customHeight="1" x14ac:dyDescent="0.25">
      <c r="A25" s="26"/>
      <c r="B25" s="31" t="s">
        <v>38</v>
      </c>
      <c r="C25" s="32">
        <v>0</v>
      </c>
      <c r="D25" s="33">
        <f t="shared" si="18"/>
        <v>0</v>
      </c>
      <c r="E25" s="82">
        <v>10766864</v>
      </c>
      <c r="F25" s="33">
        <f t="shared" si="0"/>
        <v>69.699596576202779</v>
      </c>
      <c r="G25" s="82">
        <v>0</v>
      </c>
      <c r="H25" s="33">
        <f t="shared" si="1"/>
        <v>0</v>
      </c>
      <c r="I25" s="34">
        <v>0</v>
      </c>
      <c r="J25" s="33">
        <f t="shared" si="2"/>
        <v>0</v>
      </c>
      <c r="K25" s="34">
        <v>0</v>
      </c>
      <c r="L25" s="33">
        <f t="shared" si="3"/>
        <v>0</v>
      </c>
      <c r="M25" s="135">
        <v>0</v>
      </c>
      <c r="N25" s="33">
        <f t="shared" si="4"/>
        <v>0</v>
      </c>
      <c r="O25" s="34">
        <v>0</v>
      </c>
      <c r="P25" s="33">
        <f t="shared" si="5"/>
        <v>0</v>
      </c>
      <c r="Q25" s="34">
        <v>0</v>
      </c>
      <c r="R25" s="33">
        <f t="shared" si="6"/>
        <v>0</v>
      </c>
      <c r="S25" s="135">
        <v>0</v>
      </c>
      <c r="T25" s="33">
        <f t="shared" si="7"/>
        <v>0</v>
      </c>
      <c r="U25" s="34">
        <v>0</v>
      </c>
      <c r="V25" s="33">
        <f t="shared" si="8"/>
        <v>0</v>
      </c>
      <c r="W25" s="82">
        <v>680663</v>
      </c>
      <c r="X25" s="33">
        <f t="shared" si="9"/>
        <v>4.4062910522829961</v>
      </c>
      <c r="Y25" s="35">
        <f t="shared" si="19"/>
        <v>11447527</v>
      </c>
      <c r="Z25" s="36">
        <f t="shared" si="10"/>
        <v>74.105887628485775</v>
      </c>
      <c r="AA25" s="34">
        <v>0</v>
      </c>
      <c r="AB25" s="33">
        <f t="shared" si="11"/>
        <v>0</v>
      </c>
      <c r="AC25" s="34">
        <v>0</v>
      </c>
      <c r="AD25" s="33">
        <f t="shared" si="12"/>
        <v>0</v>
      </c>
      <c r="AE25" s="34">
        <v>4000000</v>
      </c>
      <c r="AF25" s="33">
        <f t="shared" si="12"/>
        <v>25.894112371514222</v>
      </c>
      <c r="AG25" s="35">
        <f t="shared" si="13"/>
        <v>4000000</v>
      </c>
      <c r="AH25" s="36">
        <f t="shared" si="14"/>
        <v>25.894112371514222</v>
      </c>
      <c r="AI25" s="34">
        <f t="shared" si="15"/>
        <v>15447527</v>
      </c>
      <c r="AJ25" s="33">
        <f t="shared" si="16"/>
        <v>0.17208271137667691</v>
      </c>
      <c r="AK25" s="90">
        <f t="shared" si="17"/>
        <v>36</v>
      </c>
      <c r="AL25" s="27"/>
      <c r="AM25" s="27"/>
      <c r="AN25" s="27"/>
      <c r="AO25" s="27"/>
      <c r="AP25" s="27"/>
      <c r="AQ25" s="27"/>
      <c r="AT25" s="27"/>
      <c r="AU25" s="27"/>
    </row>
    <row r="26" spans="1:47" s="6" customFormat="1" ht="20.25" customHeight="1" x14ac:dyDescent="0.25">
      <c r="A26" s="26"/>
      <c r="B26" s="37" t="s">
        <v>56</v>
      </c>
      <c r="C26" s="38">
        <v>0</v>
      </c>
      <c r="D26" s="39">
        <f t="shared" si="18"/>
        <v>0</v>
      </c>
      <c r="E26" s="40">
        <v>106522130</v>
      </c>
      <c r="F26" s="39">
        <f t="shared" si="0"/>
        <v>16.989889658873444</v>
      </c>
      <c r="G26" s="40">
        <v>2000000</v>
      </c>
      <c r="H26" s="39">
        <f t="shared" si="1"/>
        <v>0.31899267614857957</v>
      </c>
      <c r="I26" s="41">
        <v>0</v>
      </c>
      <c r="J26" s="39">
        <f t="shared" si="2"/>
        <v>0</v>
      </c>
      <c r="K26" s="41">
        <v>5995786</v>
      </c>
      <c r="L26" s="39">
        <f t="shared" si="3"/>
        <v>0.95630591087709349</v>
      </c>
      <c r="M26" s="136">
        <v>0</v>
      </c>
      <c r="N26" s="39">
        <f t="shared" si="4"/>
        <v>0</v>
      </c>
      <c r="O26" s="41">
        <v>2629494</v>
      </c>
      <c r="P26" s="39">
        <f t="shared" si="5"/>
        <v>0.41939466398831654</v>
      </c>
      <c r="Q26" s="41">
        <v>0</v>
      </c>
      <c r="R26" s="39">
        <f t="shared" si="6"/>
        <v>0</v>
      </c>
      <c r="S26" s="136">
        <v>13903535</v>
      </c>
      <c r="T26" s="39">
        <f t="shared" si="7"/>
        <v>2.2175629187877206</v>
      </c>
      <c r="U26" s="41">
        <v>6700000</v>
      </c>
      <c r="V26" s="39">
        <f t="shared" si="8"/>
        <v>1.0686254650977416</v>
      </c>
      <c r="W26" s="40">
        <v>411430597.19999999</v>
      </c>
      <c r="X26" s="39">
        <f t="shared" si="9"/>
        <v>65.621673625118135</v>
      </c>
      <c r="Y26" s="42">
        <f t="shared" si="19"/>
        <v>549181542.20000005</v>
      </c>
      <c r="Z26" s="43">
        <f t="shared" si="10"/>
        <v>87.592444918891047</v>
      </c>
      <c r="AA26" s="41">
        <v>10291630</v>
      </c>
      <c r="AB26" s="39">
        <f t="shared" si="11"/>
        <v>1.6414772978155028</v>
      </c>
      <c r="AC26" s="41">
        <v>7161139</v>
      </c>
      <c r="AD26" s="39">
        <f t="shared" si="12"/>
        <v>1.1421754469409815</v>
      </c>
      <c r="AE26" s="41">
        <v>60339331</v>
      </c>
      <c r="AF26" s="39">
        <f t="shared" si="12"/>
        <v>9.6239023363524723</v>
      </c>
      <c r="AG26" s="42">
        <f t="shared" si="13"/>
        <v>77792100</v>
      </c>
      <c r="AH26" s="43">
        <f t="shared" si="14"/>
        <v>12.407555081108958</v>
      </c>
      <c r="AI26" s="41">
        <f t="shared" si="15"/>
        <v>626973642.20000005</v>
      </c>
      <c r="AJ26" s="39">
        <f t="shared" si="16"/>
        <v>6.9843751890827903</v>
      </c>
      <c r="AK26" s="91">
        <f t="shared" si="17"/>
        <v>3</v>
      </c>
      <c r="AL26" s="27"/>
      <c r="AM26" s="27"/>
      <c r="AN26" s="27"/>
      <c r="AO26" s="27"/>
      <c r="AP26" s="27"/>
      <c r="AQ26" s="27"/>
      <c r="AT26" s="27"/>
      <c r="AU26" s="27"/>
    </row>
    <row r="27" spans="1:47" s="6" customFormat="1" ht="20.25" customHeight="1" x14ac:dyDescent="0.25">
      <c r="A27" s="26"/>
      <c r="B27" s="31" t="s">
        <v>37</v>
      </c>
      <c r="C27" s="32">
        <v>0</v>
      </c>
      <c r="D27" s="33">
        <f t="shared" si="18"/>
        <v>0</v>
      </c>
      <c r="E27" s="82">
        <v>31814414</v>
      </c>
      <c r="F27" s="33">
        <f t="shared" si="0"/>
        <v>26.123000997315149</v>
      </c>
      <c r="G27" s="44">
        <v>0</v>
      </c>
      <c r="H27" s="33">
        <f t="shared" si="1"/>
        <v>0</v>
      </c>
      <c r="I27" s="34">
        <v>0</v>
      </c>
      <c r="J27" s="33">
        <f t="shared" si="2"/>
        <v>0</v>
      </c>
      <c r="K27" s="34">
        <v>460407</v>
      </c>
      <c r="L27" s="33">
        <f t="shared" si="3"/>
        <v>0.37804287453387875</v>
      </c>
      <c r="M27" s="135">
        <v>655618</v>
      </c>
      <c r="N27" s="33">
        <f t="shared" si="4"/>
        <v>0.53833176584229281</v>
      </c>
      <c r="O27" s="34">
        <v>1518921</v>
      </c>
      <c r="P27" s="33">
        <f t="shared" si="5"/>
        <v>1.2471948971885172</v>
      </c>
      <c r="Q27" s="34">
        <v>0</v>
      </c>
      <c r="R27" s="33">
        <f t="shared" si="6"/>
        <v>0</v>
      </c>
      <c r="S27" s="135">
        <v>0</v>
      </c>
      <c r="T27" s="33">
        <f t="shared" si="7"/>
        <v>0</v>
      </c>
      <c r="U27" s="34">
        <v>0</v>
      </c>
      <c r="V27" s="33">
        <f t="shared" si="8"/>
        <v>0</v>
      </c>
      <c r="W27" s="82">
        <v>78027969</v>
      </c>
      <c r="X27" s="33">
        <f t="shared" si="9"/>
        <v>64.06922069994674</v>
      </c>
      <c r="Y27" s="35">
        <f t="shared" si="19"/>
        <v>112477329</v>
      </c>
      <c r="Z27" s="36">
        <f t="shared" si="10"/>
        <v>92.355791234826583</v>
      </c>
      <c r="AA27" s="34">
        <v>5029952</v>
      </c>
      <c r="AB27" s="33">
        <f t="shared" si="11"/>
        <v>4.1301229408923685</v>
      </c>
      <c r="AC27" s="34">
        <v>531306</v>
      </c>
      <c r="AD27" s="33">
        <f t="shared" si="12"/>
        <v>0.43625845718483203</v>
      </c>
      <c r="AE27" s="34">
        <v>3748393</v>
      </c>
      <c r="AF27" s="33">
        <f t="shared" si="12"/>
        <v>3.0778273670962202</v>
      </c>
      <c r="AG27" s="35">
        <f t="shared" si="13"/>
        <v>9309651</v>
      </c>
      <c r="AH27" s="36">
        <f t="shared" si="14"/>
        <v>7.6442087651734196</v>
      </c>
      <c r="AI27" s="34">
        <f t="shared" si="15"/>
        <v>121786980</v>
      </c>
      <c r="AJ27" s="33">
        <f t="shared" si="16"/>
        <v>1.3566853599787929</v>
      </c>
      <c r="AK27" s="90">
        <f t="shared" si="17"/>
        <v>17</v>
      </c>
      <c r="AL27" s="27"/>
      <c r="AM27" s="27"/>
      <c r="AN27" s="27"/>
      <c r="AO27" s="27"/>
      <c r="AP27" s="27"/>
      <c r="AQ27" s="27"/>
      <c r="AT27" s="27"/>
      <c r="AU27" s="27"/>
    </row>
    <row r="28" spans="1:47" s="6" customFormat="1" ht="20.25" customHeight="1" x14ac:dyDescent="0.25">
      <c r="A28" s="26"/>
      <c r="B28" s="31" t="s">
        <v>19</v>
      </c>
      <c r="C28" s="32">
        <v>0</v>
      </c>
      <c r="D28" s="33">
        <f t="shared" si="18"/>
        <v>0</v>
      </c>
      <c r="E28" s="82">
        <v>7123200</v>
      </c>
      <c r="F28" s="33">
        <f t="shared" si="0"/>
        <v>9.2201246513426796</v>
      </c>
      <c r="G28" s="82">
        <v>0</v>
      </c>
      <c r="H28" s="33">
        <f t="shared" si="1"/>
        <v>0</v>
      </c>
      <c r="I28" s="34">
        <v>0</v>
      </c>
      <c r="J28" s="33">
        <f t="shared" si="2"/>
        <v>0</v>
      </c>
      <c r="K28" s="34">
        <v>0</v>
      </c>
      <c r="L28" s="33">
        <f t="shared" si="3"/>
        <v>0</v>
      </c>
      <c r="M28" s="135">
        <v>0</v>
      </c>
      <c r="N28" s="33">
        <f t="shared" si="4"/>
        <v>0</v>
      </c>
      <c r="O28" s="34">
        <v>0</v>
      </c>
      <c r="P28" s="33">
        <f t="shared" si="5"/>
        <v>0</v>
      </c>
      <c r="Q28" s="34">
        <v>0</v>
      </c>
      <c r="R28" s="33">
        <f t="shared" si="6"/>
        <v>0</v>
      </c>
      <c r="S28" s="135">
        <v>0</v>
      </c>
      <c r="T28" s="33">
        <f t="shared" si="7"/>
        <v>0</v>
      </c>
      <c r="U28" s="34">
        <v>0</v>
      </c>
      <c r="V28" s="33">
        <f t="shared" si="8"/>
        <v>0</v>
      </c>
      <c r="W28" s="82">
        <v>57834410</v>
      </c>
      <c r="X28" s="33">
        <f t="shared" si="9"/>
        <v>74.859679545268918</v>
      </c>
      <c r="Y28" s="35">
        <f t="shared" si="19"/>
        <v>64957610</v>
      </c>
      <c r="Z28" s="36">
        <f t="shared" si="10"/>
        <v>84.07980419661159</v>
      </c>
      <c r="AA28" s="34">
        <v>0</v>
      </c>
      <c r="AB28" s="33">
        <f t="shared" si="11"/>
        <v>0</v>
      </c>
      <c r="AC28" s="34">
        <v>0</v>
      </c>
      <c r="AD28" s="33">
        <f t="shared" si="12"/>
        <v>0</v>
      </c>
      <c r="AE28" s="34">
        <v>12299480</v>
      </c>
      <c r="AF28" s="33">
        <f t="shared" si="12"/>
        <v>15.920195803388401</v>
      </c>
      <c r="AG28" s="35">
        <f t="shared" si="13"/>
        <v>12299480</v>
      </c>
      <c r="AH28" s="36">
        <f t="shared" si="14"/>
        <v>15.920195803388401</v>
      </c>
      <c r="AI28" s="34">
        <f t="shared" si="15"/>
        <v>77257090</v>
      </c>
      <c r="AJ28" s="33">
        <f t="shared" si="16"/>
        <v>0.86063028213331172</v>
      </c>
      <c r="AK28" s="90">
        <f t="shared" si="17"/>
        <v>20</v>
      </c>
      <c r="AL28" s="27"/>
      <c r="AM28" s="27"/>
      <c r="AN28" s="27"/>
      <c r="AO28" s="27"/>
      <c r="AP28" s="27"/>
      <c r="AQ28" s="27"/>
      <c r="AT28" s="27"/>
      <c r="AU28" s="27"/>
    </row>
    <row r="29" spans="1:47" s="6" customFormat="1" ht="20.25" customHeight="1" x14ac:dyDescent="0.25">
      <c r="A29" s="26"/>
      <c r="B29" s="31" t="s">
        <v>47</v>
      </c>
      <c r="C29" s="32">
        <v>0</v>
      </c>
      <c r="D29" s="33">
        <f t="shared" si="18"/>
        <v>0</v>
      </c>
      <c r="E29" s="82">
        <v>100453783</v>
      </c>
      <c r="F29" s="33">
        <f t="shared" si="0"/>
        <v>62.442985547227913</v>
      </c>
      <c r="G29" s="82">
        <v>0</v>
      </c>
      <c r="H29" s="33">
        <f t="shared" si="1"/>
        <v>0</v>
      </c>
      <c r="I29" s="34">
        <v>0</v>
      </c>
      <c r="J29" s="33">
        <f t="shared" si="2"/>
        <v>0</v>
      </c>
      <c r="K29" s="34">
        <v>112000</v>
      </c>
      <c r="L29" s="33">
        <f t="shared" si="3"/>
        <v>6.9620219094083557E-2</v>
      </c>
      <c r="M29" s="135">
        <v>0</v>
      </c>
      <c r="N29" s="33">
        <f t="shared" si="4"/>
        <v>0</v>
      </c>
      <c r="O29" s="34">
        <v>0</v>
      </c>
      <c r="P29" s="33">
        <f t="shared" si="5"/>
        <v>0</v>
      </c>
      <c r="Q29" s="34">
        <v>0</v>
      </c>
      <c r="R29" s="33">
        <f t="shared" si="6"/>
        <v>0</v>
      </c>
      <c r="S29" s="135">
        <v>0</v>
      </c>
      <c r="T29" s="33">
        <f t="shared" si="7"/>
        <v>0</v>
      </c>
      <c r="U29" s="34">
        <v>0</v>
      </c>
      <c r="V29" s="33">
        <f t="shared" si="8"/>
        <v>0</v>
      </c>
      <c r="W29" s="82">
        <v>55705879</v>
      </c>
      <c r="X29" s="33">
        <f t="shared" si="9"/>
        <v>34.627281257218826</v>
      </c>
      <c r="Y29" s="35">
        <f t="shared" si="19"/>
        <v>156271662</v>
      </c>
      <c r="Z29" s="36">
        <f t="shared" si="10"/>
        <v>97.139887023540822</v>
      </c>
      <c r="AA29" s="34">
        <v>0</v>
      </c>
      <c r="AB29" s="33">
        <f t="shared" si="11"/>
        <v>0</v>
      </c>
      <c r="AC29" s="34">
        <v>0</v>
      </c>
      <c r="AD29" s="33">
        <f t="shared" si="12"/>
        <v>0</v>
      </c>
      <c r="AE29" s="34">
        <v>4601144</v>
      </c>
      <c r="AF29" s="33">
        <f t="shared" si="12"/>
        <v>2.8601129764591784</v>
      </c>
      <c r="AG29" s="35">
        <f t="shared" si="13"/>
        <v>4601144</v>
      </c>
      <c r="AH29" s="36">
        <f t="shared" si="14"/>
        <v>2.8601129764591784</v>
      </c>
      <c r="AI29" s="34">
        <f t="shared" si="15"/>
        <v>160872806</v>
      </c>
      <c r="AJ29" s="33">
        <f t="shared" si="16"/>
        <v>1.7920945302930456</v>
      </c>
      <c r="AK29" s="90">
        <f t="shared" si="17"/>
        <v>13</v>
      </c>
      <c r="AL29" s="27"/>
      <c r="AM29" s="27"/>
      <c r="AN29" s="27"/>
      <c r="AO29" s="27"/>
      <c r="AP29" s="27"/>
      <c r="AQ29" s="27"/>
      <c r="AT29" s="27"/>
      <c r="AU29" s="27"/>
    </row>
    <row r="30" spans="1:47" s="6" customFormat="1" ht="20.25" customHeight="1" x14ac:dyDescent="0.25">
      <c r="A30" s="26"/>
      <c r="B30" s="31" t="s">
        <v>20</v>
      </c>
      <c r="C30" s="32">
        <v>0</v>
      </c>
      <c r="D30" s="33">
        <f t="shared" si="18"/>
        <v>0</v>
      </c>
      <c r="E30" s="82">
        <v>4818298</v>
      </c>
      <c r="F30" s="33">
        <f t="shared" si="0"/>
        <v>30.462006339599888</v>
      </c>
      <c r="G30" s="82">
        <v>0</v>
      </c>
      <c r="H30" s="33">
        <f t="shared" si="1"/>
        <v>0</v>
      </c>
      <c r="I30" s="34">
        <v>0</v>
      </c>
      <c r="J30" s="33">
        <f t="shared" si="2"/>
        <v>0</v>
      </c>
      <c r="K30" s="34">
        <v>95985</v>
      </c>
      <c r="L30" s="33">
        <f t="shared" si="3"/>
        <v>0.60683164024028724</v>
      </c>
      <c r="M30" s="135">
        <v>0</v>
      </c>
      <c r="N30" s="33">
        <f t="shared" si="4"/>
        <v>0</v>
      </c>
      <c r="O30" s="34">
        <v>42507</v>
      </c>
      <c r="P30" s="33">
        <f t="shared" si="5"/>
        <v>0.26873566215235595</v>
      </c>
      <c r="Q30" s="34">
        <v>0</v>
      </c>
      <c r="R30" s="33">
        <f t="shared" si="6"/>
        <v>0</v>
      </c>
      <c r="S30" s="135">
        <v>0</v>
      </c>
      <c r="T30" s="33">
        <f t="shared" si="7"/>
        <v>0</v>
      </c>
      <c r="U30" s="34">
        <v>0</v>
      </c>
      <c r="V30" s="33">
        <f t="shared" si="8"/>
        <v>0</v>
      </c>
      <c r="W30" s="82">
        <v>9970756</v>
      </c>
      <c r="X30" s="33">
        <f t="shared" si="9"/>
        <v>63.036622575565829</v>
      </c>
      <c r="Y30" s="35">
        <f t="shared" si="19"/>
        <v>14927546</v>
      </c>
      <c r="Z30" s="36">
        <f t="shared" si="10"/>
        <v>94.374196217558364</v>
      </c>
      <c r="AA30" s="34">
        <v>507284</v>
      </c>
      <c r="AB30" s="33">
        <f t="shared" si="11"/>
        <v>3.2071259237136411</v>
      </c>
      <c r="AC30" s="34">
        <v>382572</v>
      </c>
      <c r="AD30" s="33">
        <f t="shared" si="12"/>
        <v>2.4186778587280009</v>
      </c>
      <c r="AE30" s="34">
        <v>0</v>
      </c>
      <c r="AF30" s="33">
        <f t="shared" si="12"/>
        <v>0</v>
      </c>
      <c r="AG30" s="35">
        <f t="shared" si="13"/>
        <v>889856</v>
      </c>
      <c r="AH30" s="36">
        <f t="shared" si="14"/>
        <v>5.6258037824416425</v>
      </c>
      <c r="AI30" s="34">
        <f t="shared" si="15"/>
        <v>15817402</v>
      </c>
      <c r="AJ30" s="33">
        <f t="shared" si="16"/>
        <v>0.17620305328450775</v>
      </c>
      <c r="AK30" s="90">
        <f t="shared" si="17"/>
        <v>35</v>
      </c>
      <c r="AL30" s="27"/>
      <c r="AM30" s="27"/>
      <c r="AN30" s="27"/>
      <c r="AO30" s="27"/>
      <c r="AP30" s="27"/>
      <c r="AQ30" s="27"/>
      <c r="AT30" s="27"/>
      <c r="AU30" s="27"/>
    </row>
    <row r="31" spans="1:47" s="6" customFormat="1" ht="20.25" customHeight="1" x14ac:dyDescent="0.25">
      <c r="A31" s="26"/>
      <c r="B31" s="37" t="s">
        <v>48</v>
      </c>
      <c r="C31" s="38">
        <v>0</v>
      </c>
      <c r="D31" s="39">
        <f t="shared" si="18"/>
        <v>0</v>
      </c>
      <c r="E31" s="40">
        <v>1086485502</v>
      </c>
      <c r="F31" s="39">
        <f t="shared" si="0"/>
        <v>38.069578805808511</v>
      </c>
      <c r="G31" s="106">
        <v>5810000</v>
      </c>
      <c r="H31" s="39">
        <f t="shared" si="1"/>
        <v>0.20357773063201676</v>
      </c>
      <c r="I31" s="41">
        <v>673062359.69000018</v>
      </c>
      <c r="J31" s="39">
        <f t="shared" si="2"/>
        <v>23.58356415826513</v>
      </c>
      <c r="K31" s="41">
        <v>10071423</v>
      </c>
      <c r="L31" s="39">
        <f t="shared" si="3"/>
        <v>0.35289456774098071</v>
      </c>
      <c r="M31" s="136">
        <v>0</v>
      </c>
      <c r="N31" s="39">
        <f t="shared" si="4"/>
        <v>0</v>
      </c>
      <c r="O31" s="41">
        <v>8978764</v>
      </c>
      <c r="P31" s="39">
        <f t="shared" si="5"/>
        <v>0.31460867452675545</v>
      </c>
      <c r="Q31" s="41">
        <v>0</v>
      </c>
      <c r="R31" s="39">
        <f t="shared" si="6"/>
        <v>0</v>
      </c>
      <c r="S31" s="136">
        <v>10000000</v>
      </c>
      <c r="T31" s="39">
        <f t="shared" si="7"/>
        <v>0.35039196322205979</v>
      </c>
      <c r="U31" s="41">
        <v>4000000</v>
      </c>
      <c r="V31" s="39">
        <f t="shared" si="8"/>
        <v>0.14015678528882392</v>
      </c>
      <c r="W31" s="40">
        <v>1038852955</v>
      </c>
      <c r="X31" s="39">
        <f t="shared" si="9"/>
        <v>36.400572640148809</v>
      </c>
      <c r="Y31" s="42">
        <f t="shared" si="19"/>
        <v>2837261003.6900001</v>
      </c>
      <c r="Z31" s="43">
        <f t="shared" si="10"/>
        <v>99.415345325633083</v>
      </c>
      <c r="AA31" s="41">
        <v>11765809</v>
      </c>
      <c r="AB31" s="39">
        <f t="shared" si="11"/>
        <v>0.41226449144057803</v>
      </c>
      <c r="AC31" s="41">
        <v>3921276</v>
      </c>
      <c r="AD31" s="39">
        <f t="shared" si="12"/>
        <v>0.13739835959755456</v>
      </c>
      <c r="AE31" s="41">
        <v>998648</v>
      </c>
      <c r="AF31" s="39">
        <f t="shared" si="12"/>
        <v>3.499182332877835E-2</v>
      </c>
      <c r="AG31" s="42">
        <f t="shared" si="13"/>
        <v>16685733</v>
      </c>
      <c r="AH31" s="43">
        <f t="shared" si="14"/>
        <v>0.58465467436691088</v>
      </c>
      <c r="AI31" s="41">
        <f t="shared" si="15"/>
        <v>2853946736.6900001</v>
      </c>
      <c r="AJ31" s="39">
        <f t="shared" si="16"/>
        <v>31.792460539103395</v>
      </c>
      <c r="AK31" s="91">
        <f t="shared" si="17"/>
        <v>1</v>
      </c>
      <c r="AL31" s="27"/>
      <c r="AM31" s="27"/>
      <c r="AN31" s="27"/>
      <c r="AO31" s="27"/>
      <c r="AP31" s="27"/>
      <c r="AQ31" s="27"/>
      <c r="AT31" s="27"/>
      <c r="AU31" s="27"/>
    </row>
    <row r="32" spans="1:47" s="6" customFormat="1" ht="20.25" customHeight="1" x14ac:dyDescent="0.25">
      <c r="A32" s="26"/>
      <c r="B32" s="31" t="s">
        <v>36</v>
      </c>
      <c r="C32" s="32">
        <v>80000</v>
      </c>
      <c r="D32" s="33">
        <f t="shared" si="18"/>
        <v>0.22404945757346256</v>
      </c>
      <c r="E32" s="82">
        <v>5767318</v>
      </c>
      <c r="F32" s="46">
        <f t="shared" si="0"/>
        <v>16.152055869420838</v>
      </c>
      <c r="G32" s="44">
        <v>0</v>
      </c>
      <c r="H32" s="33">
        <f t="shared" si="1"/>
        <v>0</v>
      </c>
      <c r="I32" s="47">
        <v>0</v>
      </c>
      <c r="J32" s="46">
        <f t="shared" si="2"/>
        <v>0</v>
      </c>
      <c r="K32" s="47">
        <v>0</v>
      </c>
      <c r="L32" s="33">
        <f t="shared" si="3"/>
        <v>0</v>
      </c>
      <c r="M32" s="135">
        <v>0</v>
      </c>
      <c r="N32" s="33">
        <f t="shared" si="4"/>
        <v>0</v>
      </c>
      <c r="O32" s="47">
        <v>0</v>
      </c>
      <c r="P32" s="46">
        <f t="shared" si="5"/>
        <v>0</v>
      </c>
      <c r="Q32" s="47">
        <v>0</v>
      </c>
      <c r="R32" s="33">
        <f t="shared" si="6"/>
        <v>0</v>
      </c>
      <c r="S32" s="135">
        <v>3000000</v>
      </c>
      <c r="T32" s="33">
        <f t="shared" si="7"/>
        <v>8.4018546590048473</v>
      </c>
      <c r="U32" s="47">
        <v>0</v>
      </c>
      <c r="V32" s="46">
        <f t="shared" si="8"/>
        <v>0</v>
      </c>
      <c r="W32" s="82">
        <v>26859084</v>
      </c>
      <c r="X32" s="46">
        <f t="shared" si="9"/>
        <v>75.222040014000839</v>
      </c>
      <c r="Y32" s="35">
        <f t="shared" si="19"/>
        <v>35706402</v>
      </c>
      <c r="Z32" s="48">
        <f t="shared" si="10"/>
        <v>100</v>
      </c>
      <c r="AA32" s="47">
        <v>0</v>
      </c>
      <c r="AB32" s="46">
        <f t="shared" si="11"/>
        <v>0</v>
      </c>
      <c r="AC32" s="34">
        <v>0</v>
      </c>
      <c r="AD32" s="33">
        <f t="shared" si="12"/>
        <v>0</v>
      </c>
      <c r="AE32" s="47">
        <v>0</v>
      </c>
      <c r="AF32" s="46">
        <f t="shared" si="12"/>
        <v>0</v>
      </c>
      <c r="AG32" s="35">
        <f t="shared" si="13"/>
        <v>0</v>
      </c>
      <c r="AH32" s="36">
        <f t="shared" si="14"/>
        <v>0</v>
      </c>
      <c r="AI32" s="34">
        <f t="shared" si="15"/>
        <v>35706402</v>
      </c>
      <c r="AJ32" s="46">
        <f t="shared" si="16"/>
        <v>0.39776298624793466</v>
      </c>
      <c r="AK32" s="90">
        <f t="shared" si="17"/>
        <v>30</v>
      </c>
      <c r="AL32" s="27"/>
      <c r="AM32" s="27"/>
      <c r="AN32" s="27"/>
      <c r="AO32" s="27"/>
      <c r="AP32" s="27"/>
      <c r="AQ32" s="27"/>
      <c r="AT32" s="27"/>
      <c r="AU32" s="27"/>
    </row>
    <row r="33" spans="1:47" s="6" customFormat="1" ht="20.25" customHeight="1" x14ac:dyDescent="0.25">
      <c r="A33" s="26"/>
      <c r="B33" s="31" t="s">
        <v>49</v>
      </c>
      <c r="C33" s="32">
        <v>0</v>
      </c>
      <c r="D33" s="33">
        <f t="shared" si="18"/>
        <v>0</v>
      </c>
      <c r="E33" s="82">
        <v>112958899</v>
      </c>
      <c r="F33" s="33">
        <f t="shared" si="0"/>
        <v>56.022052966788415</v>
      </c>
      <c r="G33" s="82">
        <v>5000000</v>
      </c>
      <c r="H33" s="33">
        <f t="shared" si="1"/>
        <v>2.4797538513007469</v>
      </c>
      <c r="I33" s="34">
        <v>0</v>
      </c>
      <c r="J33" s="33">
        <f t="shared" si="2"/>
        <v>0</v>
      </c>
      <c r="K33" s="34">
        <v>57376</v>
      </c>
      <c r="L33" s="33">
        <f t="shared" si="3"/>
        <v>2.8455671394446332E-2</v>
      </c>
      <c r="M33" s="135">
        <v>0</v>
      </c>
      <c r="N33" s="33">
        <f t="shared" si="4"/>
        <v>0</v>
      </c>
      <c r="O33" s="34">
        <v>1421756</v>
      </c>
      <c r="P33" s="33">
        <f t="shared" si="5"/>
        <v>0.70512098332198903</v>
      </c>
      <c r="Q33" s="34">
        <v>0</v>
      </c>
      <c r="R33" s="33">
        <f t="shared" si="6"/>
        <v>0</v>
      </c>
      <c r="S33" s="135">
        <v>15000000</v>
      </c>
      <c r="T33" s="33">
        <f t="shared" si="7"/>
        <v>7.4392615539022406</v>
      </c>
      <c r="U33" s="34">
        <v>1440000</v>
      </c>
      <c r="V33" s="33">
        <f t="shared" si="8"/>
        <v>0.71416910917461507</v>
      </c>
      <c r="W33" s="82">
        <v>59828661</v>
      </c>
      <c r="X33" s="33">
        <f t="shared" si="9"/>
        <v>29.67207050658336</v>
      </c>
      <c r="Y33" s="35">
        <f t="shared" si="19"/>
        <v>195706692</v>
      </c>
      <c r="Z33" s="36">
        <f t="shared" si="10"/>
        <v>97.060884642465822</v>
      </c>
      <c r="AA33" s="34">
        <v>3059771</v>
      </c>
      <c r="AB33" s="33">
        <f t="shared" si="11"/>
        <v>1.5174957842696675</v>
      </c>
      <c r="AC33" s="34">
        <v>750453</v>
      </c>
      <c r="AD33" s="33">
        <f t="shared" si="12"/>
        <v>0.37218774339403987</v>
      </c>
      <c r="AE33" s="34">
        <v>2116000</v>
      </c>
      <c r="AF33" s="33">
        <f t="shared" si="12"/>
        <v>1.0494318298704761</v>
      </c>
      <c r="AG33" s="35">
        <f t="shared" si="13"/>
        <v>5926224</v>
      </c>
      <c r="AH33" s="36">
        <f t="shared" si="14"/>
        <v>2.9391153575341837</v>
      </c>
      <c r="AI33" s="34">
        <f t="shared" si="15"/>
        <v>201632916</v>
      </c>
      <c r="AJ33" s="33">
        <f t="shared" si="16"/>
        <v>2.2461549274563972</v>
      </c>
      <c r="AK33" s="90">
        <f t="shared" si="17"/>
        <v>11</v>
      </c>
      <c r="AL33" s="27"/>
      <c r="AM33" s="27"/>
      <c r="AN33" s="27"/>
      <c r="AO33" s="27"/>
      <c r="AP33" s="27"/>
      <c r="AQ33" s="27"/>
      <c r="AT33" s="27"/>
      <c r="AU33" s="27"/>
    </row>
    <row r="34" spans="1:47" s="6" customFormat="1" ht="20.25" customHeight="1" x14ac:dyDescent="0.25">
      <c r="A34" s="26"/>
      <c r="B34" s="31" t="s">
        <v>50</v>
      </c>
      <c r="C34" s="32">
        <v>0</v>
      </c>
      <c r="D34" s="33">
        <f t="shared" si="18"/>
        <v>0</v>
      </c>
      <c r="E34" s="82">
        <v>9357496</v>
      </c>
      <c r="F34" s="33">
        <f t="shared" si="0"/>
        <v>9.3546289933061306</v>
      </c>
      <c r="G34" s="44">
        <v>0</v>
      </c>
      <c r="H34" s="33">
        <f t="shared" si="1"/>
        <v>0</v>
      </c>
      <c r="I34" s="34">
        <v>0</v>
      </c>
      <c r="J34" s="33">
        <f t="shared" si="2"/>
        <v>0</v>
      </c>
      <c r="K34" s="34">
        <v>126758</v>
      </c>
      <c r="L34" s="33">
        <f t="shared" si="3"/>
        <v>0.12671916311088977</v>
      </c>
      <c r="M34" s="135">
        <v>0</v>
      </c>
      <c r="N34" s="33">
        <f t="shared" si="4"/>
        <v>0</v>
      </c>
      <c r="O34" s="34">
        <v>132396</v>
      </c>
      <c r="P34" s="33">
        <f t="shared" si="5"/>
        <v>0.13235543570606481</v>
      </c>
      <c r="Q34" s="34">
        <v>0</v>
      </c>
      <c r="R34" s="33">
        <f t="shared" si="6"/>
        <v>0</v>
      </c>
      <c r="S34" s="135">
        <v>0</v>
      </c>
      <c r="T34" s="33">
        <f t="shared" si="7"/>
        <v>0</v>
      </c>
      <c r="U34" s="34">
        <v>0</v>
      </c>
      <c r="V34" s="33">
        <f t="shared" si="8"/>
        <v>0</v>
      </c>
      <c r="W34" s="82">
        <v>87956026</v>
      </c>
      <c r="X34" s="33">
        <f t="shared" si="9"/>
        <v>87.929077496328915</v>
      </c>
      <c r="Y34" s="35">
        <f t="shared" si="19"/>
        <v>97572676</v>
      </c>
      <c r="Z34" s="36">
        <f t="shared" si="10"/>
        <v>97.542781088452017</v>
      </c>
      <c r="AA34" s="34">
        <v>1712474</v>
      </c>
      <c r="AB34" s="33">
        <f t="shared" si="11"/>
        <v>1.7119493217718635</v>
      </c>
      <c r="AC34" s="34">
        <v>745496</v>
      </c>
      <c r="AD34" s="33">
        <f t="shared" si="12"/>
        <v>0.74526759038889767</v>
      </c>
      <c r="AE34" s="34">
        <v>2</v>
      </c>
      <c r="AF34" s="33">
        <f t="shared" si="12"/>
        <v>1.9993872278024229E-6</v>
      </c>
      <c r="AG34" s="35">
        <f t="shared" si="13"/>
        <v>2457972</v>
      </c>
      <c r="AH34" s="36">
        <f t="shared" si="14"/>
        <v>2.4572189115479888</v>
      </c>
      <c r="AI34" s="34">
        <f t="shared" si="15"/>
        <v>100030648</v>
      </c>
      <c r="AJ34" s="33">
        <f t="shared" si="16"/>
        <v>1.1143236796806353</v>
      </c>
      <c r="AK34" s="90">
        <f t="shared" si="17"/>
        <v>18</v>
      </c>
      <c r="AL34" s="27"/>
      <c r="AM34" s="27"/>
      <c r="AN34" s="27"/>
      <c r="AO34" s="27"/>
      <c r="AP34" s="27"/>
      <c r="AQ34" s="27"/>
      <c r="AT34" s="27"/>
      <c r="AU34" s="27"/>
    </row>
    <row r="35" spans="1:47" s="6" customFormat="1" ht="20.25" customHeight="1" x14ac:dyDescent="0.2">
      <c r="B35" s="31" t="s">
        <v>21</v>
      </c>
      <c r="C35" s="32">
        <v>0</v>
      </c>
      <c r="D35" s="33">
        <f t="shared" si="18"/>
        <v>0</v>
      </c>
      <c r="E35" s="82">
        <v>-7643043</v>
      </c>
      <c r="F35" s="33">
        <f t="shared" si="0"/>
        <v>-30.256398075841673</v>
      </c>
      <c r="G35" s="44">
        <v>0</v>
      </c>
      <c r="H35" s="33">
        <f t="shared" si="1"/>
        <v>0</v>
      </c>
      <c r="I35" s="34">
        <v>0</v>
      </c>
      <c r="J35" s="33">
        <f t="shared" si="2"/>
        <v>0</v>
      </c>
      <c r="K35" s="34">
        <v>201548</v>
      </c>
      <c r="L35" s="33">
        <f t="shared" si="3"/>
        <v>0.797865002118886</v>
      </c>
      <c r="M35" s="135">
        <v>0</v>
      </c>
      <c r="N35" s="33">
        <f t="shared" si="4"/>
        <v>0</v>
      </c>
      <c r="O35" s="34">
        <v>-213140</v>
      </c>
      <c r="P35" s="33">
        <f t="shared" si="5"/>
        <v>-0.84375407620824494</v>
      </c>
      <c r="Q35" s="34">
        <v>0</v>
      </c>
      <c r="R35" s="33">
        <f t="shared" si="6"/>
        <v>0</v>
      </c>
      <c r="S35" s="135">
        <v>0</v>
      </c>
      <c r="T35" s="33">
        <f t="shared" si="7"/>
        <v>0</v>
      </c>
      <c r="U35" s="34">
        <v>0</v>
      </c>
      <c r="V35" s="33">
        <f t="shared" si="8"/>
        <v>0</v>
      </c>
      <c r="W35" s="82">
        <v>28479375</v>
      </c>
      <c r="X35" s="33">
        <f t="shared" si="9"/>
        <v>112.74086865024486</v>
      </c>
      <c r="Y35" s="35">
        <f t="shared" si="19"/>
        <v>20824740</v>
      </c>
      <c r="Z35" s="36">
        <f t="shared" si="10"/>
        <v>82.43858150031383</v>
      </c>
      <c r="AA35" s="34">
        <v>2384584</v>
      </c>
      <c r="AB35" s="33">
        <f t="shared" si="11"/>
        <v>9.4398164120341654</v>
      </c>
      <c r="AC35" s="34">
        <v>2051591</v>
      </c>
      <c r="AD35" s="33">
        <f t="shared" si="12"/>
        <v>8.1216020876520112</v>
      </c>
      <c r="AE35" s="34">
        <v>0</v>
      </c>
      <c r="AF35" s="33">
        <f t="shared" si="12"/>
        <v>0</v>
      </c>
      <c r="AG35" s="35">
        <f t="shared" si="13"/>
        <v>4436175</v>
      </c>
      <c r="AH35" s="36">
        <f t="shared" si="14"/>
        <v>17.561418499686177</v>
      </c>
      <c r="AI35" s="34">
        <f t="shared" si="15"/>
        <v>25260915</v>
      </c>
      <c r="AJ35" s="33">
        <f t="shared" si="16"/>
        <v>0.28140211342927374</v>
      </c>
      <c r="AK35" s="90">
        <f t="shared" si="17"/>
        <v>33</v>
      </c>
      <c r="AL35" s="27"/>
      <c r="AM35" s="27"/>
      <c r="AN35" s="27"/>
      <c r="AO35" s="27"/>
      <c r="AP35" s="27"/>
      <c r="AQ35" s="27"/>
      <c r="AT35" s="27"/>
      <c r="AU35" s="27"/>
    </row>
    <row r="36" spans="1:47" s="6" customFormat="1" ht="20.25" customHeight="1" x14ac:dyDescent="0.25">
      <c r="A36" s="26"/>
      <c r="B36" s="37" t="s">
        <v>41</v>
      </c>
      <c r="C36" s="38">
        <v>0</v>
      </c>
      <c r="D36" s="39">
        <f t="shared" si="18"/>
        <v>0</v>
      </c>
      <c r="E36" s="40">
        <v>105443621.59999999</v>
      </c>
      <c r="F36" s="39">
        <f t="shared" si="0"/>
        <v>54.91964691317277</v>
      </c>
      <c r="G36" s="40">
        <v>2500000</v>
      </c>
      <c r="H36" s="39">
        <f t="shared" si="1"/>
        <v>1.3021092712821991</v>
      </c>
      <c r="I36" s="41">
        <v>0</v>
      </c>
      <c r="J36" s="39">
        <f t="shared" si="2"/>
        <v>0</v>
      </c>
      <c r="K36" s="41">
        <v>0</v>
      </c>
      <c r="L36" s="39">
        <f t="shared" si="3"/>
        <v>0</v>
      </c>
      <c r="M36" s="136">
        <v>339203</v>
      </c>
      <c r="N36" s="39">
        <f t="shared" si="4"/>
        <v>0.17667174845869429</v>
      </c>
      <c r="O36" s="41">
        <v>0</v>
      </c>
      <c r="P36" s="39">
        <f t="shared" si="5"/>
        <v>0</v>
      </c>
      <c r="Q36" s="41">
        <v>0</v>
      </c>
      <c r="R36" s="39">
        <f t="shared" si="6"/>
        <v>0</v>
      </c>
      <c r="S36" s="136">
        <v>0</v>
      </c>
      <c r="T36" s="39">
        <f t="shared" si="7"/>
        <v>0</v>
      </c>
      <c r="U36" s="41">
        <v>0</v>
      </c>
      <c r="V36" s="39">
        <f t="shared" si="8"/>
        <v>0</v>
      </c>
      <c r="W36" s="40">
        <v>83615923.770000011</v>
      </c>
      <c r="X36" s="39">
        <f t="shared" si="9"/>
        <v>43.550827827097052</v>
      </c>
      <c r="Y36" s="42">
        <f t="shared" si="19"/>
        <v>191898748.37</v>
      </c>
      <c r="Z36" s="43">
        <f t="shared" si="10"/>
        <v>99.949255760010715</v>
      </c>
      <c r="AA36" s="41">
        <v>152492</v>
      </c>
      <c r="AB36" s="39">
        <f t="shared" si="11"/>
        <v>7.9424498798546045E-2</v>
      </c>
      <c r="AC36" s="41">
        <v>95667</v>
      </c>
      <c r="AD36" s="39">
        <f t="shared" si="12"/>
        <v>4.9827555062301652E-2</v>
      </c>
      <c r="AE36" s="41">
        <v>-150732</v>
      </c>
      <c r="AF36" s="39">
        <f t="shared" si="12"/>
        <v>-7.8507813871563373E-2</v>
      </c>
      <c r="AG36" s="42">
        <f t="shared" si="13"/>
        <v>97427</v>
      </c>
      <c r="AH36" s="43">
        <f t="shared" si="14"/>
        <v>5.0744239989284325E-2</v>
      </c>
      <c r="AI36" s="41">
        <f t="shared" si="15"/>
        <v>191996175.37</v>
      </c>
      <c r="AJ36" s="39">
        <f t="shared" si="16"/>
        <v>2.1388033457796549</v>
      </c>
      <c r="AK36" s="91">
        <f t="shared" si="17"/>
        <v>12</v>
      </c>
      <c r="AL36" s="27"/>
      <c r="AM36" s="27"/>
      <c r="AN36" s="27"/>
      <c r="AO36" s="27"/>
      <c r="AP36" s="27"/>
      <c r="AQ36" s="27"/>
      <c r="AT36" s="27"/>
      <c r="AU36" s="27"/>
    </row>
    <row r="37" spans="1:47" s="6" customFormat="1" ht="20.25" customHeight="1" x14ac:dyDescent="0.25">
      <c r="A37" s="26"/>
      <c r="B37" s="31" t="s">
        <v>35</v>
      </c>
      <c r="C37" s="32">
        <v>0</v>
      </c>
      <c r="D37" s="33">
        <f t="shared" si="18"/>
        <v>0</v>
      </c>
      <c r="E37" s="82">
        <v>2925944</v>
      </c>
      <c r="F37" s="46">
        <f t="shared" si="0"/>
        <v>6.8066474535323422</v>
      </c>
      <c r="G37" s="82">
        <v>0</v>
      </c>
      <c r="H37" s="33">
        <f t="shared" si="1"/>
        <v>0</v>
      </c>
      <c r="I37" s="47">
        <v>0</v>
      </c>
      <c r="J37" s="46">
        <f t="shared" si="2"/>
        <v>0</v>
      </c>
      <c r="K37" s="47">
        <v>0</v>
      </c>
      <c r="L37" s="33">
        <f t="shared" si="3"/>
        <v>0</v>
      </c>
      <c r="M37" s="135">
        <v>0</v>
      </c>
      <c r="N37" s="33">
        <f t="shared" si="4"/>
        <v>0</v>
      </c>
      <c r="O37" s="47">
        <v>1</v>
      </c>
      <c r="P37" s="46">
        <f t="shared" si="5"/>
        <v>2.3263081773035787E-6</v>
      </c>
      <c r="Q37" s="47">
        <v>370000</v>
      </c>
      <c r="R37" s="33">
        <f t="shared" si="6"/>
        <v>0.86073402560232426</v>
      </c>
      <c r="S37" s="135">
        <v>0</v>
      </c>
      <c r="T37" s="33">
        <f t="shared" si="7"/>
        <v>0</v>
      </c>
      <c r="U37" s="47">
        <v>0</v>
      </c>
      <c r="V37" s="46">
        <f t="shared" si="8"/>
        <v>0</v>
      </c>
      <c r="W37" s="82">
        <v>35039793</v>
      </c>
      <c r="X37" s="46">
        <f t="shared" si="9"/>
        <v>81.513356986924705</v>
      </c>
      <c r="Y37" s="35">
        <f t="shared" si="19"/>
        <v>38335738</v>
      </c>
      <c r="Z37" s="48">
        <f t="shared" si="10"/>
        <v>89.180740792367558</v>
      </c>
      <c r="AA37" s="47">
        <v>151711</v>
      </c>
      <c r="AB37" s="46">
        <f t="shared" si="11"/>
        <v>0.35292653988690326</v>
      </c>
      <c r="AC37" s="34">
        <v>142239</v>
      </c>
      <c r="AD37" s="33">
        <f t="shared" si="12"/>
        <v>0.33089174883148376</v>
      </c>
      <c r="AE37" s="47">
        <v>4356878</v>
      </c>
      <c r="AF37" s="46">
        <f t="shared" si="12"/>
        <v>10.135440918914062</v>
      </c>
      <c r="AG37" s="35">
        <f t="shared" si="13"/>
        <v>4650828</v>
      </c>
      <c r="AH37" s="36">
        <f t="shared" si="14"/>
        <v>10.819259207632449</v>
      </c>
      <c r="AI37" s="34">
        <f t="shared" si="15"/>
        <v>42986566</v>
      </c>
      <c r="AJ37" s="46">
        <f t="shared" si="16"/>
        <v>0.4788627221724534</v>
      </c>
      <c r="AK37" s="90">
        <f t="shared" si="17"/>
        <v>29</v>
      </c>
      <c r="AL37" s="27"/>
      <c r="AM37" s="27"/>
      <c r="AN37" s="27"/>
      <c r="AO37" s="27"/>
      <c r="AP37" s="27"/>
      <c r="AQ37" s="27"/>
      <c r="AT37" s="27"/>
      <c r="AU37" s="27"/>
    </row>
    <row r="38" spans="1:47" s="6" customFormat="1" ht="20.25" customHeight="1" x14ac:dyDescent="0.25">
      <c r="A38" s="26"/>
      <c r="B38" s="31" t="s">
        <v>22</v>
      </c>
      <c r="C38" s="32">
        <v>0</v>
      </c>
      <c r="D38" s="33">
        <f t="shared" si="18"/>
        <v>0</v>
      </c>
      <c r="E38" s="82">
        <v>12265087</v>
      </c>
      <c r="F38" s="33">
        <f t="shared" si="0"/>
        <v>25.456895627385258</v>
      </c>
      <c r="G38" s="44">
        <v>0</v>
      </c>
      <c r="H38" s="33">
        <f t="shared" si="1"/>
        <v>0</v>
      </c>
      <c r="I38" s="34">
        <v>0</v>
      </c>
      <c r="J38" s="33">
        <f t="shared" si="2"/>
        <v>0</v>
      </c>
      <c r="K38" s="34">
        <v>0</v>
      </c>
      <c r="L38" s="33">
        <f t="shared" si="3"/>
        <v>0</v>
      </c>
      <c r="M38" s="135">
        <v>0</v>
      </c>
      <c r="N38" s="33">
        <f t="shared" si="4"/>
        <v>0</v>
      </c>
      <c r="O38" s="34">
        <v>0</v>
      </c>
      <c r="P38" s="33">
        <f t="shared" si="5"/>
        <v>0</v>
      </c>
      <c r="Q38" s="34">
        <v>0</v>
      </c>
      <c r="R38" s="33">
        <f t="shared" si="6"/>
        <v>0</v>
      </c>
      <c r="S38" s="135">
        <v>0</v>
      </c>
      <c r="T38" s="33">
        <f t="shared" si="7"/>
        <v>0</v>
      </c>
      <c r="U38" s="34">
        <v>0</v>
      </c>
      <c r="V38" s="33">
        <f t="shared" si="8"/>
        <v>0</v>
      </c>
      <c r="W38" s="82">
        <v>34802725</v>
      </c>
      <c r="X38" s="33">
        <f t="shared" si="9"/>
        <v>72.235063467025668</v>
      </c>
      <c r="Y38" s="35">
        <f t="shared" si="19"/>
        <v>47067812</v>
      </c>
      <c r="Z38" s="36">
        <f t="shared" si="10"/>
        <v>97.691959094410933</v>
      </c>
      <c r="AA38" s="34">
        <v>1112010</v>
      </c>
      <c r="AB38" s="33">
        <f t="shared" si="11"/>
        <v>2.308040905589066</v>
      </c>
      <c r="AC38" s="34">
        <v>0</v>
      </c>
      <c r="AD38" s="33">
        <f t="shared" si="12"/>
        <v>0</v>
      </c>
      <c r="AE38" s="34">
        <v>0</v>
      </c>
      <c r="AF38" s="33">
        <f t="shared" si="12"/>
        <v>0</v>
      </c>
      <c r="AG38" s="35">
        <f t="shared" si="13"/>
        <v>1112010</v>
      </c>
      <c r="AH38" s="36">
        <f t="shared" si="14"/>
        <v>2.308040905589066</v>
      </c>
      <c r="AI38" s="34">
        <f t="shared" si="15"/>
        <v>48179822</v>
      </c>
      <c r="AJ38" s="33">
        <f t="shared" si="16"/>
        <v>0.53671467306098053</v>
      </c>
      <c r="AK38" s="90">
        <f t="shared" si="17"/>
        <v>25</v>
      </c>
      <c r="AL38" s="27"/>
      <c r="AM38" s="27"/>
      <c r="AN38" s="27"/>
      <c r="AO38" s="27"/>
      <c r="AP38" s="27"/>
      <c r="AQ38" s="27"/>
      <c r="AT38" s="27"/>
      <c r="AU38" s="27"/>
    </row>
    <row r="39" spans="1:47" s="6" customFormat="1" ht="20.25" customHeight="1" x14ac:dyDescent="0.25">
      <c r="A39" s="26"/>
      <c r="B39" s="31" t="s">
        <v>23</v>
      </c>
      <c r="C39" s="32">
        <v>0</v>
      </c>
      <c r="D39" s="33">
        <f t="shared" si="18"/>
        <v>0</v>
      </c>
      <c r="E39" s="82">
        <v>17612387</v>
      </c>
      <c r="F39" s="33">
        <f t="shared" si="0"/>
        <v>12.114295050668101</v>
      </c>
      <c r="G39" s="44">
        <v>0</v>
      </c>
      <c r="H39" s="33">
        <f t="shared" si="1"/>
        <v>0</v>
      </c>
      <c r="I39" s="34">
        <v>0</v>
      </c>
      <c r="J39" s="33">
        <f t="shared" si="2"/>
        <v>0</v>
      </c>
      <c r="K39" s="34">
        <v>0</v>
      </c>
      <c r="L39" s="33">
        <f t="shared" si="3"/>
        <v>0</v>
      </c>
      <c r="M39" s="135">
        <v>0</v>
      </c>
      <c r="N39" s="33">
        <f t="shared" si="4"/>
        <v>0</v>
      </c>
      <c r="O39" s="34">
        <v>690453</v>
      </c>
      <c r="P39" s="33">
        <f t="shared" si="5"/>
        <v>0.47491298939882154</v>
      </c>
      <c r="Q39" s="34">
        <v>0</v>
      </c>
      <c r="R39" s="33">
        <f t="shared" si="6"/>
        <v>0</v>
      </c>
      <c r="S39" s="135">
        <v>0</v>
      </c>
      <c r="T39" s="33">
        <f t="shared" si="7"/>
        <v>0</v>
      </c>
      <c r="U39" s="34">
        <v>0</v>
      </c>
      <c r="V39" s="33">
        <f t="shared" si="8"/>
        <v>0</v>
      </c>
      <c r="W39" s="82">
        <v>124032289</v>
      </c>
      <c r="X39" s="33">
        <f t="shared" si="9"/>
        <v>85.312896244883547</v>
      </c>
      <c r="Y39" s="35">
        <f t="shared" si="19"/>
        <v>142335129</v>
      </c>
      <c r="Z39" s="36">
        <f t="shared" si="10"/>
        <v>97.902104284950468</v>
      </c>
      <c r="AA39" s="34">
        <v>2305509</v>
      </c>
      <c r="AB39" s="33">
        <f t="shared" si="11"/>
        <v>1.5857939226506186</v>
      </c>
      <c r="AC39" s="34">
        <v>744520</v>
      </c>
      <c r="AD39" s="33">
        <f t="shared" si="12"/>
        <v>0.51210179239891873</v>
      </c>
      <c r="AE39" s="34">
        <v>0</v>
      </c>
      <c r="AF39" s="33">
        <f t="shared" si="12"/>
        <v>0</v>
      </c>
      <c r="AG39" s="35">
        <f t="shared" si="13"/>
        <v>3050029</v>
      </c>
      <c r="AH39" s="36">
        <f t="shared" si="14"/>
        <v>2.0978957150495376</v>
      </c>
      <c r="AI39" s="34">
        <f t="shared" si="15"/>
        <v>145385158</v>
      </c>
      <c r="AJ39" s="33">
        <f t="shared" si="16"/>
        <v>1.6195648780912679</v>
      </c>
      <c r="AK39" s="90">
        <f t="shared" si="17"/>
        <v>14</v>
      </c>
      <c r="AL39" s="27"/>
      <c r="AM39" s="27"/>
      <c r="AN39" s="27"/>
      <c r="AO39" s="27"/>
      <c r="AP39" s="27"/>
      <c r="AQ39" s="27"/>
      <c r="AT39" s="27"/>
      <c r="AU39" s="27"/>
    </row>
    <row r="40" spans="1:47" s="6" customFormat="1" ht="20.25" customHeight="1" x14ac:dyDescent="0.25">
      <c r="A40" s="26"/>
      <c r="B40" s="31" t="s">
        <v>51</v>
      </c>
      <c r="C40" s="32">
        <v>1232515</v>
      </c>
      <c r="D40" s="33">
        <f t="shared" si="18"/>
        <v>0.4085385581224561</v>
      </c>
      <c r="E40" s="82">
        <v>118559404</v>
      </c>
      <c r="F40" s="33">
        <f t="shared" si="0"/>
        <v>39.298578891143521</v>
      </c>
      <c r="G40" s="44">
        <v>0</v>
      </c>
      <c r="H40" s="33">
        <f t="shared" si="1"/>
        <v>0</v>
      </c>
      <c r="I40" s="34">
        <v>1460000</v>
      </c>
      <c r="J40" s="33">
        <f t="shared" si="2"/>
        <v>0.4839424224928589</v>
      </c>
      <c r="K40" s="34">
        <v>723759</v>
      </c>
      <c r="L40" s="33">
        <f t="shared" si="3"/>
        <v>0.23990252312397881</v>
      </c>
      <c r="M40" s="135">
        <v>750000</v>
      </c>
      <c r="N40" s="33">
        <f t="shared" si="4"/>
        <v>0.24860055949975629</v>
      </c>
      <c r="O40" s="34">
        <v>1979864</v>
      </c>
      <c r="P40" s="33">
        <f t="shared" si="5"/>
        <v>0.65626039751123388</v>
      </c>
      <c r="Q40" s="34">
        <v>0</v>
      </c>
      <c r="R40" s="33">
        <f t="shared" si="6"/>
        <v>0</v>
      </c>
      <c r="S40" s="135">
        <v>0</v>
      </c>
      <c r="T40" s="33">
        <f t="shared" si="7"/>
        <v>0</v>
      </c>
      <c r="U40" s="34">
        <v>0</v>
      </c>
      <c r="V40" s="33">
        <f t="shared" si="8"/>
        <v>0</v>
      </c>
      <c r="W40" s="82">
        <v>176663467</v>
      </c>
      <c r="X40" s="33">
        <f t="shared" si="9"/>
        <v>58.558182319155641</v>
      </c>
      <c r="Y40" s="35">
        <f t="shared" si="19"/>
        <v>301369009</v>
      </c>
      <c r="Z40" s="36">
        <f t="shared" si="10"/>
        <v>99.894005671049442</v>
      </c>
      <c r="AA40" s="34">
        <v>-28802</v>
      </c>
      <c r="AB40" s="33">
        <f t="shared" si="11"/>
        <v>-9.5469244196159739E-3</v>
      </c>
      <c r="AC40" s="34">
        <v>348575</v>
      </c>
      <c r="AD40" s="33">
        <f t="shared" si="12"/>
        <v>0.11554125337017007</v>
      </c>
      <c r="AE40" s="34">
        <v>0</v>
      </c>
      <c r="AF40" s="33">
        <f t="shared" si="12"/>
        <v>0</v>
      </c>
      <c r="AG40" s="35">
        <f t="shared" si="13"/>
        <v>319773</v>
      </c>
      <c r="AH40" s="36">
        <f t="shared" si="14"/>
        <v>0.10599432895055409</v>
      </c>
      <c r="AI40" s="34">
        <f t="shared" si="15"/>
        <v>301688782</v>
      </c>
      <c r="AJ40" s="33">
        <f t="shared" si="16"/>
        <v>3.3607595311849723</v>
      </c>
      <c r="AK40" s="90">
        <f t="shared" si="17"/>
        <v>9</v>
      </c>
      <c r="AL40" s="27"/>
      <c r="AM40" s="27"/>
      <c r="AN40" s="27"/>
      <c r="AO40" s="27"/>
      <c r="AP40" s="27"/>
      <c r="AQ40" s="27"/>
      <c r="AT40" s="27"/>
      <c r="AU40" s="27"/>
    </row>
    <row r="41" spans="1:47" s="6" customFormat="1" ht="20.25" customHeight="1" x14ac:dyDescent="0.25">
      <c r="A41" s="26"/>
      <c r="B41" s="37" t="s">
        <v>24</v>
      </c>
      <c r="C41" s="38">
        <v>0</v>
      </c>
      <c r="D41" s="39">
        <f t="shared" si="18"/>
        <v>0</v>
      </c>
      <c r="E41" s="40">
        <v>135360800</v>
      </c>
      <c r="F41" s="39">
        <f t="shared" si="0"/>
        <v>62.33962987813586</v>
      </c>
      <c r="G41" s="106">
        <v>0</v>
      </c>
      <c r="H41" s="39">
        <f t="shared" si="1"/>
        <v>0</v>
      </c>
      <c r="I41" s="41">
        <v>0</v>
      </c>
      <c r="J41" s="39">
        <f t="shared" si="2"/>
        <v>0</v>
      </c>
      <c r="K41" s="41">
        <v>41257</v>
      </c>
      <c r="L41" s="39">
        <f t="shared" si="3"/>
        <v>1.9000671611591032E-2</v>
      </c>
      <c r="M41" s="136">
        <v>0</v>
      </c>
      <c r="N41" s="39">
        <f t="shared" si="4"/>
        <v>0</v>
      </c>
      <c r="O41" s="41">
        <v>48940</v>
      </c>
      <c r="P41" s="39">
        <f t="shared" si="5"/>
        <v>2.2539032616798727E-2</v>
      </c>
      <c r="Q41" s="41">
        <v>0</v>
      </c>
      <c r="R41" s="39">
        <f t="shared" si="6"/>
        <v>0</v>
      </c>
      <c r="S41" s="136">
        <v>0</v>
      </c>
      <c r="T41" s="39">
        <f t="shared" si="7"/>
        <v>0</v>
      </c>
      <c r="U41" s="41">
        <v>0</v>
      </c>
      <c r="V41" s="39">
        <f t="shared" si="8"/>
        <v>0</v>
      </c>
      <c r="W41" s="40">
        <v>80753565</v>
      </c>
      <c r="X41" s="39">
        <f t="shared" si="9"/>
        <v>37.19058511356306</v>
      </c>
      <c r="Y41" s="42">
        <f t="shared" si="19"/>
        <v>216204562</v>
      </c>
      <c r="Z41" s="43">
        <f t="shared" si="10"/>
        <v>99.571754695927311</v>
      </c>
      <c r="AA41" s="41">
        <v>0</v>
      </c>
      <c r="AB41" s="39">
        <f t="shared" si="11"/>
        <v>0</v>
      </c>
      <c r="AC41" s="41">
        <v>929868</v>
      </c>
      <c r="AD41" s="39">
        <f t="shared" si="12"/>
        <v>0.42824530407268901</v>
      </c>
      <c r="AE41" s="41">
        <v>0</v>
      </c>
      <c r="AF41" s="39">
        <f t="shared" si="12"/>
        <v>0</v>
      </c>
      <c r="AG41" s="42">
        <f t="shared" si="13"/>
        <v>929868</v>
      </c>
      <c r="AH41" s="43">
        <f t="shared" si="14"/>
        <v>0.42824530407268901</v>
      </c>
      <c r="AI41" s="41">
        <f t="shared" si="15"/>
        <v>217134430</v>
      </c>
      <c r="AJ41" s="39">
        <f t="shared" si="16"/>
        <v>2.4188390444392334</v>
      </c>
      <c r="AK41" s="91">
        <f t="shared" si="17"/>
        <v>10</v>
      </c>
      <c r="AL41" s="27"/>
      <c r="AM41" s="27"/>
      <c r="AN41" s="27"/>
      <c r="AO41" s="27"/>
      <c r="AP41" s="27"/>
      <c r="AQ41" s="27"/>
      <c r="AT41" s="27"/>
      <c r="AU41" s="27"/>
    </row>
    <row r="42" spans="1:47" s="6" customFormat="1" ht="20.25" customHeight="1" x14ac:dyDescent="0.25">
      <c r="A42" s="26"/>
      <c r="B42" s="31" t="s">
        <v>25</v>
      </c>
      <c r="C42" s="32">
        <v>0</v>
      </c>
      <c r="D42" s="33">
        <f t="shared" si="18"/>
        <v>0</v>
      </c>
      <c r="E42" s="82">
        <v>3164731</v>
      </c>
      <c r="F42" s="33">
        <f t="shared" si="0"/>
        <v>7.190643460152363</v>
      </c>
      <c r="G42" s="82">
        <v>0</v>
      </c>
      <c r="H42" s="33">
        <f t="shared" si="1"/>
        <v>0</v>
      </c>
      <c r="I42" s="34">
        <v>0</v>
      </c>
      <c r="J42" s="33">
        <f t="shared" si="2"/>
        <v>0</v>
      </c>
      <c r="K42" s="34">
        <v>4098649</v>
      </c>
      <c r="L42" s="33">
        <f t="shared" si="3"/>
        <v>9.3126157096164004</v>
      </c>
      <c r="M42" s="135">
        <v>0</v>
      </c>
      <c r="N42" s="33">
        <f t="shared" si="4"/>
        <v>0</v>
      </c>
      <c r="O42" s="34">
        <v>420000</v>
      </c>
      <c r="P42" s="33">
        <f t="shared" si="5"/>
        <v>0.95428971791409523</v>
      </c>
      <c r="Q42" s="34">
        <v>0</v>
      </c>
      <c r="R42" s="33">
        <f t="shared" si="6"/>
        <v>0</v>
      </c>
      <c r="S42" s="135">
        <v>0</v>
      </c>
      <c r="T42" s="33">
        <f t="shared" si="7"/>
        <v>0</v>
      </c>
      <c r="U42" s="34">
        <v>0</v>
      </c>
      <c r="V42" s="33">
        <f t="shared" si="8"/>
        <v>0</v>
      </c>
      <c r="W42" s="82">
        <v>36208411.399999999</v>
      </c>
      <c r="X42" s="33">
        <f t="shared" si="9"/>
        <v>82.269796907198838</v>
      </c>
      <c r="Y42" s="35">
        <f>SUM(C42,E42,G42,I42,K42,M42,O42,Q42,S42,U42,W42)</f>
        <v>43891791.399999999</v>
      </c>
      <c r="Z42" s="36">
        <f t="shared" si="10"/>
        <v>99.727345794881685</v>
      </c>
      <c r="AA42" s="34">
        <v>120000</v>
      </c>
      <c r="AB42" s="33">
        <f t="shared" si="11"/>
        <v>0.2726542051183129</v>
      </c>
      <c r="AC42" s="34">
        <v>0</v>
      </c>
      <c r="AD42" s="33">
        <f t="shared" si="12"/>
        <v>0</v>
      </c>
      <c r="AE42" s="34">
        <v>0</v>
      </c>
      <c r="AF42" s="33">
        <f t="shared" si="12"/>
        <v>0</v>
      </c>
      <c r="AG42" s="35">
        <f t="shared" si="13"/>
        <v>120000</v>
      </c>
      <c r="AH42" s="36">
        <f t="shared" si="14"/>
        <v>0.2726542051183129</v>
      </c>
      <c r="AI42" s="34">
        <f t="shared" si="15"/>
        <v>44011791.399999999</v>
      </c>
      <c r="AJ42" s="33">
        <f t="shared" si="16"/>
        <v>0.49028355131903706</v>
      </c>
      <c r="AK42" s="90">
        <f t="shared" si="17"/>
        <v>28</v>
      </c>
      <c r="AL42" s="27"/>
      <c r="AM42" s="27"/>
      <c r="AN42" s="27"/>
      <c r="AO42" s="27"/>
      <c r="AP42" s="27"/>
      <c r="AQ42" s="27"/>
      <c r="AT42" s="27"/>
      <c r="AU42" s="27"/>
    </row>
    <row r="43" spans="1:47" s="6" customFormat="1" ht="20.25" customHeight="1" x14ac:dyDescent="0.25">
      <c r="A43" s="26"/>
      <c r="B43" s="31" t="s">
        <v>26</v>
      </c>
      <c r="C43" s="32">
        <v>0</v>
      </c>
      <c r="D43" s="33">
        <f t="shared" si="18"/>
        <v>0</v>
      </c>
      <c r="E43" s="82">
        <v>202998381</v>
      </c>
      <c r="F43" s="33">
        <f t="shared" si="0"/>
        <v>60.032646249978505</v>
      </c>
      <c r="G43" s="44">
        <v>0</v>
      </c>
      <c r="H43" s="33">
        <f t="shared" si="1"/>
        <v>0</v>
      </c>
      <c r="I43" s="34">
        <v>1483925</v>
      </c>
      <c r="J43" s="33">
        <f t="shared" si="2"/>
        <v>0.4388406653671752</v>
      </c>
      <c r="K43" s="34">
        <v>575522</v>
      </c>
      <c r="L43" s="33">
        <f t="shared" si="3"/>
        <v>0.17019893688255636</v>
      </c>
      <c r="M43" s="135">
        <v>1304400</v>
      </c>
      <c r="N43" s="33">
        <f t="shared" si="4"/>
        <v>0.38574979456842051</v>
      </c>
      <c r="O43" s="34">
        <v>260567</v>
      </c>
      <c r="P43" s="33">
        <f t="shared" si="5"/>
        <v>7.7057395523849756E-2</v>
      </c>
      <c r="Q43" s="34">
        <v>0</v>
      </c>
      <c r="R43" s="33">
        <f t="shared" si="6"/>
        <v>0</v>
      </c>
      <c r="S43" s="135">
        <v>10000000</v>
      </c>
      <c r="T43" s="33">
        <f t="shared" si="7"/>
        <v>2.9572967998192312</v>
      </c>
      <c r="U43" s="34">
        <v>6344985</v>
      </c>
      <c r="V43" s="33">
        <f t="shared" si="8"/>
        <v>1.8764003835401024</v>
      </c>
      <c r="W43" s="82">
        <v>113228868</v>
      </c>
      <c r="X43" s="33">
        <f t="shared" si="9"/>
        <v>33.485136898355414</v>
      </c>
      <c r="Y43" s="35">
        <f t="shared" si="19"/>
        <v>336196648</v>
      </c>
      <c r="Z43" s="36">
        <f t="shared" si="10"/>
        <v>99.423327124035254</v>
      </c>
      <c r="AA43" s="34">
        <v>450000</v>
      </c>
      <c r="AB43" s="33">
        <f t="shared" si="11"/>
        <v>0.1330783559918654</v>
      </c>
      <c r="AC43" s="34">
        <v>0</v>
      </c>
      <c r="AD43" s="33">
        <f t="shared" si="12"/>
        <v>0</v>
      </c>
      <c r="AE43" s="34">
        <v>1500000</v>
      </c>
      <c r="AF43" s="33">
        <f t="shared" si="12"/>
        <v>0.44359451997288463</v>
      </c>
      <c r="AG43" s="35">
        <f t="shared" si="13"/>
        <v>1950000</v>
      </c>
      <c r="AH43" s="36">
        <f t="shared" si="14"/>
        <v>0.57667287596475003</v>
      </c>
      <c r="AI43" s="34">
        <f t="shared" si="15"/>
        <v>338146648</v>
      </c>
      <c r="AJ43" s="33">
        <f t="shared" si="16"/>
        <v>3.7668936931312542</v>
      </c>
      <c r="AK43" s="90">
        <f t="shared" si="17"/>
        <v>7</v>
      </c>
      <c r="AL43" s="27"/>
      <c r="AM43" s="27"/>
      <c r="AN43" s="27"/>
      <c r="AO43" s="27"/>
      <c r="AP43" s="27"/>
      <c r="AQ43" s="27"/>
      <c r="AT43" s="27"/>
      <c r="AU43" s="27"/>
    </row>
    <row r="44" spans="1:47" s="6" customFormat="1" ht="20.25" customHeight="1" x14ac:dyDescent="0.25">
      <c r="A44" s="26"/>
      <c r="B44" s="31" t="s">
        <v>52</v>
      </c>
      <c r="C44" s="32">
        <v>12000</v>
      </c>
      <c r="D44" s="33">
        <f t="shared" si="18"/>
        <v>1.4583408100137368E-2</v>
      </c>
      <c r="E44" s="82">
        <v>31679298.219999999</v>
      </c>
      <c r="F44" s="33">
        <f t="shared" si="0"/>
        <v>38.499344522351272</v>
      </c>
      <c r="G44" s="82">
        <v>0</v>
      </c>
      <c r="H44" s="33">
        <f t="shared" si="1"/>
        <v>0</v>
      </c>
      <c r="I44" s="45">
        <v>0</v>
      </c>
      <c r="J44" s="33">
        <f t="shared" si="2"/>
        <v>0</v>
      </c>
      <c r="K44" s="34">
        <v>882571</v>
      </c>
      <c r="L44" s="33">
        <f t="shared" si="3"/>
        <v>1.0725744225288614</v>
      </c>
      <c r="M44" s="135">
        <v>0</v>
      </c>
      <c r="N44" s="33">
        <f t="shared" si="4"/>
        <v>0</v>
      </c>
      <c r="O44" s="34">
        <v>1336109</v>
      </c>
      <c r="P44" s="33">
        <f t="shared" si="5"/>
        <v>1.6237519011055368</v>
      </c>
      <c r="Q44" s="34">
        <v>0</v>
      </c>
      <c r="R44" s="33">
        <f t="shared" si="6"/>
        <v>0</v>
      </c>
      <c r="S44" s="135">
        <v>0</v>
      </c>
      <c r="T44" s="33">
        <f t="shared" si="7"/>
        <v>0</v>
      </c>
      <c r="U44" s="34">
        <v>0</v>
      </c>
      <c r="V44" s="33">
        <f t="shared" si="8"/>
        <v>0</v>
      </c>
      <c r="W44" s="82">
        <v>47012173.200000003</v>
      </c>
      <c r="X44" s="33">
        <f t="shared" si="9"/>
        <v>57.133142287495076</v>
      </c>
      <c r="Y44" s="35">
        <f t="shared" si="19"/>
        <v>80922151.420000002</v>
      </c>
      <c r="Z44" s="36">
        <f t="shared" si="10"/>
        <v>98.343396541580887</v>
      </c>
      <c r="AA44" s="34">
        <v>1303141</v>
      </c>
      <c r="AB44" s="33">
        <f t="shared" si="11"/>
        <v>1.5836864179184258</v>
      </c>
      <c r="AC44" s="34">
        <v>60000</v>
      </c>
      <c r="AD44" s="33">
        <f t="shared" si="12"/>
        <v>7.2917040500686842E-2</v>
      </c>
      <c r="AE44" s="34">
        <v>0</v>
      </c>
      <c r="AF44" s="33">
        <f t="shared" si="12"/>
        <v>0</v>
      </c>
      <c r="AG44" s="35">
        <f t="shared" si="13"/>
        <v>1363141</v>
      </c>
      <c r="AH44" s="36">
        <f t="shared" si="14"/>
        <v>1.6566034584191127</v>
      </c>
      <c r="AI44" s="34">
        <f t="shared" si="15"/>
        <v>82285292.420000002</v>
      </c>
      <c r="AJ44" s="33">
        <f t="shared" si="16"/>
        <v>0.91664356541058778</v>
      </c>
      <c r="AK44" s="90">
        <f t="shared" si="17"/>
        <v>19</v>
      </c>
      <c r="AL44" s="27"/>
      <c r="AM44" s="27"/>
      <c r="AN44" s="27"/>
      <c r="AO44" s="27"/>
      <c r="AP44" s="27"/>
      <c r="AQ44" s="27"/>
      <c r="AT44" s="27"/>
      <c r="AU44" s="27"/>
    </row>
    <row r="45" spans="1:47" s="6" customFormat="1" ht="20.25" customHeight="1" x14ac:dyDescent="0.25">
      <c r="A45" s="26"/>
      <c r="B45" s="31" t="s">
        <v>53</v>
      </c>
      <c r="C45" s="32">
        <v>0</v>
      </c>
      <c r="D45" s="33">
        <f t="shared" si="18"/>
        <v>0</v>
      </c>
      <c r="E45" s="82">
        <v>5915305</v>
      </c>
      <c r="F45" s="33">
        <f t="shared" si="0"/>
        <v>10.76190113017241</v>
      </c>
      <c r="G45" s="82">
        <v>0</v>
      </c>
      <c r="H45" s="33">
        <f t="shared" si="1"/>
        <v>0</v>
      </c>
      <c r="I45" s="34">
        <v>0</v>
      </c>
      <c r="J45" s="33">
        <f t="shared" si="2"/>
        <v>0</v>
      </c>
      <c r="K45" s="34">
        <v>44774</v>
      </c>
      <c r="L45" s="33">
        <f t="shared" si="3"/>
        <v>8.1458751696208309E-2</v>
      </c>
      <c r="M45" s="135">
        <v>0</v>
      </c>
      <c r="N45" s="33">
        <f t="shared" si="4"/>
        <v>0</v>
      </c>
      <c r="O45" s="34">
        <v>356178</v>
      </c>
      <c r="P45" s="33">
        <f t="shared" si="5"/>
        <v>0.64800587978853974</v>
      </c>
      <c r="Q45" s="34">
        <v>0</v>
      </c>
      <c r="R45" s="33">
        <f t="shared" si="6"/>
        <v>0</v>
      </c>
      <c r="S45" s="135">
        <v>0</v>
      </c>
      <c r="T45" s="33">
        <f t="shared" si="7"/>
        <v>0</v>
      </c>
      <c r="U45" s="34">
        <v>0</v>
      </c>
      <c r="V45" s="33">
        <f t="shared" si="8"/>
        <v>0</v>
      </c>
      <c r="W45" s="82">
        <v>46876523</v>
      </c>
      <c r="X45" s="33">
        <f t="shared" si="9"/>
        <v>85.283938165868534</v>
      </c>
      <c r="Y45" s="35">
        <f t="shared" si="19"/>
        <v>53192780</v>
      </c>
      <c r="Z45" s="36">
        <f t="shared" si="10"/>
        <v>96.775303927525698</v>
      </c>
      <c r="AA45" s="34">
        <v>1206715</v>
      </c>
      <c r="AB45" s="33">
        <f t="shared" si="11"/>
        <v>2.1954146949812392</v>
      </c>
      <c r="AC45" s="34">
        <v>565747</v>
      </c>
      <c r="AD45" s="33">
        <f t="shared" si="12"/>
        <v>1.0292813774930709</v>
      </c>
      <c r="AE45" s="34">
        <v>0</v>
      </c>
      <c r="AF45" s="33">
        <f t="shared" si="12"/>
        <v>0</v>
      </c>
      <c r="AG45" s="35">
        <f t="shared" si="13"/>
        <v>1772462</v>
      </c>
      <c r="AH45" s="36">
        <f t="shared" si="14"/>
        <v>3.2246960724743103</v>
      </c>
      <c r="AI45" s="34">
        <f t="shared" si="15"/>
        <v>54965242</v>
      </c>
      <c r="AJ45" s="33">
        <f t="shared" si="16"/>
        <v>0.61230304856144291</v>
      </c>
      <c r="AK45" s="90">
        <f t="shared" si="17"/>
        <v>22</v>
      </c>
      <c r="AL45" s="27"/>
      <c r="AM45" s="27"/>
      <c r="AN45" s="27"/>
      <c r="AO45" s="27"/>
      <c r="AP45" s="27"/>
      <c r="AQ45" s="27"/>
      <c r="AT45" s="27"/>
      <c r="AU45" s="27"/>
    </row>
    <row r="46" spans="1:47" s="6" customFormat="1" ht="20.25" customHeight="1" x14ac:dyDescent="0.25">
      <c r="A46" s="26"/>
      <c r="B46" s="31" t="s">
        <v>34</v>
      </c>
      <c r="C46" s="32">
        <v>0</v>
      </c>
      <c r="D46" s="33">
        <f t="shared" si="18"/>
        <v>0</v>
      </c>
      <c r="E46" s="82">
        <v>-42</v>
      </c>
      <c r="F46" s="33">
        <f t="shared" si="0"/>
        <v>-1.5913907277240348E-4</v>
      </c>
      <c r="G46" s="44">
        <v>0</v>
      </c>
      <c r="H46" s="33">
        <f t="shared" si="1"/>
        <v>0</v>
      </c>
      <c r="I46" s="34">
        <v>0</v>
      </c>
      <c r="J46" s="33">
        <f t="shared" si="2"/>
        <v>0</v>
      </c>
      <c r="K46" s="34">
        <v>197661</v>
      </c>
      <c r="L46" s="33">
        <f t="shared" si="3"/>
        <v>0.7489425776968105</v>
      </c>
      <c r="M46" s="135">
        <v>0</v>
      </c>
      <c r="N46" s="33">
        <f t="shared" si="4"/>
        <v>0</v>
      </c>
      <c r="O46" s="34">
        <v>427652</v>
      </c>
      <c r="P46" s="33">
        <f t="shared" si="5"/>
        <v>1.6203843511729499</v>
      </c>
      <c r="Q46" s="34">
        <v>0</v>
      </c>
      <c r="R46" s="33">
        <f t="shared" si="6"/>
        <v>0</v>
      </c>
      <c r="S46" s="135">
        <v>0</v>
      </c>
      <c r="T46" s="33">
        <f t="shared" si="7"/>
        <v>0</v>
      </c>
      <c r="U46" s="34">
        <v>0</v>
      </c>
      <c r="V46" s="33">
        <f t="shared" si="8"/>
        <v>0</v>
      </c>
      <c r="W46" s="82">
        <v>22294197</v>
      </c>
      <c r="X46" s="33">
        <f t="shared" si="9"/>
        <v>84.473281875840456</v>
      </c>
      <c r="Y46" s="35">
        <f t="shared" si="19"/>
        <v>22919468</v>
      </c>
      <c r="Z46" s="36">
        <f t="shared" si="10"/>
        <v>86.842449665637446</v>
      </c>
      <c r="AA46" s="34">
        <v>1296222</v>
      </c>
      <c r="AB46" s="33">
        <f t="shared" si="11"/>
        <v>4.9114182663616752</v>
      </c>
      <c r="AC46" s="34">
        <v>16320</v>
      </c>
      <c r="AD46" s="33">
        <f t="shared" si="12"/>
        <v>6.1836896848705344E-2</v>
      </c>
      <c r="AE46" s="34">
        <v>2160000</v>
      </c>
      <c r="AF46" s="33">
        <f t="shared" si="12"/>
        <v>8.1842951711521792</v>
      </c>
      <c r="AG46" s="35">
        <f t="shared" si="13"/>
        <v>3472542</v>
      </c>
      <c r="AH46" s="36">
        <f t="shared" si="14"/>
        <v>13.157550334362558</v>
      </c>
      <c r="AI46" s="34">
        <f t="shared" si="15"/>
        <v>26392010</v>
      </c>
      <c r="AJ46" s="33">
        <f t="shared" si="16"/>
        <v>0.29400231114536135</v>
      </c>
      <c r="AK46" s="90">
        <f t="shared" si="17"/>
        <v>32</v>
      </c>
      <c r="AL46" s="27"/>
      <c r="AM46" s="27"/>
      <c r="AN46" s="27"/>
      <c r="AO46" s="27"/>
      <c r="AP46" s="27"/>
      <c r="AQ46" s="27"/>
      <c r="AT46" s="27"/>
      <c r="AU46" s="27"/>
    </row>
    <row r="47" spans="1:47" s="6" customFormat="1" ht="20.25" customHeight="1" thickBot="1" x14ac:dyDescent="0.3">
      <c r="A47" s="26"/>
      <c r="B47" s="83" t="s">
        <v>54</v>
      </c>
      <c r="C47" s="84">
        <v>0</v>
      </c>
      <c r="D47" s="85">
        <f t="shared" si="18"/>
        <v>0</v>
      </c>
      <c r="E47" s="86">
        <v>453265659</v>
      </c>
      <c r="F47" s="85">
        <f t="shared" si="0"/>
        <v>91.794176364542253</v>
      </c>
      <c r="G47" s="86">
        <v>0</v>
      </c>
      <c r="H47" s="85">
        <f t="shared" si="1"/>
        <v>0</v>
      </c>
      <c r="I47" s="87">
        <v>0</v>
      </c>
      <c r="J47" s="85">
        <f t="shared" si="2"/>
        <v>0</v>
      </c>
      <c r="K47" s="87">
        <v>0</v>
      </c>
      <c r="L47" s="85">
        <f t="shared" si="3"/>
        <v>0</v>
      </c>
      <c r="M47" s="137">
        <v>0</v>
      </c>
      <c r="N47" s="85">
        <f t="shared" si="4"/>
        <v>0</v>
      </c>
      <c r="O47" s="87">
        <v>996200</v>
      </c>
      <c r="P47" s="85">
        <f t="shared" si="5"/>
        <v>0.20174781980197842</v>
      </c>
      <c r="Q47" s="87">
        <v>-356782.96</v>
      </c>
      <c r="R47" s="85">
        <f t="shared" si="6"/>
        <v>-7.2254752381546355E-2</v>
      </c>
      <c r="S47" s="137">
        <v>0</v>
      </c>
      <c r="T47" s="85">
        <f t="shared" si="7"/>
        <v>0</v>
      </c>
      <c r="U47" s="87">
        <v>0</v>
      </c>
      <c r="V47" s="85">
        <f t="shared" si="8"/>
        <v>0</v>
      </c>
      <c r="W47" s="86">
        <v>39879690</v>
      </c>
      <c r="X47" s="85">
        <f t="shared" si="9"/>
        <v>8.076330568037303</v>
      </c>
      <c r="Y47" s="88">
        <f t="shared" si="19"/>
        <v>493784766.04000002</v>
      </c>
      <c r="Z47" s="89">
        <f t="shared" si="10"/>
        <v>100</v>
      </c>
      <c r="AA47" s="87">
        <v>0</v>
      </c>
      <c r="AB47" s="85">
        <f t="shared" si="11"/>
        <v>0</v>
      </c>
      <c r="AC47" s="87">
        <v>0</v>
      </c>
      <c r="AD47" s="85">
        <f t="shared" si="12"/>
        <v>0</v>
      </c>
      <c r="AE47" s="87">
        <v>0</v>
      </c>
      <c r="AF47" s="85">
        <f t="shared" si="12"/>
        <v>0</v>
      </c>
      <c r="AG47" s="88">
        <f t="shared" si="13"/>
        <v>0</v>
      </c>
      <c r="AH47" s="89">
        <f t="shared" si="14"/>
        <v>0</v>
      </c>
      <c r="AI47" s="87">
        <f t="shared" si="15"/>
        <v>493784766.04000002</v>
      </c>
      <c r="AJ47" s="85">
        <f t="shared" si="16"/>
        <v>5.5006747278487529</v>
      </c>
      <c r="AK47" s="92">
        <f t="shared" si="17"/>
        <v>6</v>
      </c>
      <c r="AL47" s="27"/>
      <c r="AM47" s="27"/>
      <c r="AN47" s="27"/>
      <c r="AO47" s="27"/>
      <c r="AP47" s="27"/>
      <c r="AQ47" s="27"/>
      <c r="AT47" s="27"/>
      <c r="AU47" s="27"/>
    </row>
    <row r="48" spans="1:47" s="6" customFormat="1" ht="9" customHeight="1" x14ac:dyDescent="0.25">
      <c r="A48" s="9"/>
      <c r="B48" s="99"/>
      <c r="C48" s="49"/>
      <c r="D48" s="50"/>
      <c r="E48" s="51"/>
      <c r="F48" s="52"/>
      <c r="G48" s="51"/>
      <c r="H48" s="52"/>
      <c r="I48" s="51"/>
      <c r="J48" s="52"/>
      <c r="K48" s="51"/>
      <c r="L48" s="52"/>
      <c r="M48" s="52"/>
      <c r="N48" s="52"/>
      <c r="O48" s="51"/>
      <c r="P48" s="52"/>
      <c r="Q48" s="51"/>
      <c r="R48" s="52"/>
      <c r="S48" s="52"/>
      <c r="T48" s="52"/>
      <c r="U48" s="51"/>
      <c r="V48" s="52"/>
      <c r="W48" s="51"/>
      <c r="X48" s="52"/>
      <c r="Y48" s="53"/>
      <c r="Z48" s="54"/>
      <c r="AA48" s="51"/>
      <c r="AB48" s="52"/>
      <c r="AC48" s="51"/>
      <c r="AD48" s="52"/>
      <c r="AE48" s="51"/>
      <c r="AF48" s="52"/>
      <c r="AG48" s="53"/>
      <c r="AH48" s="54"/>
      <c r="AI48" s="51" t="s">
        <v>0</v>
      </c>
      <c r="AJ48" s="52"/>
      <c r="AK48" s="55"/>
      <c r="AL48" s="27"/>
      <c r="AM48" s="27"/>
      <c r="AN48" s="27"/>
      <c r="AO48" s="27"/>
      <c r="AP48" s="27"/>
      <c r="AQ48" s="27"/>
      <c r="AT48" s="27"/>
      <c r="AU48" s="27"/>
    </row>
    <row r="49" spans="1:47" s="63" customFormat="1" x14ac:dyDescent="0.25">
      <c r="A49" s="8"/>
      <c r="B49" s="100" t="s">
        <v>12</v>
      </c>
      <c r="C49" s="56">
        <f>SUM(C11:C47)</f>
        <v>1412567</v>
      </c>
      <c r="D49" s="8"/>
      <c r="E49" s="56">
        <f>SUM(E11:E47)</f>
        <v>3929946779.3599997</v>
      </c>
      <c r="F49" s="57"/>
      <c r="G49" s="56">
        <f>SUM(G11:G47)</f>
        <v>22452400</v>
      </c>
      <c r="H49" s="57"/>
      <c r="I49" s="56">
        <f>SUM(I11:I47)</f>
        <v>677798657.69000018</v>
      </c>
      <c r="J49" s="57"/>
      <c r="K49" s="56">
        <f>SUM(K11:K47)</f>
        <v>32921430</v>
      </c>
      <c r="L49" s="57"/>
      <c r="M49" s="57">
        <f>SUM(M11:M47)</f>
        <v>5303621</v>
      </c>
      <c r="N49" s="57"/>
      <c r="O49" s="56">
        <f>SUM(O11:O47)</f>
        <v>27222278</v>
      </c>
      <c r="P49" s="57"/>
      <c r="Q49" s="56">
        <f>SUM(Q11:Q47)</f>
        <v>13217.039999999979</v>
      </c>
      <c r="R49" s="57"/>
      <c r="S49" s="57">
        <f>SUM(S11:S47)</f>
        <v>69903535</v>
      </c>
      <c r="T49" s="57"/>
      <c r="U49" s="56">
        <f>SUM(U11:U47)</f>
        <v>27015391</v>
      </c>
      <c r="V49" s="57"/>
      <c r="W49" s="56">
        <f>SUM(W11:W47)</f>
        <v>3980789569.5699997</v>
      </c>
      <c r="X49" s="57"/>
      <c r="Y49" s="58">
        <f>SUM(Y11:Y48)</f>
        <v>8774779445.6599998</v>
      </c>
      <c r="Z49" s="59"/>
      <c r="AA49" s="56">
        <f>SUM(AA11:AA47)</f>
        <v>53778961</v>
      </c>
      <c r="AB49" s="57"/>
      <c r="AC49" s="56">
        <f>SUM(AC11:AC47)</f>
        <v>24509767</v>
      </c>
      <c r="AD49" s="60"/>
      <c r="AE49" s="56">
        <f>SUM(AE11:AE47)</f>
        <v>123735409</v>
      </c>
      <c r="AF49" s="57"/>
      <c r="AG49" s="58">
        <f>SUM(AG11:AG47)</f>
        <v>202024137</v>
      </c>
      <c r="AH49" s="59"/>
      <c r="AI49" s="56">
        <f>Y49+AG49</f>
        <v>8976803582.6599998</v>
      </c>
      <c r="AJ49" s="60">
        <f>SUM(AJ11:AJ48)</f>
        <v>100</v>
      </c>
      <c r="AK49" s="61"/>
      <c r="AL49" s="62"/>
      <c r="AM49" s="62"/>
      <c r="AN49" s="62"/>
      <c r="AO49" s="62"/>
      <c r="AP49" s="62"/>
      <c r="AQ49" s="62"/>
      <c r="AT49" s="62"/>
      <c r="AU49" s="62"/>
    </row>
    <row r="50" spans="1:47" s="6" customFormat="1" x14ac:dyDescent="0.25">
      <c r="A50" s="9"/>
      <c r="B50" s="101" t="s">
        <v>13</v>
      </c>
      <c r="C50" s="57">
        <f>(C49/$AI$49)*100</f>
        <v>1.5735745880956761E-2</v>
      </c>
      <c r="D50" s="9"/>
      <c r="E50" s="64">
        <f>(E49/$AI$49)*100</f>
        <v>43.7789102008566</v>
      </c>
      <c r="F50" s="64"/>
      <c r="G50" s="57">
        <f>(G49/$AI$49)*100</f>
        <v>0.2501157543802125</v>
      </c>
      <c r="H50" s="64"/>
      <c r="I50" s="64">
        <f>(I49/$AI$49)*100</f>
        <v>7.5505568485342236</v>
      </c>
      <c r="J50" s="64"/>
      <c r="K50" s="57">
        <f>(K49/$AI$49)*100</f>
        <v>0.36673889204385096</v>
      </c>
      <c r="L50" s="64"/>
      <c r="M50" s="64">
        <f>(M49/$AI$49)*100</f>
        <v>5.9081397416834588E-2</v>
      </c>
      <c r="N50" s="64"/>
      <c r="O50" s="64">
        <f>(O49/$AI$49)*100</f>
        <v>0.30325134942891907</v>
      </c>
      <c r="P50" s="64"/>
      <c r="Q50" s="57">
        <f>(Q49/$AI$49)*100</f>
        <v>1.4723548174241677E-4</v>
      </c>
      <c r="R50" s="64"/>
      <c r="S50" s="64">
        <f>(S49/$AI$49)*100</f>
        <v>0.77871298348366258</v>
      </c>
      <c r="T50" s="64"/>
      <c r="U50" s="64">
        <f>(U49/$AI$49)*100</f>
        <v>0.3009466649374411</v>
      </c>
      <c r="V50" s="64"/>
      <c r="W50" s="64">
        <f>(W49/$AI$49)*100</f>
        <v>44.345289867536735</v>
      </c>
      <c r="X50" s="64"/>
      <c r="Y50" s="65">
        <f>(Y49/$AI$49)*100</f>
        <v>97.749486939981196</v>
      </c>
      <c r="Z50" s="66"/>
      <c r="AA50" s="64">
        <f>(AA49/$AI$49)*100</f>
        <v>0.59908808859182217</v>
      </c>
      <c r="AB50" s="64"/>
      <c r="AC50" s="57">
        <f>(AC49/$AI$49)*100</f>
        <v>0.27303445791488828</v>
      </c>
      <c r="AD50" s="67"/>
      <c r="AE50" s="64">
        <f>(AE49/$AI$49)*100</f>
        <v>1.3783905135121026</v>
      </c>
      <c r="AF50" s="64"/>
      <c r="AG50" s="65">
        <f>(AG49/$AI$49)*100</f>
        <v>2.2505130600188128</v>
      </c>
      <c r="AH50" s="66"/>
      <c r="AI50" s="64">
        <f>AG50+Y50</f>
        <v>100.00000000000001</v>
      </c>
      <c r="AJ50" s="67"/>
      <c r="AK50" s="68"/>
      <c r="AL50" s="27"/>
      <c r="AM50" s="27"/>
      <c r="AN50" s="27"/>
      <c r="AO50" s="27"/>
      <c r="AP50" s="27"/>
      <c r="AQ50" s="27"/>
      <c r="AT50" s="27"/>
      <c r="AU50" s="27"/>
    </row>
    <row r="51" spans="1:47" s="6" customFormat="1" ht="9" customHeight="1" thickBot="1" x14ac:dyDescent="0.3">
      <c r="A51" s="9"/>
      <c r="B51" s="102"/>
      <c r="C51" s="69"/>
      <c r="D51" s="70"/>
      <c r="E51" s="71"/>
      <c r="F51" s="72"/>
      <c r="G51" s="73"/>
      <c r="H51" s="72"/>
      <c r="I51" s="71"/>
      <c r="J51" s="72"/>
      <c r="K51" s="73"/>
      <c r="L51" s="72"/>
      <c r="M51" s="72"/>
      <c r="N51" s="72"/>
      <c r="O51" s="72"/>
      <c r="P51" s="72"/>
      <c r="Q51" s="73"/>
      <c r="R51" s="72"/>
      <c r="S51" s="72"/>
      <c r="T51" s="72"/>
      <c r="U51" s="71"/>
      <c r="V51" s="72"/>
      <c r="W51" s="72"/>
      <c r="X51" s="72"/>
      <c r="Y51" s="74"/>
      <c r="Z51" s="75"/>
      <c r="AA51" s="72"/>
      <c r="AB51" s="72"/>
      <c r="AC51" s="73"/>
      <c r="AD51" s="72"/>
      <c r="AE51" s="71"/>
      <c r="AF51" s="72"/>
      <c r="AG51" s="76"/>
      <c r="AH51" s="75"/>
      <c r="AI51" s="71"/>
      <c r="AJ51" s="72"/>
      <c r="AK51" s="77"/>
      <c r="AL51" s="27"/>
      <c r="AM51" s="27"/>
      <c r="AN51" s="27"/>
      <c r="AO51" s="27"/>
      <c r="AP51" s="27"/>
      <c r="AQ51" s="27"/>
      <c r="AT51" s="27"/>
      <c r="AU51" s="27"/>
    </row>
    <row r="52" spans="1:47" s="6" customFormat="1" x14ac:dyDescent="0.25">
      <c r="A52" s="26"/>
      <c r="B52" s="26"/>
      <c r="C52" s="78"/>
      <c r="D52" s="26"/>
      <c r="E52" s="79"/>
      <c r="F52" s="64"/>
      <c r="G52" s="57"/>
      <c r="H52" s="64"/>
      <c r="I52" s="79"/>
      <c r="J52" s="64"/>
      <c r="K52" s="57"/>
      <c r="L52" s="64"/>
      <c r="M52" s="57"/>
      <c r="N52" s="64"/>
      <c r="O52" s="79"/>
      <c r="P52" s="64"/>
      <c r="Q52" s="64"/>
      <c r="R52" s="64"/>
      <c r="S52" s="64"/>
      <c r="T52" s="64"/>
      <c r="U52" s="79"/>
      <c r="V52" s="64"/>
      <c r="W52" s="57"/>
      <c r="X52" s="64"/>
      <c r="Y52" s="64"/>
      <c r="Z52" s="64"/>
      <c r="AA52" s="64"/>
      <c r="AB52" s="64"/>
      <c r="AC52" s="64"/>
      <c r="AD52" s="64"/>
      <c r="AE52" s="79"/>
      <c r="AF52" s="64"/>
      <c r="AG52" s="27"/>
      <c r="AH52" s="27"/>
      <c r="AI52" s="27"/>
      <c r="AJ52" s="27"/>
      <c r="AK52" s="27"/>
      <c r="AL52" s="27"/>
      <c r="AM52" s="27"/>
      <c r="AP52" s="27"/>
      <c r="AQ52" s="27"/>
    </row>
    <row r="53" spans="1:47" s="6" customFormat="1" x14ac:dyDescent="0.25">
      <c r="A53" s="26"/>
      <c r="C53" s="26" t="s">
        <v>79</v>
      </c>
      <c r="D53" s="26"/>
      <c r="E53" s="79"/>
      <c r="F53" s="64"/>
      <c r="G53" s="57"/>
      <c r="H53" s="64"/>
      <c r="I53" s="79"/>
      <c r="J53" s="64"/>
      <c r="K53" s="57"/>
      <c r="L53" s="64"/>
      <c r="M53" s="57"/>
      <c r="N53" s="64"/>
      <c r="O53" s="79"/>
      <c r="P53" s="64"/>
      <c r="Q53" s="64"/>
      <c r="R53" s="64"/>
      <c r="S53" s="64"/>
      <c r="T53" s="64"/>
      <c r="U53" s="79"/>
      <c r="V53" s="64"/>
      <c r="W53" s="57"/>
      <c r="X53" s="64"/>
      <c r="Y53" s="64"/>
      <c r="Z53" s="64"/>
      <c r="AA53" s="64"/>
      <c r="AB53" s="64"/>
      <c r="AC53" s="64"/>
      <c r="AD53" s="64"/>
      <c r="AE53" s="79"/>
      <c r="AF53" s="64"/>
      <c r="AG53" s="27"/>
      <c r="AH53" s="27"/>
      <c r="AI53" s="27"/>
      <c r="AJ53" s="27"/>
      <c r="AK53" s="27"/>
      <c r="AL53" s="27"/>
      <c r="AM53" s="27"/>
      <c r="AP53" s="27"/>
      <c r="AQ53" s="27"/>
    </row>
    <row r="54" spans="1:47" s="6" customFormat="1" x14ac:dyDescent="0.25">
      <c r="A54" s="26"/>
      <c r="C54" s="26" t="s">
        <v>80</v>
      </c>
      <c r="D54" s="26"/>
      <c r="E54" s="79"/>
      <c r="F54" s="64"/>
      <c r="G54" s="57"/>
      <c r="H54" s="64"/>
      <c r="I54" s="79"/>
      <c r="J54" s="64"/>
      <c r="K54" s="57"/>
      <c r="L54" s="64"/>
      <c r="M54" s="57"/>
      <c r="N54" s="64"/>
      <c r="O54" s="79"/>
      <c r="P54" s="64"/>
      <c r="Q54" s="64"/>
      <c r="R54" s="64"/>
      <c r="S54" s="64"/>
      <c r="T54" s="64"/>
      <c r="U54" s="79"/>
      <c r="V54" s="64"/>
      <c r="W54" s="57"/>
      <c r="X54" s="64"/>
      <c r="Y54" s="64"/>
      <c r="Z54" s="64"/>
      <c r="AA54" s="64"/>
      <c r="AB54" s="64"/>
      <c r="AC54" s="64"/>
      <c r="AD54" s="64"/>
      <c r="AE54" s="79"/>
      <c r="AF54" s="64"/>
      <c r="AG54" s="27"/>
      <c r="AH54" s="27"/>
      <c r="AI54" s="27"/>
      <c r="AJ54" s="27"/>
      <c r="AK54" s="27"/>
      <c r="AL54" s="27"/>
      <c r="AM54" s="27"/>
      <c r="AP54" s="27"/>
      <c r="AQ54" s="27"/>
    </row>
    <row r="55" spans="1:47" s="6" customFormat="1" x14ac:dyDescent="0.25">
      <c r="A55" s="26"/>
      <c r="C55" s="26" t="s">
        <v>81</v>
      </c>
      <c r="D55" s="26"/>
      <c r="E55" s="79"/>
      <c r="F55" s="64"/>
      <c r="G55" s="57"/>
      <c r="H55" s="64"/>
      <c r="I55" s="79"/>
      <c r="J55" s="64"/>
      <c r="K55" s="57"/>
      <c r="L55" s="64"/>
      <c r="M55" s="57"/>
      <c r="N55" s="64"/>
      <c r="O55" s="79"/>
      <c r="P55" s="64"/>
      <c r="Q55" s="64"/>
      <c r="R55" s="64"/>
      <c r="S55" s="64"/>
      <c r="T55" s="64"/>
      <c r="U55" s="79"/>
      <c r="V55" s="64"/>
      <c r="W55" s="57"/>
      <c r="X55" s="64"/>
      <c r="Y55" s="64"/>
      <c r="Z55" s="64"/>
      <c r="AA55" s="64"/>
      <c r="AB55" s="64"/>
      <c r="AC55" s="64"/>
      <c r="AD55" s="64"/>
      <c r="AE55" s="79"/>
      <c r="AF55" s="64"/>
      <c r="AG55" s="27"/>
      <c r="AH55" s="27"/>
      <c r="AI55" s="27"/>
      <c r="AJ55" s="27"/>
      <c r="AK55" s="27"/>
      <c r="AL55" s="27"/>
      <c r="AM55" s="27"/>
      <c r="AP55" s="27"/>
      <c r="AQ55" s="27"/>
    </row>
    <row r="56" spans="1:47" s="6" customFormat="1" x14ac:dyDescent="0.25">
      <c r="C56" s="138"/>
      <c r="G56" s="63"/>
      <c r="K56" s="63"/>
      <c r="M56" s="63"/>
      <c r="W56" s="63"/>
    </row>
    <row r="57" spans="1:47" s="6" customFormat="1" x14ac:dyDescent="0.25">
      <c r="B57" s="80"/>
      <c r="C57" s="81"/>
      <c r="D57" s="80"/>
      <c r="G57" s="63"/>
      <c r="K57" s="63"/>
      <c r="M57" s="63"/>
      <c r="W57" s="63"/>
    </row>
    <row r="58" spans="1:47" s="6" customFormat="1" ht="14.25" x14ac:dyDescent="0.2">
      <c r="C58" s="63"/>
      <c r="G58" s="63"/>
      <c r="K58" s="63"/>
      <c r="M58" s="63"/>
      <c r="W58" s="63"/>
    </row>
    <row r="59" spans="1:47" s="6" customFormat="1" ht="14.25" x14ac:dyDescent="0.2">
      <c r="C59" s="63"/>
      <c r="G59" s="63"/>
      <c r="K59" s="63"/>
      <c r="M59" s="63"/>
      <c r="W59" s="63"/>
    </row>
    <row r="60" spans="1:47" s="6" customFormat="1" ht="14.25" x14ac:dyDescent="0.2">
      <c r="C60" s="63"/>
      <c r="G60" s="63"/>
      <c r="K60" s="63"/>
      <c r="M60" s="63"/>
      <c r="W60" s="63"/>
    </row>
    <row r="61" spans="1:47" s="6" customFormat="1" ht="14.25" x14ac:dyDescent="0.2">
      <c r="C61" s="63"/>
      <c r="G61" s="63"/>
      <c r="K61" s="63"/>
      <c r="M61" s="63"/>
      <c r="W61" s="63"/>
    </row>
    <row r="62" spans="1:47" s="6" customFormat="1" ht="14.25" x14ac:dyDescent="0.2">
      <c r="C62" s="63"/>
      <c r="G62" s="63"/>
      <c r="K62" s="63"/>
      <c r="M62" s="63"/>
      <c r="W62" s="63"/>
    </row>
    <row r="63" spans="1:47" s="6" customFormat="1" ht="14.25" x14ac:dyDescent="0.2">
      <c r="C63" s="63"/>
      <c r="G63" s="63"/>
      <c r="K63" s="63"/>
      <c r="M63" s="63"/>
      <c r="W63" s="63"/>
    </row>
    <row r="64" spans="1:47" s="6" customFormat="1" ht="14.25" x14ac:dyDescent="0.2">
      <c r="C64" s="63"/>
      <c r="G64" s="63"/>
      <c r="K64" s="63"/>
      <c r="M64" s="63"/>
      <c r="W64" s="63"/>
    </row>
    <row r="65" spans="3:23" s="6" customFormat="1" ht="14.25" x14ac:dyDescent="0.2">
      <c r="C65" s="63"/>
      <c r="G65" s="63"/>
      <c r="K65" s="63"/>
      <c r="M65" s="63"/>
      <c r="W65" s="63"/>
    </row>
    <row r="66" spans="3:23" s="6" customFormat="1" ht="14.25" x14ac:dyDescent="0.2">
      <c r="C66" s="63"/>
      <c r="G66" s="63"/>
      <c r="K66" s="63"/>
      <c r="M66" s="63"/>
      <c r="W66" s="63"/>
    </row>
    <row r="67" spans="3:23" s="6" customFormat="1" ht="14.25" x14ac:dyDescent="0.2">
      <c r="C67" s="63"/>
      <c r="G67" s="63"/>
      <c r="K67" s="63"/>
      <c r="M67" s="63"/>
      <c r="W67" s="63"/>
    </row>
    <row r="68" spans="3:23" s="6" customFormat="1" ht="14.25" x14ac:dyDescent="0.2">
      <c r="C68" s="63"/>
      <c r="G68" s="63"/>
      <c r="K68" s="63"/>
      <c r="M68" s="63"/>
      <c r="W68" s="63"/>
    </row>
    <row r="69" spans="3:23" s="6" customFormat="1" ht="14.25" x14ac:dyDescent="0.2">
      <c r="C69" s="63"/>
      <c r="G69" s="63"/>
      <c r="K69" s="63"/>
      <c r="M69" s="63"/>
      <c r="W69" s="63"/>
    </row>
    <row r="70" spans="3:23" s="6" customFormat="1" ht="14.25" x14ac:dyDescent="0.2">
      <c r="C70" s="63"/>
      <c r="G70" s="63"/>
      <c r="K70" s="63"/>
      <c r="M70" s="63"/>
      <c r="W70" s="63"/>
    </row>
    <row r="71" spans="3:23" s="6" customFormat="1" ht="14.25" x14ac:dyDescent="0.2">
      <c r="C71" s="63"/>
      <c r="G71" s="63"/>
      <c r="K71" s="63"/>
      <c r="M71" s="63"/>
      <c r="W71" s="63"/>
    </row>
    <row r="72" spans="3:23" s="6" customFormat="1" ht="14.25" x14ac:dyDescent="0.2">
      <c r="C72" s="63"/>
      <c r="G72" s="63"/>
      <c r="K72" s="63"/>
      <c r="M72" s="63"/>
      <c r="W72" s="63"/>
    </row>
    <row r="73" spans="3:23" s="6" customFormat="1" ht="14.25" x14ac:dyDescent="0.2">
      <c r="C73" s="63"/>
      <c r="G73" s="63"/>
      <c r="K73" s="63"/>
      <c r="M73" s="63"/>
      <c r="W73" s="63"/>
    </row>
    <row r="74" spans="3:23" s="6" customFormat="1" ht="14.25" x14ac:dyDescent="0.2">
      <c r="C74" s="63"/>
      <c r="G74" s="63"/>
      <c r="K74" s="63"/>
      <c r="M74" s="63"/>
      <c r="W74" s="63"/>
    </row>
    <row r="75" spans="3:23" s="6" customFormat="1" ht="14.25" x14ac:dyDescent="0.2">
      <c r="C75" s="63"/>
      <c r="G75" s="63"/>
      <c r="K75" s="63"/>
      <c r="M75" s="63"/>
      <c r="W75" s="63"/>
    </row>
    <row r="76" spans="3:23" s="6" customFormat="1" ht="14.25" x14ac:dyDescent="0.2">
      <c r="C76" s="63"/>
      <c r="G76" s="63"/>
      <c r="K76" s="63"/>
      <c r="M76" s="63"/>
      <c r="W76" s="63"/>
    </row>
    <row r="77" spans="3:23" s="6" customFormat="1" ht="14.25" x14ac:dyDescent="0.2">
      <c r="C77" s="63"/>
      <c r="G77" s="63"/>
      <c r="K77" s="63"/>
      <c r="M77" s="63"/>
      <c r="W77" s="63"/>
    </row>
    <row r="78" spans="3:23" s="6" customFormat="1" ht="14.25" x14ac:dyDescent="0.2">
      <c r="C78" s="63"/>
      <c r="G78" s="63"/>
      <c r="K78" s="63"/>
      <c r="M78" s="63"/>
      <c r="W78" s="63"/>
    </row>
    <row r="79" spans="3:23" s="6" customFormat="1" ht="14.25" x14ac:dyDescent="0.2">
      <c r="C79" s="63"/>
      <c r="G79" s="63"/>
      <c r="K79" s="63"/>
      <c r="M79" s="63"/>
      <c r="W79" s="63"/>
    </row>
    <row r="80" spans="3:23" s="6" customFormat="1" ht="14.25" x14ac:dyDescent="0.2">
      <c r="C80" s="63"/>
      <c r="G80" s="63"/>
      <c r="K80" s="63"/>
      <c r="M80" s="63"/>
      <c r="W80" s="63"/>
    </row>
    <row r="81" spans="3:23" s="6" customFormat="1" ht="14.25" x14ac:dyDescent="0.2">
      <c r="C81" s="63"/>
      <c r="G81" s="63"/>
      <c r="K81" s="63"/>
      <c r="M81" s="63"/>
      <c r="W81" s="63"/>
    </row>
    <row r="82" spans="3:23" s="6" customFormat="1" ht="14.25" x14ac:dyDescent="0.2">
      <c r="C82" s="63"/>
      <c r="G82" s="63"/>
      <c r="K82" s="63"/>
      <c r="M82" s="63"/>
      <c r="W82" s="63"/>
    </row>
    <row r="83" spans="3:23" s="6" customFormat="1" ht="14.25" x14ac:dyDescent="0.2">
      <c r="C83" s="63"/>
      <c r="G83" s="63"/>
      <c r="K83" s="63"/>
      <c r="M83" s="63"/>
      <c r="W83" s="63"/>
    </row>
    <row r="84" spans="3:23" s="6" customFormat="1" ht="14.25" x14ac:dyDescent="0.2">
      <c r="C84" s="63"/>
      <c r="G84" s="63"/>
      <c r="K84" s="63"/>
      <c r="M84" s="63"/>
      <c r="W84" s="63"/>
    </row>
    <row r="85" spans="3:23" s="6" customFormat="1" ht="14.25" x14ac:dyDescent="0.2">
      <c r="C85" s="63"/>
      <c r="G85" s="63"/>
      <c r="K85" s="63"/>
      <c r="M85" s="63"/>
      <c r="W85" s="63"/>
    </row>
    <row r="86" spans="3:23" s="6" customFormat="1" ht="14.25" x14ac:dyDescent="0.2">
      <c r="C86" s="63"/>
      <c r="G86" s="63"/>
      <c r="K86" s="63"/>
      <c r="M86" s="63"/>
      <c r="W86" s="63"/>
    </row>
    <row r="87" spans="3:23" s="6" customFormat="1" ht="14.25" x14ac:dyDescent="0.2">
      <c r="C87" s="63"/>
      <c r="G87" s="63"/>
      <c r="K87" s="63"/>
      <c r="M87" s="63"/>
      <c r="W87" s="63"/>
    </row>
    <row r="88" spans="3:23" s="6" customFormat="1" ht="14.25" x14ac:dyDescent="0.2">
      <c r="C88" s="63"/>
      <c r="G88" s="63"/>
      <c r="K88" s="63"/>
      <c r="M88" s="63"/>
      <c r="W88" s="63"/>
    </row>
    <row r="89" spans="3:23" s="6" customFormat="1" ht="14.25" x14ac:dyDescent="0.2">
      <c r="C89" s="63"/>
      <c r="G89" s="63"/>
      <c r="K89" s="63"/>
      <c r="M89" s="63"/>
      <c r="W89" s="63"/>
    </row>
    <row r="90" spans="3:23" s="6" customFormat="1" ht="14.25" x14ac:dyDescent="0.2">
      <c r="C90" s="63"/>
      <c r="G90" s="63"/>
      <c r="K90" s="63"/>
      <c r="M90" s="63"/>
      <c r="W90" s="63"/>
    </row>
    <row r="91" spans="3:23" s="6" customFormat="1" ht="14.25" x14ac:dyDescent="0.2">
      <c r="C91" s="63"/>
      <c r="G91" s="63"/>
      <c r="K91" s="63"/>
      <c r="M91" s="63"/>
      <c r="W91" s="63"/>
    </row>
    <row r="92" spans="3:23" s="6" customFormat="1" ht="14.25" x14ac:dyDescent="0.2">
      <c r="C92" s="63"/>
      <c r="G92" s="63"/>
      <c r="K92" s="63"/>
      <c r="M92" s="63"/>
      <c r="W92" s="63"/>
    </row>
    <row r="93" spans="3:23" s="6" customFormat="1" ht="14.25" x14ac:dyDescent="0.2">
      <c r="C93" s="63"/>
      <c r="G93" s="63"/>
      <c r="K93" s="63"/>
      <c r="M93" s="63"/>
      <c r="W93" s="63"/>
    </row>
    <row r="94" spans="3:23" s="6" customFormat="1" ht="14.25" x14ac:dyDescent="0.2">
      <c r="C94" s="63"/>
      <c r="G94" s="63"/>
      <c r="K94" s="63"/>
      <c r="M94" s="63"/>
      <c r="W94" s="63"/>
    </row>
    <row r="95" spans="3:23" s="6" customFormat="1" ht="14.25" x14ac:dyDescent="0.2">
      <c r="C95" s="63"/>
      <c r="G95" s="63"/>
      <c r="K95" s="63"/>
      <c r="M95" s="63"/>
      <c r="W95" s="63"/>
    </row>
    <row r="96" spans="3:23" s="6" customFormat="1" ht="14.25" x14ac:dyDescent="0.2">
      <c r="C96" s="63"/>
      <c r="G96" s="63"/>
      <c r="K96" s="63"/>
      <c r="M96" s="63"/>
      <c r="W96" s="63"/>
    </row>
    <row r="97" spans="3:23" s="6" customFormat="1" ht="14.25" x14ac:dyDescent="0.2">
      <c r="C97" s="63"/>
      <c r="G97" s="63"/>
      <c r="K97" s="63"/>
      <c r="M97" s="63"/>
      <c r="W97" s="63"/>
    </row>
    <row r="98" spans="3:23" s="6" customFormat="1" ht="14.25" x14ac:dyDescent="0.2">
      <c r="C98" s="63"/>
      <c r="G98" s="63"/>
      <c r="K98" s="63"/>
      <c r="M98" s="63"/>
      <c r="W98" s="63"/>
    </row>
    <row r="99" spans="3:23" s="6" customFormat="1" ht="14.25" x14ac:dyDescent="0.2">
      <c r="C99" s="63"/>
      <c r="G99" s="63"/>
      <c r="K99" s="63"/>
      <c r="M99" s="63"/>
      <c r="W99" s="63"/>
    </row>
    <row r="100" spans="3:23" s="6" customFormat="1" ht="14.25" x14ac:dyDescent="0.2">
      <c r="C100" s="63"/>
      <c r="G100" s="63"/>
      <c r="K100" s="63"/>
      <c r="M100" s="63"/>
      <c r="W100" s="63"/>
    </row>
    <row r="101" spans="3:23" s="6" customFormat="1" ht="14.25" x14ac:dyDescent="0.2">
      <c r="C101" s="63"/>
      <c r="G101" s="63"/>
      <c r="K101" s="63"/>
      <c r="M101" s="63"/>
      <c r="W101" s="63"/>
    </row>
    <row r="102" spans="3:23" s="6" customFormat="1" ht="14.25" x14ac:dyDescent="0.2">
      <c r="C102" s="63"/>
      <c r="G102" s="63"/>
      <c r="K102" s="63"/>
      <c r="M102" s="63"/>
      <c r="W102" s="63"/>
    </row>
    <row r="103" spans="3:23" s="6" customFormat="1" ht="14.25" x14ac:dyDescent="0.2">
      <c r="C103" s="63"/>
      <c r="G103" s="63"/>
      <c r="K103" s="63"/>
      <c r="M103" s="63"/>
      <c r="W103" s="63"/>
    </row>
    <row r="104" spans="3:23" s="6" customFormat="1" ht="14.25" x14ac:dyDescent="0.2">
      <c r="C104" s="63"/>
      <c r="G104" s="63"/>
      <c r="K104" s="63"/>
      <c r="M104" s="63"/>
      <c r="W104" s="63"/>
    </row>
    <row r="105" spans="3:23" s="6" customFormat="1" ht="14.25" x14ac:dyDescent="0.2">
      <c r="C105" s="63"/>
      <c r="G105" s="63"/>
      <c r="K105" s="63"/>
      <c r="M105" s="63"/>
      <c r="W105" s="63"/>
    </row>
    <row r="106" spans="3:23" s="6" customFormat="1" ht="14.25" x14ac:dyDescent="0.2">
      <c r="C106" s="63"/>
      <c r="G106" s="63"/>
      <c r="K106" s="63"/>
      <c r="M106" s="63"/>
      <c r="W106" s="63"/>
    </row>
    <row r="107" spans="3:23" s="6" customFormat="1" ht="14.25" x14ac:dyDescent="0.2">
      <c r="C107" s="63"/>
      <c r="G107" s="63"/>
      <c r="K107" s="63"/>
      <c r="M107" s="63"/>
      <c r="W107" s="63"/>
    </row>
    <row r="108" spans="3:23" s="6" customFormat="1" ht="14.25" x14ac:dyDescent="0.2">
      <c r="C108" s="63"/>
      <c r="G108" s="63"/>
      <c r="K108" s="63"/>
      <c r="M108" s="63"/>
      <c r="W108" s="63"/>
    </row>
    <row r="109" spans="3:23" s="6" customFormat="1" ht="14.25" x14ac:dyDescent="0.2">
      <c r="C109" s="63"/>
      <c r="G109" s="63"/>
      <c r="K109" s="63"/>
      <c r="M109" s="63"/>
      <c r="W109" s="63"/>
    </row>
    <row r="110" spans="3:23" s="6" customFormat="1" ht="14.25" x14ac:dyDescent="0.2">
      <c r="C110" s="63"/>
      <c r="G110" s="63"/>
      <c r="K110" s="63"/>
      <c r="M110" s="63"/>
      <c r="W110" s="63"/>
    </row>
    <row r="111" spans="3:23" s="6" customFormat="1" ht="14.25" x14ac:dyDescent="0.2">
      <c r="C111" s="63"/>
      <c r="G111" s="63"/>
      <c r="K111" s="63"/>
      <c r="M111" s="63"/>
      <c r="W111" s="63"/>
    </row>
    <row r="112" spans="3:23" s="6" customFormat="1" ht="14.25" x14ac:dyDescent="0.2">
      <c r="C112" s="63"/>
      <c r="G112" s="63"/>
      <c r="K112" s="63"/>
      <c r="M112" s="63"/>
      <c r="W112" s="63"/>
    </row>
    <row r="113" spans="3:23" s="6" customFormat="1" ht="14.25" x14ac:dyDescent="0.2">
      <c r="C113" s="63"/>
      <c r="G113" s="63"/>
      <c r="K113" s="63"/>
      <c r="M113" s="63"/>
      <c r="W113" s="63"/>
    </row>
    <row r="114" spans="3:23" s="6" customFormat="1" ht="14.25" x14ac:dyDescent="0.2">
      <c r="C114" s="63"/>
      <c r="G114" s="63"/>
      <c r="K114" s="63"/>
      <c r="M114" s="63"/>
      <c r="W114" s="63"/>
    </row>
    <row r="115" spans="3:23" s="6" customFormat="1" ht="14.25" x14ac:dyDescent="0.2">
      <c r="C115" s="63"/>
      <c r="G115" s="63"/>
      <c r="K115" s="63"/>
      <c r="M115" s="63"/>
      <c r="W115" s="63"/>
    </row>
    <row r="116" spans="3:23" s="6" customFormat="1" ht="14.25" x14ac:dyDescent="0.2">
      <c r="C116" s="63"/>
      <c r="G116" s="63"/>
      <c r="K116" s="63"/>
      <c r="M116" s="63"/>
      <c r="W116" s="63"/>
    </row>
    <row r="117" spans="3:23" s="6" customFormat="1" ht="14.25" x14ac:dyDescent="0.2">
      <c r="C117" s="63"/>
      <c r="G117" s="63"/>
      <c r="K117" s="63"/>
      <c r="M117" s="63"/>
      <c r="W117" s="63"/>
    </row>
    <row r="118" spans="3:23" s="6" customFormat="1" ht="14.25" x14ac:dyDescent="0.2">
      <c r="C118" s="63"/>
      <c r="G118" s="63"/>
      <c r="K118" s="63"/>
      <c r="M118" s="63"/>
      <c r="W118" s="63"/>
    </row>
    <row r="119" spans="3:23" s="6" customFormat="1" ht="14.25" x14ac:dyDescent="0.2">
      <c r="C119" s="63"/>
      <c r="G119" s="63"/>
      <c r="K119" s="63"/>
      <c r="M119" s="63"/>
      <c r="W119" s="63"/>
    </row>
    <row r="120" spans="3:23" s="6" customFormat="1" ht="14.25" x14ac:dyDescent="0.2">
      <c r="C120" s="63"/>
      <c r="G120" s="63"/>
      <c r="K120" s="63"/>
      <c r="M120" s="63"/>
      <c r="W120" s="63"/>
    </row>
    <row r="121" spans="3:23" s="6" customFormat="1" ht="14.25" x14ac:dyDescent="0.2">
      <c r="C121" s="63"/>
      <c r="G121" s="63"/>
      <c r="K121" s="63"/>
      <c r="M121" s="63"/>
      <c r="W121" s="63"/>
    </row>
    <row r="122" spans="3:23" s="6" customFormat="1" ht="14.25" x14ac:dyDescent="0.2">
      <c r="C122" s="63"/>
      <c r="G122" s="63"/>
      <c r="K122" s="63"/>
      <c r="M122" s="63"/>
      <c r="W122" s="63"/>
    </row>
    <row r="123" spans="3:23" s="6" customFormat="1" ht="14.25" x14ac:dyDescent="0.2">
      <c r="C123" s="63"/>
      <c r="G123" s="63"/>
      <c r="K123" s="63"/>
      <c r="M123" s="63"/>
      <c r="W123" s="63"/>
    </row>
    <row r="124" spans="3:23" s="6" customFormat="1" ht="14.25" x14ac:dyDescent="0.2">
      <c r="C124" s="63"/>
      <c r="G124" s="63"/>
      <c r="K124" s="63"/>
      <c r="M124" s="63"/>
      <c r="W124" s="63"/>
    </row>
    <row r="125" spans="3:23" s="6" customFormat="1" ht="14.25" x14ac:dyDescent="0.2">
      <c r="C125" s="63"/>
      <c r="G125" s="63"/>
      <c r="K125" s="63"/>
      <c r="M125" s="63"/>
      <c r="W125" s="63"/>
    </row>
  </sheetData>
  <mergeCells count="5">
    <mergeCell ref="C6:Z6"/>
    <mergeCell ref="AA6:AH6"/>
    <mergeCell ref="B1:AK1"/>
    <mergeCell ref="B2:AK2"/>
    <mergeCell ref="B3:AK3"/>
  </mergeCells>
  <phoneticPr fontId="0" type="noConversion"/>
  <printOptions horizontalCentered="1" verticalCentered="1"/>
  <pageMargins left="0.25" right="0.25" top="0.25" bottom="0.25" header="0.5" footer="0.5"/>
  <pageSetup scale="43" orientation="landscape" horizontalDpi="300" verticalDpi="300" r:id="rId1"/>
  <headerFooter alignWithMargins="0"/>
  <ignoredErrors>
    <ignoredError sqref="Y15:Y37 AG14:AG37 AG11:AG13 Y11:Y13 Y38:Y47 AG38:AG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t-7</vt:lpstr>
      <vt:lpstr>'t-7'!Print_Area</vt:lpstr>
      <vt:lpstr>Print_Area_MI</vt:lpstr>
      <vt:lpstr>'t-7'!Print_Titles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2011-05-24T17:31:44Z</cp:lastPrinted>
  <dcterms:created xsi:type="dcterms:W3CDTF">1999-02-23T19:40:42Z</dcterms:created>
  <dcterms:modified xsi:type="dcterms:W3CDTF">2013-06-11T19:28:36Z</dcterms:modified>
</cp:coreProperties>
</file>