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john.bodnar\My Documents\Apportionment Tables\FY20\"/>
    </mc:Choice>
  </mc:AlternateContent>
  <bookViews>
    <workbookView xWindow="8688" yWindow="60" windowWidth="10488" windowHeight="9432"/>
  </bookViews>
  <sheets>
    <sheet name="5339 Bus Carryover" sheetId="3" r:id="rId1"/>
  </sheets>
  <definedNames>
    <definedName name="_xlnm.Print_Area" localSheetId="0">'5339 Bus Carryover'!$A$1:$E$58</definedName>
    <definedName name="_xlnm.Print_Titles" localSheetId="0">'5339 Bus Carryover'!$1:$2</definedName>
  </definedNames>
  <calcPr calcId="171027"/>
</workbook>
</file>

<file path=xl/calcChain.xml><?xml version="1.0" encoding="utf-8"?>
<calcChain xmlns="http://schemas.openxmlformats.org/spreadsheetml/2006/main">
  <c r="E118" i="3" l="1"/>
  <c r="E9" i="3" l="1"/>
  <c r="E32" i="3" l="1"/>
  <c r="E47" i="3"/>
  <c r="E54" i="3"/>
  <c r="E83" i="3"/>
  <c r="E88" i="3"/>
  <c r="E114" i="3"/>
  <c r="E116" i="3" l="1"/>
  <c r="E57" i="3"/>
</calcChain>
</file>

<file path=xl/sharedStrings.xml><?xml version="1.0" encoding="utf-8"?>
<sst xmlns="http://schemas.openxmlformats.org/spreadsheetml/2006/main" count="424" uniqueCount="337">
  <si>
    <t>Oklahoma Department of Transportation</t>
  </si>
  <si>
    <t>FEDERAL TRANSIT ADMINISTRATION</t>
  </si>
  <si>
    <t>Earmark ID</t>
  </si>
  <si>
    <t>State</t>
  </si>
  <si>
    <t>AK</t>
  </si>
  <si>
    <t>CO</t>
  </si>
  <si>
    <t>OK</t>
  </si>
  <si>
    <t>OR</t>
  </si>
  <si>
    <t>CA</t>
  </si>
  <si>
    <t>TX</t>
  </si>
  <si>
    <t>IA</t>
  </si>
  <si>
    <t>IL</t>
  </si>
  <si>
    <t>MI</t>
  </si>
  <si>
    <t>NE</t>
  </si>
  <si>
    <t>Recipient</t>
  </si>
  <si>
    <t>TABLE 15</t>
  </si>
  <si>
    <t>FL</t>
  </si>
  <si>
    <t>California Department of Transportation</t>
  </si>
  <si>
    <t>Los Angeles County Metropolitan Transportation Authority</t>
  </si>
  <si>
    <t>New Hampshire Department of Transportation</t>
  </si>
  <si>
    <t>Vermont Agency of Transportation</t>
  </si>
  <si>
    <t>AL</t>
  </si>
  <si>
    <t>AR</t>
  </si>
  <si>
    <t>GA</t>
  </si>
  <si>
    <t>HI</t>
  </si>
  <si>
    <t>MA</t>
  </si>
  <si>
    <t>ME</t>
  </si>
  <si>
    <t>MT</t>
  </si>
  <si>
    <t>NC</t>
  </si>
  <si>
    <t>ND</t>
  </si>
  <si>
    <t>NH</t>
  </si>
  <si>
    <t>NJ</t>
  </si>
  <si>
    <t>NM</t>
  </si>
  <si>
    <t>NY</t>
  </si>
  <si>
    <t>OH</t>
  </si>
  <si>
    <t>PA</t>
  </si>
  <si>
    <t>SC</t>
  </si>
  <si>
    <t>SD</t>
  </si>
  <si>
    <t>TN</t>
  </si>
  <si>
    <t>VT</t>
  </si>
  <si>
    <t>WA</t>
  </si>
  <si>
    <t>WI</t>
  </si>
  <si>
    <t>Municipality of Anchorage</t>
  </si>
  <si>
    <t>Ozark Regional Transit</t>
  </si>
  <si>
    <t xml:space="preserve">Bus Replacement </t>
  </si>
  <si>
    <t>Butte County Association of Governments</t>
  </si>
  <si>
    <t>ADA Bus Stop Replacements and Rehabilitations</t>
  </si>
  <si>
    <t>City of Norwalk</t>
  </si>
  <si>
    <t>Fairfield, City of</t>
  </si>
  <si>
    <t>Diesel-Electric Hybrid Bus Replacement Project</t>
  </si>
  <si>
    <t>Livermore Amador Valley Transit Authority</t>
  </si>
  <si>
    <t>Livermore Transit Center Rehabilitation and Improvement Project</t>
  </si>
  <si>
    <t>Long Beach Public Transportation Company</t>
  </si>
  <si>
    <t>Purchase of Battery-Electric Buses</t>
  </si>
  <si>
    <t>North County Transit District</t>
  </si>
  <si>
    <t>Replacement of Battery-Electric Buses</t>
  </si>
  <si>
    <t>Orange County Transportation Authority</t>
  </si>
  <si>
    <t xml:space="preserve">2 Projects: (1) OCTA Bus Amenities Infrastructure Improvement Program/ (2) OCTA Bus Operations Infrastructure Improvement Program </t>
  </si>
  <si>
    <t>Nevada County Transit Services Transit Facility Improvement Project</t>
  </si>
  <si>
    <t>State of Colorado Department of Transportation</t>
  </si>
  <si>
    <t>City of Colorado Springs dba Mountain Metropolitan Transit</t>
  </si>
  <si>
    <t>Transit Campus Expansion</t>
  </si>
  <si>
    <t>Greeley - Fixed Route Bus Replacement</t>
  </si>
  <si>
    <t>CT</t>
  </si>
  <si>
    <t>Norwalk Transit District</t>
  </si>
  <si>
    <t>Norwalk Transit District ASM Rehabilitation and Expansion Project</t>
  </si>
  <si>
    <t>DE</t>
  </si>
  <si>
    <t>Delaware Transit Corporation</t>
  </si>
  <si>
    <t>Lee County Board of County Commissioners</t>
  </si>
  <si>
    <t>LeeTran South County Transfer Station and Park and Ride Lot</t>
  </si>
  <si>
    <t>Georgia Regional Transportation Authority</t>
  </si>
  <si>
    <t>2 Projects: (1) Xpress Park-and-Ride Technology Refresh/ (2) Xpress West Operations and Light Maintenance Facility</t>
  </si>
  <si>
    <t>Metropolitan Atlanta Rapid Transit Authority (MARTA)</t>
  </si>
  <si>
    <t>MARTA Articulated Near-Zero Emissions CNG Bus Acquisition/Replacement Program</t>
  </si>
  <si>
    <t>Hawaii Department of Transportation</t>
  </si>
  <si>
    <t>Purchase of replacement light and medium duty vans</t>
  </si>
  <si>
    <t>ID</t>
  </si>
  <si>
    <t>Idaho Transportation Department</t>
  </si>
  <si>
    <t>Greater Peoria Mass Transit District</t>
  </si>
  <si>
    <t>Replacement of a Bus Maintenance and Operations Facility at the current GPMTD Bus Maintenance and Operations Facility location.</t>
  </si>
  <si>
    <t>Springfield Mass Transit District</t>
  </si>
  <si>
    <t>Massachusetts Department of Transportation</t>
  </si>
  <si>
    <t>Construction of New Franklin Regional Transit Authority Maintenance and Operations Facility</t>
  </si>
  <si>
    <t>City of Bangor</t>
  </si>
  <si>
    <t>City of Detroit Department of Transportation</t>
  </si>
  <si>
    <t>Coolidge Terminal and Maintenance Facility Rehabilitation</t>
  </si>
  <si>
    <t>Michigan Department of Transportation</t>
  </si>
  <si>
    <t>2 Projects: (1) Expand Current Operations Center for Harbor Transit Multi-Modal Transit System (HTTMTS)/ (2) Transit Revenue Vehicle Replacements for Rural Agencies and Small Urban Agencies</t>
  </si>
  <si>
    <t>Confederated Salish &amp; Kootenai Tribes</t>
  </si>
  <si>
    <t>CSKT/Flathead Transit Bus and Bus Facilities Infrastructure and Workforce Development Project</t>
  </si>
  <si>
    <t>Jacksonville Transit</t>
  </si>
  <si>
    <t>Jacksonville Multi-Modal Center (MMC)</t>
  </si>
  <si>
    <t>City of Lincoln, Nebraska</t>
  </si>
  <si>
    <t xml:space="preserve">StarTran Facility Relocation Project – Phase I </t>
  </si>
  <si>
    <t>Cooperative Alliance for Seacoast Transportation (COAST) (Urban Provider) Rolling Stock Bus Replacement</t>
  </si>
  <si>
    <t>NJ TRANSIT Corporation</t>
  </si>
  <si>
    <t>Bus Garage Roof Replacements</t>
  </si>
  <si>
    <t xml:space="preserve">Cape May County Fare Free Transportation </t>
  </si>
  <si>
    <t>Fare Free Transportation Administration Building</t>
  </si>
  <si>
    <t>City of Santa Fe</t>
  </si>
  <si>
    <t>Santa Fe Transit Rehabilitation Center on Entrada</t>
  </si>
  <si>
    <t>NV</t>
  </si>
  <si>
    <t>Pyramid Lake Paiute Tribe</t>
  </si>
  <si>
    <t>Pyramid Lake Paiute Tribal Transit Project:  New Transit Facility</t>
  </si>
  <si>
    <t>Butler County Regional Transit Authority</t>
  </si>
  <si>
    <t>Butler County Connect - Chestnut Street Multimodal Station and Shared Services Facility</t>
  </si>
  <si>
    <t>Oklahoma State/Stillwater Community Transit Transportation Operations and Maintenance Facility</t>
  </si>
  <si>
    <t>Rogue Valley Transportation District</t>
  </si>
  <si>
    <t xml:space="preserve">A Transit Signal Priority System for Southern Oregon </t>
  </si>
  <si>
    <t>Pennsylvania Department of Transportation</t>
  </si>
  <si>
    <t>Bradford Transportation Center</t>
  </si>
  <si>
    <t>Transportation &amp; Motor Buses for Public Use Authority</t>
  </si>
  <si>
    <t>PR</t>
  </si>
  <si>
    <t>Autonomous Municipality of Caguas</t>
  </si>
  <si>
    <t>Renovation of the Francisco Pereira Transportation Terminal / Replacement of Vans</t>
  </si>
  <si>
    <t>Tennessee Department of Transportation</t>
  </si>
  <si>
    <t>Public Transit Fixed Route and Demand Response Vehicle Replacement</t>
  </si>
  <si>
    <t>Denton County Transportation Authority</t>
  </si>
  <si>
    <t>Bus Operations and Maintenance Facility</t>
  </si>
  <si>
    <t>Gulf Coast Center</t>
  </si>
  <si>
    <t xml:space="preserve">Connect Transit Administration and Operations Center and Park and Ride Facility </t>
  </si>
  <si>
    <t>Metropolitan Transit Authority of Harris County, Texas</t>
  </si>
  <si>
    <t xml:space="preserve"> 2 Projects: (1) North Post Oak Transitway Project/ (2) Universal Accessibility Improvements at Bus Stops</t>
  </si>
  <si>
    <t>Ben Franklin Transit</t>
  </si>
  <si>
    <t>Rehabilitation &amp; Enhancement of the Operations Building</t>
  </si>
  <si>
    <t>Intercity Transit</t>
  </si>
  <si>
    <t>Pattison Street Facility Renovation and Expansion Project</t>
  </si>
  <si>
    <t>Muckleshoot Indian Tribe</t>
  </si>
  <si>
    <t xml:space="preserve">Muckleshoot Transit Bus Facility Rehabilitation </t>
  </si>
  <si>
    <t>Wisconsin Department of Transportation (WisDOT)</t>
  </si>
  <si>
    <t>City of Hartford Replacement non-accessible Mini-van</t>
  </si>
  <si>
    <t>City of Sheboygan</t>
  </si>
  <si>
    <t>Roof Replacement for Shoreline Metro Administrative and Maintenance Facility</t>
  </si>
  <si>
    <t>WV</t>
  </si>
  <si>
    <t>Eastern Panhandle Transit Authority</t>
  </si>
  <si>
    <t>Transit Operations and Transfer Center</t>
  </si>
  <si>
    <t xml:space="preserve">Project Description </t>
  </si>
  <si>
    <t xml:space="preserve">Replacement of Compressed Natural Gas (CNG) buses </t>
  </si>
  <si>
    <t>Allocation</t>
  </si>
  <si>
    <t>Total FY 2017 Unobligated Allocations….</t>
  </si>
  <si>
    <t>FY 2017 Unobligated Allocations</t>
  </si>
  <si>
    <t>Unobligated FY 2017 5339(b) Bus competition allocations lapse on September 30, 2021</t>
  </si>
  <si>
    <t>D2018-BUSC-132</t>
  </si>
  <si>
    <t xml:space="preserve">Alabama A&amp;M University </t>
  </si>
  <si>
    <t>D2018-BUSC-133</t>
  </si>
  <si>
    <t>D2018-BUSC-134</t>
  </si>
  <si>
    <t>City of Fresno</t>
  </si>
  <si>
    <t>D2018-BUSC-136</t>
  </si>
  <si>
    <t>City of Los Angeles, Department of Transportation</t>
  </si>
  <si>
    <t>D2018-BUSC-137</t>
  </si>
  <si>
    <t>D2018-BUSC-138</t>
  </si>
  <si>
    <t>D2018-BUSC-142</t>
  </si>
  <si>
    <t>San Francisco Municipal Transportation Agency (SFMTA)</t>
  </si>
  <si>
    <t>D2018-BUSC-144</t>
  </si>
  <si>
    <t>San Luis Obispo Regional Transit Authority</t>
  </si>
  <si>
    <t>D2018-BUSC-145</t>
  </si>
  <si>
    <t>State of California Department of Transportation</t>
  </si>
  <si>
    <t>D2018-BUSC-147</t>
  </si>
  <si>
    <t>D2018-BUSC-148</t>
  </si>
  <si>
    <t>City of Fort Collins</t>
  </si>
  <si>
    <t>D2018-BUSC-149</t>
  </si>
  <si>
    <t>Regional Transportation District</t>
  </si>
  <si>
    <t>D2018-BUSC-151</t>
  </si>
  <si>
    <t>D2018-BUSC-158</t>
  </si>
  <si>
    <t>City of Dubuque</t>
  </si>
  <si>
    <t>D2018-BUSC-161</t>
  </si>
  <si>
    <t>D2018-BUSC-163</t>
  </si>
  <si>
    <t xml:space="preserve">The Idaho Transportation Department on behalf of the City of Driggs will receive funding to construct passenger shelters and bus pullouts.  </t>
  </si>
  <si>
    <t xml:space="preserve">Nez Perce Tribe </t>
  </si>
  <si>
    <t>D2018-BUSC-164</t>
  </si>
  <si>
    <t>Bloomington-Normal Public Transportation System</t>
  </si>
  <si>
    <t>D2018-BUSC-165</t>
  </si>
  <si>
    <t>Illinois Department of Transportation</t>
  </si>
  <si>
    <t>D2018-BUSC-167</t>
  </si>
  <si>
    <t xml:space="preserve">The Illinois Department of Transportation will receive funding for the Galesburg/Macomb Fixed Route Bus Replacement and Quincy Bus Facility Rehabilitation Projects. </t>
  </si>
  <si>
    <t>D2018-BUSC-175</t>
  </si>
  <si>
    <t>D2018-BUSC-179</t>
  </si>
  <si>
    <t>D2018-BUSC-181</t>
  </si>
  <si>
    <t>City of Billings</t>
  </si>
  <si>
    <t>D2018-BUSC-186</t>
  </si>
  <si>
    <t>Northern Cheyenne Tribe of the Northern Cheyenne Indian Reservation</t>
  </si>
  <si>
    <t>D2018-BUSC-187</t>
  </si>
  <si>
    <t>D2018-BUSC-188</t>
  </si>
  <si>
    <t>North Dakota Department of Transportation</t>
  </si>
  <si>
    <t>D2018-BUSC-191</t>
  </si>
  <si>
    <t>The Transit Authority of the City of Omaha d/b/a/ Metro</t>
  </si>
  <si>
    <t>D2018-BUSC-193</t>
  </si>
  <si>
    <t>NJ Transit</t>
  </si>
  <si>
    <t>D2018-BUSC-195</t>
  </si>
  <si>
    <t>City of Las Cruces</t>
  </si>
  <si>
    <t>D2018-BUSC-196</t>
  </si>
  <si>
    <t>D2018-BUSC-197</t>
  </si>
  <si>
    <t>Capital District Transportation Authority</t>
  </si>
  <si>
    <t>D2018-BUSC-198</t>
  </si>
  <si>
    <t>D2018-BUSC-205</t>
  </si>
  <si>
    <t>Oregon Department of Transportation</t>
  </si>
  <si>
    <t>D2018-BUSC-206</t>
  </si>
  <si>
    <t xml:space="preserve">The Oregon Department of Transportation on behalf of Yamhill County Transit will receive funding to replace buses.  </t>
  </si>
  <si>
    <t>D2018-BUSC-207</t>
  </si>
  <si>
    <t xml:space="preserve">The Oregon Department of Transportation on behalf of Benton County will receive funding to purchase new ADA buses.  </t>
  </si>
  <si>
    <t>D2018-BUSC-208</t>
  </si>
  <si>
    <t xml:space="preserve">The Oregon Department of Transportation on behalf of Canby Area Transit will receive funding to replace buses.  </t>
  </si>
  <si>
    <t>D2018-BUSC-209</t>
  </si>
  <si>
    <t xml:space="preserve">The Oregon Department of Transportation on behalf of Curry County will receive funding to purchase a bus and a van.  </t>
  </si>
  <si>
    <t>D2018-BUSC-210</t>
  </si>
  <si>
    <t xml:space="preserve">The Oregon Department of Transportation on behalf of Mid-Columbia Economic Development District (MCEDD) will receive funding to purchase a bus. </t>
  </si>
  <si>
    <t>D2018-BUSC-211</t>
  </si>
  <si>
    <t>Greenville Transit Authority</t>
  </si>
  <si>
    <t>D2018-BUSC-213</t>
  </si>
  <si>
    <t>Oglala Sioux Tribe</t>
  </si>
  <si>
    <t>D2018-BUSC-214</t>
  </si>
  <si>
    <t>SD Department Of Transportation</t>
  </si>
  <si>
    <t>D2018-BUSC-215</t>
  </si>
  <si>
    <t>D2018-BUSC-216</t>
  </si>
  <si>
    <t>D2018-BUSC-218</t>
  </si>
  <si>
    <t>Nashville Metropolitan Transit Authority</t>
  </si>
  <si>
    <t>D2018-BUSC-219</t>
  </si>
  <si>
    <t>VIA Metropolitan Transit</t>
  </si>
  <si>
    <t>D2018-BUSC-223</t>
  </si>
  <si>
    <t>D2018-BUSC-226</t>
  </si>
  <si>
    <t>D2018-BUSC-227</t>
  </si>
  <si>
    <t>Sauk-Suiattle Indian Tribe</t>
  </si>
  <si>
    <t>D2018-BUSC-228</t>
  </si>
  <si>
    <t>Washington State Department of Transportation</t>
  </si>
  <si>
    <t>D2018-BUSC-229</t>
  </si>
  <si>
    <t xml:space="preserve">The Washington State Department of Transportation on behalf of the Mason County Public Transportation Benefit Area will receive funding to purchase hybrid buses to replace diesel buses.  </t>
  </si>
  <si>
    <t>Kalispel Indian Community of the Kalispel Reservation</t>
  </si>
  <si>
    <t>D2018-BUSC-230</t>
  </si>
  <si>
    <t>D2018-BUSC-231</t>
  </si>
  <si>
    <t>D2018-BUSC-232</t>
  </si>
  <si>
    <t xml:space="preserve">Wisconsin Department of Transportation </t>
  </si>
  <si>
    <t>D2018-BUSC-235</t>
  </si>
  <si>
    <t>Menominee Indian Tribe of Wisconsin</t>
  </si>
  <si>
    <t>D2018-BUSC-236</t>
  </si>
  <si>
    <t>Implement a new Information Technology System (ITS) for the Public Transportation Department (PTD) in Anchorage, Alaska</t>
  </si>
  <si>
    <t>Purchase electric buses, construct a bus storage facility, purchase and install bus shelters, and acquire ITS.</t>
  </si>
  <si>
    <t xml:space="preserve">Operations Center. </t>
  </si>
  <si>
    <t>Rehabilitate the Fresno Area Express fixed route maintenance and operations facility.</t>
  </si>
  <si>
    <t>Electrification of LADOT bus maintenance facilities to support an electric bus fleet.</t>
  </si>
  <si>
    <t>Purchase zero emission buses, and chargers for expansion.</t>
  </si>
  <si>
    <t xml:space="preserve">Purchase new buses.  </t>
  </si>
  <si>
    <t xml:space="preserve">Replace diesel buses with CNG buses in Los Angeles County. </t>
  </si>
  <si>
    <t>Modernize the Woods Bus Maintenance Facility.</t>
  </si>
  <si>
    <t>New bus maintenance facility.</t>
  </si>
  <si>
    <t>Replace and expand vehicles for accessible transportation services.</t>
  </si>
  <si>
    <t>Build a new operations and administrative facility.</t>
  </si>
  <si>
    <t xml:space="preserve">Replace and expand bus stops throughout the bus system.  </t>
  </si>
  <si>
    <t xml:space="preserve">Replace roofs on existing maintenance facilities.  </t>
  </si>
  <si>
    <t>Expand the New Castle County Bus Facility.</t>
  </si>
  <si>
    <t xml:space="preserve">Purchase ADA vehicles and install a new farebox system. </t>
  </si>
  <si>
    <t xml:space="preserve">Purchase new buses and install new bus bay doors on their facility.  </t>
  </si>
  <si>
    <t xml:space="preserve">Purchase battery electric replacement buses.  </t>
  </si>
  <si>
    <t xml:space="preserve">Replace buses operating on the city's fixed route.  </t>
  </si>
  <si>
    <t xml:space="preserve">Replace buses throughout the fleet. </t>
  </si>
  <si>
    <t>Rehabilitate the Coolidge Terminal and Maintenance Facility.</t>
  </si>
  <si>
    <t>Replacement and expansion vehicles for three small urban transit agencies.</t>
  </si>
  <si>
    <t xml:space="preserve">Purchase replacement buses and associated equipment.  </t>
  </si>
  <si>
    <t xml:space="preserve">Construct a new transit facility.  </t>
  </si>
  <si>
    <t xml:space="preserve">Purchase new ADA vehicles and bus shelters.   </t>
  </si>
  <si>
    <t xml:space="preserve">Replace rural transit vehicles throughout the State.  </t>
  </si>
  <si>
    <t xml:space="preserve">Purchase associated infrastructure for CNG and electric buses.  </t>
  </si>
  <si>
    <t xml:space="preserve">Purchase bus lifts across the State.  </t>
  </si>
  <si>
    <t xml:space="preserve">Construct a new transit maintenance and operations center.  </t>
  </si>
  <si>
    <t xml:space="preserve">Purchase new buses and rehabilitate existing buses. </t>
  </si>
  <si>
    <t xml:space="preserve">Construct the River Corridor Bus Rapid Transit System (BRT), which includes the purchase of vehicles, construction of stops, and other associated improvements.  </t>
  </si>
  <si>
    <t xml:space="preserve">Rehabilitate rural bus facilities throughout the State.  </t>
  </si>
  <si>
    <t xml:space="preserve">Funding for a new transit facility. </t>
  </si>
  <si>
    <t>Funding to purchase accessible transit vehicles equipped with ITS technology.</t>
  </si>
  <si>
    <t>Funding for the Pennsylvania Fixed Route Intelligent Transportation System (FRITS) Project.</t>
  </si>
  <si>
    <t>Funding for the Highmore Transit Facility.</t>
  </si>
  <si>
    <t xml:space="preserve">Funding for the River Cities Public Transit Call Center </t>
  </si>
  <si>
    <t>Funding for the Yankton Transit Facility.</t>
  </si>
  <si>
    <t>Funding for their paratransit operating and maintenance facility.</t>
  </si>
  <si>
    <t>Funding for the Bradford Vermont Public Transit Facility.</t>
  </si>
  <si>
    <t>Funding for the Pattison Street Facility Renovation and Expansion Project - Phase II.</t>
  </si>
  <si>
    <t xml:space="preserve">Purchase new buses and bus shelters.  </t>
  </si>
  <si>
    <t xml:space="preserve">Purchase an expansion bus.  </t>
  </si>
  <si>
    <t>Deploy low emission vehicles in rural Columbia County.</t>
  </si>
  <si>
    <t>Deploy lower-emission propane powered vehicles in rural Island County.</t>
  </si>
  <si>
    <t xml:space="preserve">Purchase new buses for rural transit providers across the State. </t>
  </si>
  <si>
    <t>Unobligated FY 2018 5339(b) Bus competition allocations lapse on September 30, 2021</t>
  </si>
  <si>
    <t>Total FY 2018 Unobligated Allocations….</t>
  </si>
  <si>
    <t>FY 2018 Unobligated Allocations</t>
  </si>
  <si>
    <t>D2018-BUSC-010 </t>
  </si>
  <si>
    <t>D2018-BUSC-014</t>
  </si>
  <si>
    <t>D2018-BUSC-015</t>
  </si>
  <si>
    <t>D2018-BUSC-016</t>
  </si>
  <si>
    <t>D2018-BUSC-017</t>
  </si>
  <si>
    <t>D2018-BUSC-018</t>
  </si>
  <si>
    <t>D2018-BUSC-021</t>
  </si>
  <si>
    <t>D2018-BUSC-024</t>
  </si>
  <si>
    <t>D2018-BUSC-026</t>
  </si>
  <si>
    <t>D2018-BUSC-027</t>
  </si>
  <si>
    <t>D2018-BUSC-031</t>
  </si>
  <si>
    <t>D2018-BUSC-034</t>
  </si>
  <si>
    <t>D2018-BUSC-035</t>
  </si>
  <si>
    <t>D2018-BUSC-036</t>
  </si>
  <si>
    <t>D2018-BUSC-042</t>
  </si>
  <si>
    <t>D2018-BUSC-045</t>
  </si>
  <si>
    <t>D2018-BUSC-055</t>
  </si>
  <si>
    <t>D2018-BUSC-058</t>
  </si>
  <si>
    <t>D2018-BUSC-059</t>
  </si>
  <si>
    <t>D2018-BUSC-065</t>
  </si>
  <si>
    <t>D2018-BUSC-067</t>
  </si>
  <si>
    <t>D2018-BUSC-069</t>
  </si>
  <si>
    <t>D2018-BUSC-071</t>
  </si>
  <si>
    <t>D2018-BUSC-072</t>
  </si>
  <si>
    <t>D2018-BUSC-073</t>
  </si>
  <si>
    <t>D2018-BUSC-074</t>
  </si>
  <si>
    <t>D2018-BUSC-078</t>
  </si>
  <si>
    <t>D2018-BUSC-082</t>
  </si>
  <si>
    <t>D2018-BUSC-089</t>
  </si>
  <si>
    <t>D2018-BUSC-090</t>
  </si>
  <si>
    <t>D2018-BUSC-095</t>
  </si>
  <si>
    <t>D2018-BUSC-096</t>
  </si>
  <si>
    <t>D2018-BUSC-097</t>
  </si>
  <si>
    <t>D2018-BUSC-102</t>
  </si>
  <si>
    <t>D2018-BUSC-103</t>
  </si>
  <si>
    <t>D2018-BUSC-105</t>
  </si>
  <si>
    <t>D2018-BUSC-106</t>
  </si>
  <si>
    <t>D2018-BUSC-113</t>
  </si>
  <si>
    <t>D2018-BUSC-116</t>
  </si>
  <si>
    <t>D2018-BUSC-118</t>
  </si>
  <si>
    <t>D2018-BUSC-124</t>
  </si>
  <si>
    <t>D2018-BUSC-128</t>
  </si>
  <si>
    <t>D2018-BUSC-130 ($4,491,510) D2018-BUSC-131 ($8,490)</t>
  </si>
  <si>
    <t>Prior Year Unobligated Section 5339(b) Bus and Bus Facilities (Competitive) as of September 30, 2019</t>
  </si>
  <si>
    <t>D2016-BUSP-024</t>
  </si>
  <si>
    <t>Massachusetts Bay Transportation Authority</t>
  </si>
  <si>
    <t>Fund the New Quincy Center Bus Terminal Project and Intermodal Enhancements</t>
  </si>
  <si>
    <t>D2016-BUSP-060</t>
  </si>
  <si>
    <t>Spokane Transit Authority</t>
  </si>
  <si>
    <t xml:space="preserve">Funds to construct a multimodal transit center in West Plains area </t>
  </si>
  <si>
    <t>Total FY 2016 Unobligated Allocations….</t>
  </si>
  <si>
    <t>FY 2016 Unobligated Allocations</t>
  </si>
  <si>
    <t>Unobligated FY 2016 5339(b) Bus competition allocations lapse on September 30, 2019</t>
  </si>
  <si>
    <t>Grand Total of FY 2016, 2017, and FY 2018 Unobligated Allocations….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</si>
</sst>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vertical="top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3" fontId="25" fillId="0" borderId="0" xfId="0" applyNumberFormat="1" applyFont="1" applyBorder="1" applyAlignment="1">
      <alignment horizontal="right" vertical="center" wrapText="1"/>
    </xf>
    <xf numFmtId="6" fontId="25" fillId="0" borderId="1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6" fontId="22" fillId="0" borderId="0" xfId="0" applyNumberFormat="1" applyFont="1" applyAlignment="1">
      <alignment horizontal="right" vertical="top"/>
    </xf>
    <xf numFmtId="38" fontId="22" fillId="0" borderId="0" xfId="0" applyNumberFormat="1" applyFont="1" applyAlignment="1">
      <alignment horizontal="right" vertical="top"/>
    </xf>
    <xf numFmtId="5" fontId="22" fillId="0" borderId="10" xfId="0" applyNumberFormat="1" applyFont="1" applyBorder="1" applyAlignment="1">
      <alignment horizontal="right" vertical="top"/>
    </xf>
    <xf numFmtId="0" fontId="23" fillId="0" borderId="11" xfId="0" applyFont="1" applyFill="1" applyBorder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vertical="top" wrapText="1"/>
    </xf>
    <xf numFmtId="38" fontId="22" fillId="0" borderId="0" xfId="0" applyNumberFormat="1" applyFont="1" applyFill="1" applyAlignment="1">
      <alignment horizontal="right" vertical="top"/>
    </xf>
    <xf numFmtId="0" fontId="19" fillId="0" borderId="0" xfId="43" applyFont="1" applyFill="1" applyBorder="1" applyAlignment="1">
      <alignment horizontal="left" vertical="top" wrapText="1"/>
    </xf>
    <xf numFmtId="0" fontId="22" fillId="0" borderId="0" xfId="0" applyFont="1" applyAlignment="1">
      <alignment wrapText="1"/>
    </xf>
    <xf numFmtId="3" fontId="22" fillId="0" borderId="0" xfId="1" applyNumberFormat="1" applyFont="1" applyBorder="1" applyAlignment="1">
      <alignment horizontal="right"/>
    </xf>
    <xf numFmtId="0" fontId="22" fillId="0" borderId="10" xfId="0" applyFont="1" applyFill="1" applyBorder="1" applyAlignment="1"/>
    <xf numFmtId="5" fontId="22" fillId="0" borderId="10" xfId="51" applyNumberFormat="1" applyFont="1" applyBorder="1" applyAlignment="1">
      <alignment horizontal="right"/>
    </xf>
    <xf numFmtId="0" fontId="19" fillId="0" borderId="11" xfId="43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right" vertical="top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righ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zoomScale="90" zoomScaleNormal="90" workbookViewId="0">
      <selection activeCell="B7" sqref="B7"/>
    </sheetView>
  </sheetViews>
  <sheetFormatPr defaultColWidth="8.88671875" defaultRowHeight="15" x14ac:dyDescent="0.3"/>
  <cols>
    <col min="1" max="1" width="6.88671875" style="1" bestFit="1" customWidth="1"/>
    <col min="2" max="2" width="25.6640625" style="1" customWidth="1"/>
    <col min="3" max="3" width="40.44140625" style="2" customWidth="1"/>
    <col min="4" max="4" width="39.44140625" style="2" customWidth="1"/>
    <col min="5" max="5" width="16.44140625" style="15" customWidth="1"/>
    <col min="6" max="6" width="10.33203125" style="1" bestFit="1" customWidth="1"/>
    <col min="7" max="7" width="21.109375" style="1" customWidth="1"/>
    <col min="8" max="16384" width="8.88671875" style="1"/>
  </cols>
  <sheetData>
    <row r="1" spans="1:5" ht="15.6" x14ac:dyDescent="0.3">
      <c r="A1" s="33" t="s">
        <v>1</v>
      </c>
      <c r="B1" s="33"/>
      <c r="C1" s="33"/>
      <c r="D1" s="33"/>
      <c r="E1" s="33"/>
    </row>
    <row r="2" spans="1:5" ht="15.6" x14ac:dyDescent="0.3">
      <c r="A2" s="34" t="s">
        <v>15</v>
      </c>
      <c r="B2" s="34"/>
      <c r="C2" s="34"/>
      <c r="D2" s="34"/>
      <c r="E2" s="34"/>
    </row>
    <row r="3" spans="1:5" s="23" customFormat="1" ht="15.6" customHeight="1" x14ac:dyDescent="0.3">
      <c r="A3" s="35" t="s">
        <v>326</v>
      </c>
      <c r="B3" s="35"/>
      <c r="C3" s="35"/>
      <c r="D3" s="35"/>
      <c r="E3" s="35"/>
    </row>
    <row r="4" spans="1:5" s="23" customFormat="1" ht="15.6" customHeight="1" x14ac:dyDescent="0.3">
      <c r="A4" s="31"/>
      <c r="B4" s="31"/>
      <c r="C4" s="31"/>
      <c r="D4" s="31"/>
      <c r="E4" s="31"/>
    </row>
    <row r="5" spans="1:5" s="6" customFormat="1" ht="19.2" customHeight="1" x14ac:dyDescent="0.3">
      <c r="A5" s="7" t="s">
        <v>334</v>
      </c>
      <c r="B5" s="8"/>
      <c r="C5" s="8"/>
      <c r="D5" s="8"/>
      <c r="E5" s="11"/>
    </row>
    <row r="6" spans="1:5" s="6" customFormat="1" ht="25.95" customHeight="1" x14ac:dyDescent="0.3">
      <c r="A6" s="9" t="s">
        <v>3</v>
      </c>
      <c r="B6" s="9" t="s">
        <v>2</v>
      </c>
      <c r="C6" s="9" t="s">
        <v>14</v>
      </c>
      <c r="D6" s="9" t="s">
        <v>136</v>
      </c>
      <c r="E6" s="12" t="s">
        <v>138</v>
      </c>
    </row>
    <row r="7" spans="1:5" ht="45" x14ac:dyDescent="0.25">
      <c r="A7" s="27" t="s">
        <v>25</v>
      </c>
      <c r="B7" s="27" t="s">
        <v>327</v>
      </c>
      <c r="C7" s="27" t="s">
        <v>328</v>
      </c>
      <c r="D7" s="27" t="s">
        <v>329</v>
      </c>
      <c r="E7" s="28">
        <v>4273771</v>
      </c>
    </row>
    <row r="8" spans="1:5" ht="30" x14ac:dyDescent="0.25">
      <c r="A8" s="27" t="s">
        <v>40</v>
      </c>
      <c r="B8" s="27" t="s">
        <v>330</v>
      </c>
      <c r="C8" s="27" t="s">
        <v>331</v>
      </c>
      <c r="D8" s="27" t="s">
        <v>332</v>
      </c>
      <c r="E8" s="28">
        <v>1000000</v>
      </c>
    </row>
    <row r="9" spans="1:5" s="6" customFormat="1" ht="24.6" customHeight="1" x14ac:dyDescent="0.3">
      <c r="A9" s="29"/>
      <c r="B9" s="29"/>
      <c r="C9" s="36" t="s">
        <v>333</v>
      </c>
      <c r="D9" s="36"/>
      <c r="E9" s="30">
        <f>SUM(E7:E8)</f>
        <v>5273771</v>
      </c>
    </row>
    <row r="10" spans="1:5" s="5" customFormat="1" ht="15.9" customHeight="1" x14ac:dyDescent="0.3">
      <c r="A10" s="19" t="s">
        <v>335</v>
      </c>
      <c r="B10" s="26"/>
      <c r="C10" s="26"/>
      <c r="D10" s="26"/>
      <c r="E10" s="26"/>
    </row>
    <row r="11" spans="1:5" s="5" customFormat="1" ht="15.9" customHeight="1" x14ac:dyDescent="0.3">
      <c r="A11" s="26"/>
      <c r="B11" s="26"/>
      <c r="C11" s="26"/>
      <c r="D11" s="26"/>
      <c r="E11" s="26"/>
    </row>
    <row r="12" spans="1:5" s="6" customFormat="1" ht="19.2" customHeight="1" x14ac:dyDescent="0.3">
      <c r="A12" s="7" t="s">
        <v>140</v>
      </c>
      <c r="B12" s="8"/>
      <c r="C12" s="8"/>
      <c r="D12" s="8"/>
      <c r="E12" s="11"/>
    </row>
    <row r="13" spans="1:5" s="6" customFormat="1" ht="25.95" customHeight="1" x14ac:dyDescent="0.3">
      <c r="A13" s="9" t="s">
        <v>3</v>
      </c>
      <c r="B13" s="9" t="s">
        <v>2</v>
      </c>
      <c r="C13" s="9" t="s">
        <v>14</v>
      </c>
      <c r="D13" s="9" t="s">
        <v>136</v>
      </c>
      <c r="E13" s="12" t="s">
        <v>138</v>
      </c>
    </row>
    <row r="14" spans="1:5" ht="30" x14ac:dyDescent="0.3">
      <c r="A14" s="3" t="s">
        <v>8</v>
      </c>
      <c r="B14" s="3" t="s">
        <v>283</v>
      </c>
      <c r="C14" s="3" t="s">
        <v>45</v>
      </c>
      <c r="D14" s="3" t="s">
        <v>46</v>
      </c>
      <c r="E14" s="13">
        <v>1206518</v>
      </c>
    </row>
    <row r="15" spans="1:5" ht="30" x14ac:dyDescent="0.3">
      <c r="A15" s="3" t="s">
        <v>8</v>
      </c>
      <c r="B15" s="3" t="s">
        <v>284</v>
      </c>
      <c r="C15" s="3" t="s">
        <v>48</v>
      </c>
      <c r="D15" s="3" t="s">
        <v>49</v>
      </c>
      <c r="E15" s="13">
        <v>1206518</v>
      </c>
    </row>
    <row r="16" spans="1:5" ht="45" x14ac:dyDescent="0.3">
      <c r="A16" s="3" t="s">
        <v>8</v>
      </c>
      <c r="B16" s="3" t="s">
        <v>285</v>
      </c>
      <c r="C16" s="3" t="s">
        <v>50</v>
      </c>
      <c r="D16" s="3" t="s">
        <v>51</v>
      </c>
      <c r="E16" s="13">
        <v>434811</v>
      </c>
    </row>
    <row r="17" spans="1:7" ht="30" x14ac:dyDescent="0.3">
      <c r="A17" s="3" t="s">
        <v>8</v>
      </c>
      <c r="B17" s="3" t="s">
        <v>286</v>
      </c>
      <c r="C17" s="3" t="s">
        <v>52</v>
      </c>
      <c r="D17" s="3" t="s">
        <v>53</v>
      </c>
      <c r="E17" s="13">
        <v>1206518</v>
      </c>
    </row>
    <row r="18" spans="1:7" ht="30" x14ac:dyDescent="0.3">
      <c r="A18" s="3" t="s">
        <v>8</v>
      </c>
      <c r="B18" s="3" t="s">
        <v>287</v>
      </c>
      <c r="C18" s="3" t="s">
        <v>54</v>
      </c>
      <c r="D18" s="3" t="s">
        <v>55</v>
      </c>
      <c r="E18" s="13">
        <v>1206518</v>
      </c>
    </row>
    <row r="19" spans="1:7" ht="60" x14ac:dyDescent="0.3">
      <c r="A19" s="3" t="s">
        <v>8</v>
      </c>
      <c r="B19" s="3" t="s">
        <v>288</v>
      </c>
      <c r="C19" s="3" t="s">
        <v>56</v>
      </c>
      <c r="D19" s="3" t="s">
        <v>57</v>
      </c>
      <c r="E19" s="13">
        <v>1206518</v>
      </c>
    </row>
    <row r="20" spans="1:7" ht="30" x14ac:dyDescent="0.3">
      <c r="A20" s="3" t="s">
        <v>8</v>
      </c>
      <c r="B20" s="3" t="s">
        <v>289</v>
      </c>
      <c r="C20" s="3" t="s">
        <v>17</v>
      </c>
      <c r="D20" s="3" t="s">
        <v>58</v>
      </c>
      <c r="E20" s="13">
        <v>500000</v>
      </c>
    </row>
    <row r="21" spans="1:7" s="23" customFormat="1" ht="30" x14ac:dyDescent="0.3">
      <c r="A21" s="21" t="s">
        <v>5</v>
      </c>
      <c r="B21" s="21" t="s">
        <v>290</v>
      </c>
      <c r="C21" s="21" t="s">
        <v>60</v>
      </c>
      <c r="D21" s="21" t="s">
        <v>61</v>
      </c>
      <c r="E21" s="22">
        <v>758785</v>
      </c>
    </row>
    <row r="22" spans="1:7" ht="30" x14ac:dyDescent="0.3">
      <c r="A22" s="3" t="s">
        <v>5</v>
      </c>
      <c r="B22" s="3" t="s">
        <v>291</v>
      </c>
      <c r="C22" s="3" t="s">
        <v>59</v>
      </c>
      <c r="D22" s="3" t="s">
        <v>62</v>
      </c>
      <c r="E22" s="13">
        <v>758785</v>
      </c>
    </row>
    <row r="23" spans="1:7" ht="30" x14ac:dyDescent="0.3">
      <c r="A23" s="3" t="s">
        <v>63</v>
      </c>
      <c r="B23" s="3" t="s">
        <v>292</v>
      </c>
      <c r="C23" s="3" t="s">
        <v>64</v>
      </c>
      <c r="D23" s="3" t="s">
        <v>65</v>
      </c>
      <c r="E23" s="13">
        <v>3600000</v>
      </c>
    </row>
    <row r="24" spans="1:7" ht="30" x14ac:dyDescent="0.3">
      <c r="A24" s="3" t="s">
        <v>16</v>
      </c>
      <c r="B24" s="3" t="s">
        <v>293</v>
      </c>
      <c r="C24" s="3" t="s">
        <v>68</v>
      </c>
      <c r="D24" s="3" t="s">
        <v>69</v>
      </c>
      <c r="E24" s="13">
        <v>3000000</v>
      </c>
    </row>
    <row r="25" spans="1:7" ht="60" x14ac:dyDescent="0.3">
      <c r="A25" s="3" t="s">
        <v>23</v>
      </c>
      <c r="B25" s="3" t="s">
        <v>294</v>
      </c>
      <c r="C25" s="3" t="s">
        <v>70</v>
      </c>
      <c r="D25" s="3" t="s">
        <v>71</v>
      </c>
      <c r="E25" s="13">
        <v>3600000</v>
      </c>
    </row>
    <row r="26" spans="1:7" ht="45" x14ac:dyDescent="0.3">
      <c r="A26" s="3" t="s">
        <v>23</v>
      </c>
      <c r="B26" s="3" t="s">
        <v>295</v>
      </c>
      <c r="C26" s="3" t="s">
        <v>72</v>
      </c>
      <c r="D26" s="3" t="s">
        <v>73</v>
      </c>
      <c r="E26" s="13">
        <v>3600000</v>
      </c>
    </row>
    <row r="27" spans="1:7" ht="30" x14ac:dyDescent="0.3">
      <c r="A27" s="3" t="s">
        <v>24</v>
      </c>
      <c r="B27" s="3" t="s">
        <v>296</v>
      </c>
      <c r="C27" s="3" t="s">
        <v>74</v>
      </c>
      <c r="D27" s="3" t="s">
        <v>75</v>
      </c>
      <c r="E27" s="13">
        <v>576000</v>
      </c>
    </row>
    <row r="28" spans="1:7" ht="60" x14ac:dyDescent="0.3">
      <c r="A28" s="3" t="s">
        <v>11</v>
      </c>
      <c r="B28" s="3" t="s">
        <v>297</v>
      </c>
      <c r="C28" s="3" t="s">
        <v>78</v>
      </c>
      <c r="D28" s="3" t="s">
        <v>79</v>
      </c>
      <c r="E28" s="13">
        <v>3600000</v>
      </c>
    </row>
    <row r="29" spans="1:7" ht="30" x14ac:dyDescent="0.3">
      <c r="A29" s="3" t="s">
        <v>11</v>
      </c>
      <c r="B29" s="3" t="s">
        <v>298</v>
      </c>
      <c r="C29" s="3" t="s">
        <v>80</v>
      </c>
      <c r="D29" s="3" t="s">
        <v>137</v>
      </c>
      <c r="E29" s="13">
        <v>2201724</v>
      </c>
    </row>
    <row r="30" spans="1:7" ht="45" x14ac:dyDescent="0.3">
      <c r="A30" s="3" t="s">
        <v>25</v>
      </c>
      <c r="B30" s="3" t="s">
        <v>299</v>
      </c>
      <c r="C30" s="3" t="s">
        <v>81</v>
      </c>
      <c r="D30" s="3" t="s">
        <v>82</v>
      </c>
      <c r="E30" s="13">
        <v>6000000</v>
      </c>
    </row>
    <row r="31" spans="1:7" ht="30" x14ac:dyDescent="0.3">
      <c r="A31" s="3" t="s">
        <v>12</v>
      </c>
      <c r="B31" s="3" t="s">
        <v>300</v>
      </c>
      <c r="C31" s="3" t="s">
        <v>84</v>
      </c>
      <c r="D31" s="3" t="s">
        <v>85</v>
      </c>
      <c r="E31" s="13">
        <v>3600000</v>
      </c>
      <c r="G31" s="23"/>
    </row>
    <row r="32" spans="1:7" s="23" customFormat="1" ht="90" x14ac:dyDescent="0.3">
      <c r="A32" s="21" t="s">
        <v>12</v>
      </c>
      <c r="B32" s="21" t="s">
        <v>301</v>
      </c>
      <c r="C32" s="21" t="s">
        <v>86</v>
      </c>
      <c r="D32" s="21" t="s">
        <v>87</v>
      </c>
      <c r="E32" s="22">
        <f>3600000-3056000</f>
        <v>544000</v>
      </c>
      <c r="G32" s="1"/>
    </row>
    <row r="33" spans="1:7" ht="45" x14ac:dyDescent="0.3">
      <c r="A33" s="3" t="s">
        <v>27</v>
      </c>
      <c r="B33" s="3" t="s">
        <v>302</v>
      </c>
      <c r="C33" s="3" t="s">
        <v>88</v>
      </c>
      <c r="D33" s="3" t="s">
        <v>89</v>
      </c>
      <c r="E33" s="13">
        <v>580000</v>
      </c>
    </row>
    <row r="34" spans="1:7" ht="30" x14ac:dyDescent="0.3">
      <c r="A34" s="3" t="s">
        <v>28</v>
      </c>
      <c r="B34" s="3" t="s">
        <v>303</v>
      </c>
      <c r="C34" s="3" t="s">
        <v>90</v>
      </c>
      <c r="D34" s="3" t="s">
        <v>91</v>
      </c>
      <c r="E34" s="13">
        <v>4500000</v>
      </c>
    </row>
    <row r="35" spans="1:7" ht="30" x14ac:dyDescent="0.3">
      <c r="A35" s="3" t="s">
        <v>13</v>
      </c>
      <c r="B35" s="3" t="s">
        <v>304</v>
      </c>
      <c r="C35" s="3" t="s">
        <v>92</v>
      </c>
      <c r="D35" s="3" t="s">
        <v>93</v>
      </c>
      <c r="E35" s="13">
        <v>2600000</v>
      </c>
    </row>
    <row r="36" spans="1:7" s="23" customFormat="1" ht="60" x14ac:dyDescent="0.3">
      <c r="A36" s="21" t="s">
        <v>30</v>
      </c>
      <c r="B36" s="21" t="s">
        <v>305</v>
      </c>
      <c r="C36" s="21" t="s">
        <v>19</v>
      </c>
      <c r="D36" s="21" t="s">
        <v>94</v>
      </c>
      <c r="E36" s="22">
        <v>1520000</v>
      </c>
    </row>
    <row r="37" spans="1:7" x14ac:dyDescent="0.3">
      <c r="A37" s="3" t="s">
        <v>31</v>
      </c>
      <c r="B37" s="3" t="s">
        <v>306</v>
      </c>
      <c r="C37" s="3" t="s">
        <v>95</v>
      </c>
      <c r="D37" s="3" t="s">
        <v>96</v>
      </c>
      <c r="E37" s="13">
        <v>2600000</v>
      </c>
    </row>
    <row r="38" spans="1:7" ht="30" x14ac:dyDescent="0.3">
      <c r="A38" s="3" t="s">
        <v>31</v>
      </c>
      <c r="B38" s="3" t="s">
        <v>307</v>
      </c>
      <c r="C38" s="3" t="s">
        <v>97</v>
      </c>
      <c r="D38" s="3" t="s">
        <v>98</v>
      </c>
      <c r="E38" s="13">
        <v>1200000</v>
      </c>
    </row>
    <row r="39" spans="1:7" ht="30" x14ac:dyDescent="0.3">
      <c r="A39" s="3" t="s">
        <v>32</v>
      </c>
      <c r="B39" s="3" t="s">
        <v>308</v>
      </c>
      <c r="C39" s="3" t="s">
        <v>99</v>
      </c>
      <c r="D39" s="3" t="s">
        <v>100</v>
      </c>
      <c r="E39" s="13">
        <v>2036562</v>
      </c>
    </row>
    <row r="40" spans="1:7" ht="30" x14ac:dyDescent="0.3">
      <c r="A40" s="3" t="s">
        <v>101</v>
      </c>
      <c r="B40" s="3" t="s">
        <v>309</v>
      </c>
      <c r="C40" s="3" t="s">
        <v>102</v>
      </c>
      <c r="D40" s="3" t="s">
        <v>103</v>
      </c>
      <c r="E40" s="13">
        <v>1500000</v>
      </c>
    </row>
    <row r="41" spans="1:7" ht="45" x14ac:dyDescent="0.3">
      <c r="A41" s="3" t="s">
        <v>34</v>
      </c>
      <c r="B41" s="3" t="s">
        <v>310</v>
      </c>
      <c r="C41" s="3" t="s">
        <v>104</v>
      </c>
      <c r="D41" s="3" t="s">
        <v>105</v>
      </c>
      <c r="E41" s="13">
        <v>2668750</v>
      </c>
      <c r="G41" s="23"/>
    </row>
    <row r="42" spans="1:7" s="23" customFormat="1" ht="45" x14ac:dyDescent="0.3">
      <c r="A42" s="21" t="s">
        <v>6</v>
      </c>
      <c r="B42" s="21" t="s">
        <v>311</v>
      </c>
      <c r="C42" s="21" t="s">
        <v>0</v>
      </c>
      <c r="D42" s="21" t="s">
        <v>106</v>
      </c>
      <c r="E42" s="22">
        <v>2400000</v>
      </c>
    </row>
    <row r="43" spans="1:7" ht="30" x14ac:dyDescent="0.3">
      <c r="A43" s="3" t="s">
        <v>7</v>
      </c>
      <c r="B43" s="3" t="s">
        <v>312</v>
      </c>
      <c r="C43" s="3" t="s">
        <v>107</v>
      </c>
      <c r="D43" s="3" t="s">
        <v>108</v>
      </c>
      <c r="E43" s="13">
        <v>1020014</v>
      </c>
    </row>
    <row r="44" spans="1:7" ht="30" x14ac:dyDescent="0.3">
      <c r="A44" s="3" t="s">
        <v>35</v>
      </c>
      <c r="B44" s="3" t="s">
        <v>313</v>
      </c>
      <c r="C44" s="3" t="s">
        <v>109</v>
      </c>
      <c r="D44" s="3" t="s">
        <v>110</v>
      </c>
      <c r="E44" s="13">
        <v>2639499</v>
      </c>
    </row>
    <row r="45" spans="1:7" ht="30" x14ac:dyDescent="0.3">
      <c r="A45" s="3" t="s">
        <v>35</v>
      </c>
      <c r="B45" s="3" t="s">
        <v>314</v>
      </c>
      <c r="C45" s="3" t="s">
        <v>111</v>
      </c>
      <c r="D45" s="3" t="s">
        <v>44</v>
      </c>
      <c r="E45" s="13">
        <v>1800000</v>
      </c>
    </row>
    <row r="46" spans="1:7" ht="45" x14ac:dyDescent="0.3">
      <c r="A46" s="3" t="s">
        <v>112</v>
      </c>
      <c r="B46" s="3" t="s">
        <v>315</v>
      </c>
      <c r="C46" s="3" t="s">
        <v>113</v>
      </c>
      <c r="D46" s="3" t="s">
        <v>114</v>
      </c>
      <c r="E46" s="13">
        <v>2600000</v>
      </c>
      <c r="G46" s="23"/>
    </row>
    <row r="47" spans="1:7" s="23" customFormat="1" ht="45" x14ac:dyDescent="0.3">
      <c r="A47" s="21" t="s">
        <v>38</v>
      </c>
      <c r="B47" s="21" t="s">
        <v>316</v>
      </c>
      <c r="C47" s="21" t="s">
        <v>115</v>
      </c>
      <c r="D47" s="21" t="s">
        <v>116</v>
      </c>
      <c r="E47" s="22">
        <f>6000000-2478990-607639-1354235</f>
        <v>1559136</v>
      </c>
      <c r="G47" s="1"/>
    </row>
    <row r="48" spans="1:7" ht="30" x14ac:dyDescent="0.3">
      <c r="A48" s="3" t="s">
        <v>9</v>
      </c>
      <c r="B48" s="3" t="s">
        <v>317</v>
      </c>
      <c r="C48" s="3" t="s">
        <v>117</v>
      </c>
      <c r="D48" s="3" t="s">
        <v>118</v>
      </c>
      <c r="E48" s="13">
        <v>2625000</v>
      </c>
      <c r="G48" s="23"/>
    </row>
    <row r="49" spans="1:7" s="23" customFormat="1" ht="45" x14ac:dyDescent="0.3">
      <c r="A49" s="21" t="s">
        <v>9</v>
      </c>
      <c r="B49" s="21" t="s">
        <v>318</v>
      </c>
      <c r="C49" s="21" t="s">
        <v>119</v>
      </c>
      <c r="D49" s="21" t="s">
        <v>120</v>
      </c>
      <c r="E49" s="22">
        <v>3001068</v>
      </c>
    </row>
    <row r="50" spans="1:7" ht="60" x14ac:dyDescent="0.3">
      <c r="A50" s="3" t="s">
        <v>9</v>
      </c>
      <c r="B50" s="3" t="s">
        <v>319</v>
      </c>
      <c r="C50" s="3" t="s">
        <v>121</v>
      </c>
      <c r="D50" s="3" t="s">
        <v>122</v>
      </c>
      <c r="E50" s="13">
        <v>3600000</v>
      </c>
    </row>
    <row r="51" spans="1:7" ht="30" x14ac:dyDescent="0.3">
      <c r="A51" s="3" t="s">
        <v>40</v>
      </c>
      <c r="B51" s="3" t="s">
        <v>320</v>
      </c>
      <c r="C51" s="3" t="s">
        <v>123</v>
      </c>
      <c r="D51" s="3" t="s">
        <v>124</v>
      </c>
      <c r="E51" s="13">
        <v>1200000</v>
      </c>
    </row>
    <row r="52" spans="1:7" ht="30" x14ac:dyDescent="0.3">
      <c r="A52" s="3" t="s">
        <v>40</v>
      </c>
      <c r="B52" s="3" t="s">
        <v>321</v>
      </c>
      <c r="C52" s="3" t="s">
        <v>125</v>
      </c>
      <c r="D52" s="3" t="s">
        <v>126</v>
      </c>
      <c r="E52" s="13">
        <v>1375000</v>
      </c>
    </row>
    <row r="53" spans="1:7" ht="30" x14ac:dyDescent="0.3">
      <c r="A53" s="3" t="s">
        <v>40</v>
      </c>
      <c r="B53" s="3" t="s">
        <v>322</v>
      </c>
      <c r="C53" s="3" t="s">
        <v>127</v>
      </c>
      <c r="D53" s="3" t="s">
        <v>128</v>
      </c>
      <c r="E53" s="13">
        <v>800000</v>
      </c>
      <c r="G53" s="23"/>
    </row>
    <row r="54" spans="1:7" s="23" customFormat="1" ht="30" x14ac:dyDescent="0.3">
      <c r="A54" s="21" t="s">
        <v>41</v>
      </c>
      <c r="B54" s="21" t="s">
        <v>323</v>
      </c>
      <c r="C54" s="21" t="s">
        <v>129</v>
      </c>
      <c r="D54" s="21" t="s">
        <v>130</v>
      </c>
      <c r="E54" s="22">
        <f>32000-23910</f>
        <v>8090</v>
      </c>
      <c r="G54" s="1"/>
    </row>
    <row r="55" spans="1:7" ht="45" x14ac:dyDescent="0.3">
      <c r="A55" s="3" t="s">
        <v>41</v>
      </c>
      <c r="B55" s="3" t="s">
        <v>324</v>
      </c>
      <c r="C55" s="3" t="s">
        <v>131</v>
      </c>
      <c r="D55" s="3" t="s">
        <v>132</v>
      </c>
      <c r="E55" s="13">
        <v>350506</v>
      </c>
    </row>
    <row r="56" spans="1:7" ht="45" x14ac:dyDescent="0.3">
      <c r="A56" s="3" t="s">
        <v>133</v>
      </c>
      <c r="B56" s="3" t="s">
        <v>325</v>
      </c>
      <c r="C56" s="3" t="s">
        <v>134</v>
      </c>
      <c r="D56" s="3" t="s">
        <v>135</v>
      </c>
      <c r="E56" s="13">
        <v>4500000</v>
      </c>
    </row>
    <row r="57" spans="1:7" ht="15.6" customHeight="1" x14ac:dyDescent="0.3">
      <c r="A57" s="4"/>
      <c r="B57" s="4"/>
      <c r="C57" s="32" t="s">
        <v>139</v>
      </c>
      <c r="D57" s="32"/>
      <c r="E57" s="14">
        <f>SUM(E14:E56)</f>
        <v>87490320</v>
      </c>
    </row>
    <row r="58" spans="1:7" ht="16.2" customHeight="1" x14ac:dyDescent="0.3">
      <c r="A58" s="19" t="s">
        <v>141</v>
      </c>
      <c r="E58" s="10"/>
    </row>
    <row r="59" spans="1:7" ht="16.2" customHeight="1" x14ac:dyDescent="0.25">
      <c r="A59" s="5"/>
      <c r="E59" s="10"/>
      <c r="G59" s="6"/>
    </row>
    <row r="60" spans="1:7" s="6" customFormat="1" ht="19.2" customHeight="1" x14ac:dyDescent="0.3">
      <c r="A60" s="7" t="s">
        <v>282</v>
      </c>
      <c r="B60" s="8"/>
      <c r="C60" s="8"/>
      <c r="D60" s="8"/>
      <c r="E60" s="11"/>
    </row>
    <row r="61" spans="1:7" s="6" customFormat="1" ht="25.95" customHeight="1" x14ac:dyDescent="0.3">
      <c r="A61" s="9" t="s">
        <v>3</v>
      </c>
      <c r="B61" s="9" t="s">
        <v>2</v>
      </c>
      <c r="C61" s="9" t="s">
        <v>14</v>
      </c>
      <c r="D61" s="9" t="s">
        <v>136</v>
      </c>
      <c r="E61" s="12" t="s">
        <v>138</v>
      </c>
      <c r="G61" s="1"/>
    </row>
    <row r="62" spans="1:7" ht="60" x14ac:dyDescent="0.3">
      <c r="A62" s="1" t="s">
        <v>4</v>
      </c>
      <c r="B62" s="1" t="s">
        <v>142</v>
      </c>
      <c r="C62" s="2" t="s">
        <v>42</v>
      </c>
      <c r="D62" s="2" t="s">
        <v>234</v>
      </c>
      <c r="E62" s="16">
        <v>4250000</v>
      </c>
    </row>
    <row r="63" spans="1:7" ht="45" x14ac:dyDescent="0.3">
      <c r="A63" s="1" t="s">
        <v>21</v>
      </c>
      <c r="B63" s="1" t="s">
        <v>144</v>
      </c>
      <c r="C63" s="2" t="s">
        <v>143</v>
      </c>
      <c r="D63" s="2" t="s">
        <v>235</v>
      </c>
      <c r="E63" s="17">
        <v>3761033</v>
      </c>
    </row>
    <row r="64" spans="1:7" s="23" customFormat="1" x14ac:dyDescent="0.3">
      <c r="A64" s="23" t="s">
        <v>22</v>
      </c>
      <c r="B64" s="23" t="s">
        <v>145</v>
      </c>
      <c r="C64" s="24" t="s">
        <v>43</v>
      </c>
      <c r="D64" s="24" t="s">
        <v>236</v>
      </c>
      <c r="E64" s="25">
        <v>2900000</v>
      </c>
    </row>
    <row r="65" spans="1:5" ht="45" x14ac:dyDescent="0.3">
      <c r="A65" s="1" t="s">
        <v>8</v>
      </c>
      <c r="B65" s="1" t="s">
        <v>147</v>
      </c>
      <c r="C65" s="2" t="s">
        <v>146</v>
      </c>
      <c r="D65" s="2" t="s">
        <v>237</v>
      </c>
      <c r="E65" s="17">
        <v>1004973</v>
      </c>
    </row>
    <row r="66" spans="1:5" ht="45" x14ac:dyDescent="0.3">
      <c r="A66" s="1" t="s">
        <v>8</v>
      </c>
      <c r="B66" s="1" t="s">
        <v>149</v>
      </c>
      <c r="C66" s="2" t="s">
        <v>148</v>
      </c>
      <c r="D66" s="2" t="s">
        <v>238</v>
      </c>
      <c r="E66" s="17">
        <v>3215977</v>
      </c>
    </row>
    <row r="67" spans="1:5" ht="30" x14ac:dyDescent="0.3">
      <c r="A67" s="1" t="s">
        <v>8</v>
      </c>
      <c r="B67" s="1" t="s">
        <v>150</v>
      </c>
      <c r="C67" s="2" t="s">
        <v>47</v>
      </c>
      <c r="D67" s="2" t="s">
        <v>239</v>
      </c>
      <c r="E67" s="17">
        <v>986928</v>
      </c>
    </row>
    <row r="68" spans="1:5" ht="30" x14ac:dyDescent="0.3">
      <c r="A68" s="1" t="s">
        <v>8</v>
      </c>
      <c r="B68" s="1" t="s">
        <v>151</v>
      </c>
      <c r="C68" s="2" t="s">
        <v>18</v>
      </c>
      <c r="D68" s="2" t="s">
        <v>241</v>
      </c>
      <c r="E68" s="17">
        <v>5457098</v>
      </c>
    </row>
    <row r="69" spans="1:5" ht="30" x14ac:dyDescent="0.3">
      <c r="A69" s="1" t="s">
        <v>8</v>
      </c>
      <c r="B69" s="1" t="s">
        <v>153</v>
      </c>
      <c r="C69" s="2" t="s">
        <v>152</v>
      </c>
      <c r="D69" s="2" t="s">
        <v>242</v>
      </c>
      <c r="E69" s="17">
        <v>3617415</v>
      </c>
    </row>
    <row r="70" spans="1:5" ht="30" x14ac:dyDescent="0.3">
      <c r="A70" s="1" t="s">
        <v>8</v>
      </c>
      <c r="B70" s="1" t="s">
        <v>155</v>
      </c>
      <c r="C70" s="2" t="s">
        <v>154</v>
      </c>
      <c r="D70" s="2" t="s">
        <v>243</v>
      </c>
      <c r="E70" s="17">
        <v>6285662</v>
      </c>
    </row>
    <row r="71" spans="1:5" ht="30" x14ac:dyDescent="0.3">
      <c r="A71" s="1" t="s">
        <v>8</v>
      </c>
      <c r="B71" s="1" t="s">
        <v>157</v>
      </c>
      <c r="C71" s="2" t="s">
        <v>156</v>
      </c>
      <c r="D71" s="2" t="s">
        <v>244</v>
      </c>
      <c r="E71" s="17">
        <v>312027</v>
      </c>
    </row>
    <row r="72" spans="1:5" ht="30" x14ac:dyDescent="0.3">
      <c r="A72" s="1" t="s">
        <v>8</v>
      </c>
      <c r="B72" s="1" t="s">
        <v>158</v>
      </c>
      <c r="C72" s="2" t="s">
        <v>156</v>
      </c>
      <c r="D72" s="2" t="s">
        <v>245</v>
      </c>
      <c r="E72" s="17">
        <v>457139</v>
      </c>
    </row>
    <row r="73" spans="1:5" ht="30" x14ac:dyDescent="0.3">
      <c r="A73" s="1" t="s">
        <v>5</v>
      </c>
      <c r="B73" s="1" t="s">
        <v>160</v>
      </c>
      <c r="C73" s="2" t="s">
        <v>159</v>
      </c>
      <c r="D73" s="2" t="s">
        <v>246</v>
      </c>
      <c r="E73" s="17">
        <v>1520344</v>
      </c>
    </row>
    <row r="74" spans="1:5" ht="30" x14ac:dyDescent="0.3">
      <c r="A74" s="1" t="s">
        <v>5</v>
      </c>
      <c r="B74" s="1" t="s">
        <v>162</v>
      </c>
      <c r="C74" s="2" t="s">
        <v>161</v>
      </c>
      <c r="D74" s="2" t="s">
        <v>247</v>
      </c>
      <c r="E74" s="17">
        <v>3503000</v>
      </c>
    </row>
    <row r="75" spans="1:5" ht="30" x14ac:dyDescent="0.3">
      <c r="A75" s="1" t="s">
        <v>66</v>
      </c>
      <c r="B75" s="1" t="s">
        <v>163</v>
      </c>
      <c r="C75" s="2" t="s">
        <v>67</v>
      </c>
      <c r="D75" s="2" t="s">
        <v>248</v>
      </c>
      <c r="E75" s="17">
        <v>3385600</v>
      </c>
    </row>
    <row r="76" spans="1:5" ht="30" x14ac:dyDescent="0.3">
      <c r="A76" s="1" t="s">
        <v>10</v>
      </c>
      <c r="B76" s="1" t="s">
        <v>165</v>
      </c>
      <c r="C76" s="2" t="s">
        <v>164</v>
      </c>
      <c r="D76" s="2" t="s">
        <v>249</v>
      </c>
      <c r="E76" s="17">
        <v>1939672</v>
      </c>
    </row>
    <row r="77" spans="1:5" s="23" customFormat="1" ht="60" x14ac:dyDescent="0.3">
      <c r="A77" s="23" t="s">
        <v>76</v>
      </c>
      <c r="B77" s="23" t="s">
        <v>166</v>
      </c>
      <c r="C77" s="24" t="s">
        <v>77</v>
      </c>
      <c r="D77" s="24" t="s">
        <v>167</v>
      </c>
      <c r="E77" s="25">
        <v>192000</v>
      </c>
    </row>
    <row r="78" spans="1:5" ht="30" x14ac:dyDescent="0.3">
      <c r="A78" s="1" t="s">
        <v>76</v>
      </c>
      <c r="B78" s="1" t="s">
        <v>169</v>
      </c>
      <c r="C78" s="2" t="s">
        <v>168</v>
      </c>
      <c r="D78" s="2" t="s">
        <v>250</v>
      </c>
      <c r="E78" s="17">
        <v>96300</v>
      </c>
    </row>
    <row r="79" spans="1:5" ht="30" x14ac:dyDescent="0.3">
      <c r="A79" s="1" t="s">
        <v>11</v>
      </c>
      <c r="B79" s="1" t="s">
        <v>171</v>
      </c>
      <c r="C79" s="2" t="s">
        <v>170</v>
      </c>
      <c r="D79" s="2" t="s">
        <v>251</v>
      </c>
      <c r="E79" s="17">
        <v>6000000</v>
      </c>
    </row>
    <row r="80" spans="1:5" ht="75" x14ac:dyDescent="0.3">
      <c r="A80" s="1" t="s">
        <v>11</v>
      </c>
      <c r="B80" s="1" t="s">
        <v>173</v>
      </c>
      <c r="C80" s="2" t="s">
        <v>172</v>
      </c>
      <c r="D80" s="2" t="s">
        <v>174</v>
      </c>
      <c r="E80" s="17">
        <v>2285000</v>
      </c>
    </row>
    <row r="81" spans="1:7" ht="30" x14ac:dyDescent="0.3">
      <c r="A81" s="1" t="s">
        <v>26</v>
      </c>
      <c r="B81" s="1" t="s">
        <v>175</v>
      </c>
      <c r="C81" s="2" t="s">
        <v>83</v>
      </c>
      <c r="D81" s="2" t="s">
        <v>252</v>
      </c>
      <c r="E81" s="17">
        <v>2890000</v>
      </c>
    </row>
    <row r="82" spans="1:7" ht="30" x14ac:dyDescent="0.3">
      <c r="A82" s="1" t="s">
        <v>12</v>
      </c>
      <c r="B82" s="1" t="s">
        <v>176</v>
      </c>
      <c r="C82" s="2" t="s">
        <v>84</v>
      </c>
      <c r="D82" s="2" t="s">
        <v>254</v>
      </c>
      <c r="E82" s="17">
        <v>9536038</v>
      </c>
      <c r="G82" s="23"/>
    </row>
    <row r="83" spans="1:7" s="23" customFormat="1" ht="30" x14ac:dyDescent="0.3">
      <c r="A83" s="23" t="s">
        <v>12</v>
      </c>
      <c r="B83" s="23" t="s">
        <v>177</v>
      </c>
      <c r="C83" s="24" t="s">
        <v>86</v>
      </c>
      <c r="D83" s="24" t="s">
        <v>255</v>
      </c>
      <c r="E83" s="25">
        <f>4267199-56058</f>
        <v>4211141</v>
      </c>
      <c r="G83" s="1"/>
    </row>
    <row r="84" spans="1:7" ht="30" x14ac:dyDescent="0.3">
      <c r="A84" s="1" t="s">
        <v>27</v>
      </c>
      <c r="B84" s="1" t="s">
        <v>179</v>
      </c>
      <c r="C84" s="2" t="s">
        <v>178</v>
      </c>
      <c r="D84" s="2" t="s">
        <v>256</v>
      </c>
      <c r="E84" s="17">
        <v>1360000</v>
      </c>
    </row>
    <row r="85" spans="1:7" ht="30" x14ac:dyDescent="0.3">
      <c r="A85" s="1" t="s">
        <v>27</v>
      </c>
      <c r="B85" s="1" t="s">
        <v>181</v>
      </c>
      <c r="C85" s="2" t="s">
        <v>180</v>
      </c>
      <c r="D85" s="2" t="s">
        <v>257</v>
      </c>
      <c r="E85" s="17">
        <v>2765664</v>
      </c>
    </row>
    <row r="86" spans="1:7" ht="30" x14ac:dyDescent="0.3">
      <c r="A86" s="1" t="s">
        <v>27</v>
      </c>
      <c r="B86" s="1" t="s">
        <v>182</v>
      </c>
      <c r="C86" s="2" t="s">
        <v>88</v>
      </c>
      <c r="D86" s="2" t="s">
        <v>258</v>
      </c>
      <c r="E86" s="17">
        <v>328040</v>
      </c>
      <c r="G86" s="23"/>
    </row>
    <row r="87" spans="1:7" s="23" customFormat="1" ht="30" x14ac:dyDescent="0.3">
      <c r="A87" s="23" t="s">
        <v>29</v>
      </c>
      <c r="B87" s="23" t="s">
        <v>184</v>
      </c>
      <c r="C87" s="24" t="s">
        <v>183</v>
      </c>
      <c r="D87" s="24" t="s">
        <v>259</v>
      </c>
      <c r="E87" s="25">
        <v>3772000</v>
      </c>
    </row>
    <row r="88" spans="1:7" s="23" customFormat="1" ht="30" x14ac:dyDescent="0.3">
      <c r="A88" s="23" t="s">
        <v>13</v>
      </c>
      <c r="B88" s="23" t="s">
        <v>186</v>
      </c>
      <c r="C88" s="24" t="s">
        <v>185</v>
      </c>
      <c r="D88" s="24" t="s">
        <v>260</v>
      </c>
      <c r="E88" s="25">
        <f>6685000-1189125</f>
        <v>5495875</v>
      </c>
      <c r="G88" s="1"/>
    </row>
    <row r="89" spans="1:7" x14ac:dyDescent="0.3">
      <c r="A89" s="1" t="s">
        <v>31</v>
      </c>
      <c r="B89" s="1" t="s">
        <v>188</v>
      </c>
      <c r="C89" s="2" t="s">
        <v>187</v>
      </c>
      <c r="D89" s="2" t="s">
        <v>261</v>
      </c>
      <c r="E89" s="17">
        <v>7000000</v>
      </c>
    </row>
    <row r="90" spans="1:7" ht="30" x14ac:dyDescent="0.3">
      <c r="A90" s="1" t="s">
        <v>32</v>
      </c>
      <c r="B90" s="1" t="s">
        <v>190</v>
      </c>
      <c r="C90" s="2" t="s">
        <v>189</v>
      </c>
      <c r="D90" s="2" t="s">
        <v>262</v>
      </c>
      <c r="E90" s="17">
        <v>11000000</v>
      </c>
    </row>
    <row r="91" spans="1:7" ht="30" x14ac:dyDescent="0.3">
      <c r="A91" s="1" t="s">
        <v>101</v>
      </c>
      <c r="B91" s="1" t="s">
        <v>191</v>
      </c>
      <c r="C91" s="2" t="s">
        <v>102</v>
      </c>
      <c r="D91" s="2" t="s">
        <v>263</v>
      </c>
      <c r="E91" s="17">
        <v>188760</v>
      </c>
    </row>
    <row r="92" spans="1:7" s="23" customFormat="1" ht="75" x14ac:dyDescent="0.3">
      <c r="A92" s="23" t="s">
        <v>33</v>
      </c>
      <c r="B92" s="23" t="s">
        <v>193</v>
      </c>
      <c r="C92" s="24" t="s">
        <v>192</v>
      </c>
      <c r="D92" s="24" t="s">
        <v>264</v>
      </c>
      <c r="E92" s="25">
        <v>5000000</v>
      </c>
    </row>
    <row r="93" spans="1:7" ht="30" x14ac:dyDescent="0.3">
      <c r="A93" s="1" t="s">
        <v>6</v>
      </c>
      <c r="B93" s="1" t="s">
        <v>194</v>
      </c>
      <c r="C93" s="2" t="s">
        <v>0</v>
      </c>
      <c r="D93" s="2" t="s">
        <v>265</v>
      </c>
      <c r="E93" s="17">
        <v>407596</v>
      </c>
    </row>
    <row r="94" spans="1:7" ht="60" x14ac:dyDescent="0.3">
      <c r="A94" s="1" t="s">
        <v>7</v>
      </c>
      <c r="B94" s="1" t="s">
        <v>196</v>
      </c>
      <c r="C94" s="2" t="s">
        <v>195</v>
      </c>
      <c r="D94" s="2" t="s">
        <v>197</v>
      </c>
      <c r="E94" s="17">
        <v>960090</v>
      </c>
    </row>
    <row r="95" spans="1:7" ht="60" x14ac:dyDescent="0.3">
      <c r="A95" s="1" t="s">
        <v>7</v>
      </c>
      <c r="B95" s="1" t="s">
        <v>198</v>
      </c>
      <c r="C95" s="2" t="s">
        <v>195</v>
      </c>
      <c r="D95" s="2" t="s">
        <v>199</v>
      </c>
      <c r="E95" s="17">
        <v>198900</v>
      </c>
    </row>
    <row r="96" spans="1:7" ht="60" x14ac:dyDescent="0.3">
      <c r="A96" s="1" t="s">
        <v>7</v>
      </c>
      <c r="B96" s="1" t="s">
        <v>200</v>
      </c>
      <c r="C96" s="2" t="s">
        <v>195</v>
      </c>
      <c r="D96" s="2" t="s">
        <v>201</v>
      </c>
      <c r="E96" s="17">
        <v>352000</v>
      </c>
    </row>
    <row r="97" spans="1:5" ht="60" x14ac:dyDescent="0.3">
      <c r="A97" s="1" t="s">
        <v>7</v>
      </c>
      <c r="B97" s="1" t="s">
        <v>202</v>
      </c>
      <c r="C97" s="2" t="s">
        <v>195</v>
      </c>
      <c r="D97" s="2" t="s">
        <v>203</v>
      </c>
      <c r="E97" s="17">
        <v>131000</v>
      </c>
    </row>
    <row r="98" spans="1:5" ht="75" x14ac:dyDescent="0.3">
      <c r="A98" s="1" t="s">
        <v>7</v>
      </c>
      <c r="B98" s="1" t="s">
        <v>204</v>
      </c>
      <c r="C98" s="2" t="s">
        <v>195</v>
      </c>
      <c r="D98" s="2" t="s">
        <v>205</v>
      </c>
      <c r="E98" s="17">
        <v>68000</v>
      </c>
    </row>
    <row r="99" spans="1:5" ht="45" x14ac:dyDescent="0.3">
      <c r="A99" s="1" t="s">
        <v>35</v>
      </c>
      <c r="B99" s="1" t="s">
        <v>206</v>
      </c>
      <c r="C99" s="2" t="s">
        <v>109</v>
      </c>
      <c r="D99" s="2" t="s">
        <v>268</v>
      </c>
      <c r="E99" s="17">
        <v>7000000</v>
      </c>
    </row>
    <row r="100" spans="1:5" x14ac:dyDescent="0.3">
      <c r="A100" s="1" t="s">
        <v>36</v>
      </c>
      <c r="B100" s="1" t="s">
        <v>208</v>
      </c>
      <c r="C100" s="2" t="s">
        <v>207</v>
      </c>
      <c r="D100" s="2" t="s">
        <v>266</v>
      </c>
      <c r="E100" s="17">
        <v>11000000</v>
      </c>
    </row>
    <row r="101" spans="1:5" ht="30" x14ac:dyDescent="0.3">
      <c r="A101" s="1" t="s">
        <v>37</v>
      </c>
      <c r="B101" s="1" t="s">
        <v>210</v>
      </c>
      <c r="C101" s="2" t="s">
        <v>209</v>
      </c>
      <c r="D101" s="2" t="s">
        <v>267</v>
      </c>
      <c r="E101" s="17">
        <v>262200</v>
      </c>
    </row>
    <row r="102" spans="1:5" ht="30" x14ac:dyDescent="0.3">
      <c r="A102" s="1" t="s">
        <v>37</v>
      </c>
      <c r="B102" s="1" t="s">
        <v>212</v>
      </c>
      <c r="C102" s="2" t="s">
        <v>211</v>
      </c>
      <c r="D102" s="2" t="s">
        <v>269</v>
      </c>
      <c r="E102" s="17">
        <v>400000</v>
      </c>
    </row>
    <row r="103" spans="1:5" ht="30" x14ac:dyDescent="0.3">
      <c r="A103" s="1" t="s">
        <v>37</v>
      </c>
      <c r="B103" s="1" t="s">
        <v>213</v>
      </c>
      <c r="C103" s="2" t="s">
        <v>211</v>
      </c>
      <c r="D103" s="2" t="s">
        <v>270</v>
      </c>
      <c r="E103" s="17">
        <v>160000</v>
      </c>
    </row>
    <row r="104" spans="1:5" ht="30" x14ac:dyDescent="0.3">
      <c r="A104" s="1" t="s">
        <v>37</v>
      </c>
      <c r="B104" s="1" t="s">
        <v>214</v>
      </c>
      <c r="C104" s="2" t="s">
        <v>211</v>
      </c>
      <c r="D104" s="2" t="s">
        <v>271</v>
      </c>
      <c r="E104" s="17">
        <v>350000</v>
      </c>
    </row>
    <row r="105" spans="1:5" x14ac:dyDescent="0.3">
      <c r="A105" s="1" t="s">
        <v>38</v>
      </c>
      <c r="B105" s="1" t="s">
        <v>216</v>
      </c>
      <c r="C105" s="2" t="s">
        <v>215</v>
      </c>
      <c r="D105" s="2" t="s">
        <v>253</v>
      </c>
      <c r="E105" s="17">
        <v>9028800</v>
      </c>
    </row>
    <row r="106" spans="1:5" ht="30" x14ac:dyDescent="0.3">
      <c r="A106" s="1" t="s">
        <v>9</v>
      </c>
      <c r="B106" s="1" t="s">
        <v>218</v>
      </c>
      <c r="C106" s="2" t="s">
        <v>217</v>
      </c>
      <c r="D106" s="2" t="s">
        <v>272</v>
      </c>
      <c r="E106" s="17">
        <v>6000000</v>
      </c>
    </row>
    <row r="107" spans="1:5" ht="30" x14ac:dyDescent="0.3">
      <c r="A107" s="1" t="s">
        <v>39</v>
      </c>
      <c r="B107" s="1" t="s">
        <v>219</v>
      </c>
      <c r="C107" s="2" t="s">
        <v>20</v>
      </c>
      <c r="D107" s="2" t="s">
        <v>273</v>
      </c>
      <c r="E107" s="17">
        <v>2080000</v>
      </c>
    </row>
    <row r="108" spans="1:5" ht="45" x14ac:dyDescent="0.3">
      <c r="A108" s="1" t="s">
        <v>40</v>
      </c>
      <c r="B108" s="1" t="s">
        <v>220</v>
      </c>
      <c r="C108" s="2" t="s">
        <v>125</v>
      </c>
      <c r="D108" s="2" t="s">
        <v>274</v>
      </c>
      <c r="E108" s="17">
        <v>9703001</v>
      </c>
    </row>
    <row r="109" spans="1:5" x14ac:dyDescent="0.3">
      <c r="A109" s="1" t="s">
        <v>40</v>
      </c>
      <c r="B109" s="1" t="s">
        <v>222</v>
      </c>
      <c r="C109" s="2" t="s">
        <v>221</v>
      </c>
      <c r="D109" s="2" t="s">
        <v>275</v>
      </c>
      <c r="E109" s="17">
        <v>170000</v>
      </c>
    </row>
    <row r="110" spans="1:5" ht="75" x14ac:dyDescent="0.3">
      <c r="A110" s="1" t="s">
        <v>40</v>
      </c>
      <c r="B110" s="1" t="s">
        <v>224</v>
      </c>
      <c r="C110" s="2" t="s">
        <v>223</v>
      </c>
      <c r="D110" s="2" t="s">
        <v>225</v>
      </c>
      <c r="E110" s="17">
        <v>1482690</v>
      </c>
    </row>
    <row r="111" spans="1:5" ht="30" x14ac:dyDescent="0.3">
      <c r="A111" s="1" t="s">
        <v>40</v>
      </c>
      <c r="B111" s="1" t="s">
        <v>227</v>
      </c>
      <c r="C111" s="2" t="s">
        <v>226</v>
      </c>
      <c r="D111" s="2" t="s">
        <v>276</v>
      </c>
      <c r="E111" s="17">
        <v>115960</v>
      </c>
    </row>
    <row r="112" spans="1:5" ht="30" x14ac:dyDescent="0.3">
      <c r="A112" s="1" t="s">
        <v>40</v>
      </c>
      <c r="B112" s="1" t="s">
        <v>228</v>
      </c>
      <c r="C112" s="2" t="s">
        <v>223</v>
      </c>
      <c r="D112" s="2" t="s">
        <v>277</v>
      </c>
      <c r="E112" s="17">
        <v>176000</v>
      </c>
    </row>
    <row r="113" spans="1:7" ht="45" x14ac:dyDescent="0.3">
      <c r="A113" s="1" t="s">
        <v>40</v>
      </c>
      <c r="B113" s="1" t="s">
        <v>229</v>
      </c>
      <c r="C113" s="2" t="s">
        <v>223</v>
      </c>
      <c r="D113" s="2" t="s">
        <v>278</v>
      </c>
      <c r="E113" s="17">
        <v>940430</v>
      </c>
      <c r="G113" s="23"/>
    </row>
    <row r="114" spans="1:7" s="23" customFormat="1" ht="30" x14ac:dyDescent="0.3">
      <c r="A114" s="23" t="s">
        <v>41</v>
      </c>
      <c r="B114" s="23" t="s">
        <v>231</v>
      </c>
      <c r="C114" s="24" t="s">
        <v>230</v>
      </c>
      <c r="D114" s="24" t="s">
        <v>279</v>
      </c>
      <c r="E114" s="25">
        <f>5142500-3005688</f>
        <v>2136812</v>
      </c>
      <c r="G114" s="1"/>
    </row>
    <row r="115" spans="1:7" x14ac:dyDescent="0.3">
      <c r="A115" s="1" t="s">
        <v>41</v>
      </c>
      <c r="B115" s="1" t="s">
        <v>233</v>
      </c>
      <c r="C115" s="2" t="s">
        <v>232</v>
      </c>
      <c r="D115" s="2" t="s">
        <v>240</v>
      </c>
      <c r="E115" s="17">
        <v>180000</v>
      </c>
    </row>
    <row r="116" spans="1:7" ht="15.6" customHeight="1" x14ac:dyDescent="0.3">
      <c r="A116" s="4"/>
      <c r="B116" s="4"/>
      <c r="C116" s="32" t="s">
        <v>281</v>
      </c>
      <c r="D116" s="32"/>
      <c r="E116" s="14">
        <f>SUM(E62:E115)</f>
        <v>158021165</v>
      </c>
    </row>
    <row r="117" spans="1:7" ht="16.2" customHeight="1" x14ac:dyDescent="0.3">
      <c r="A117" s="19" t="s">
        <v>280</v>
      </c>
      <c r="B117" s="20"/>
      <c r="E117" s="10"/>
    </row>
    <row r="118" spans="1:7" ht="15.6" x14ac:dyDescent="0.3">
      <c r="A118" s="4"/>
      <c r="B118" s="4"/>
      <c r="C118" s="32" t="s">
        <v>336</v>
      </c>
      <c r="D118" s="32"/>
      <c r="E118" s="18">
        <f>E116+E57+E9</f>
        <v>250785256</v>
      </c>
    </row>
  </sheetData>
  <mergeCells count="7">
    <mergeCell ref="C118:D118"/>
    <mergeCell ref="C116:D116"/>
    <mergeCell ref="C57:D57"/>
    <mergeCell ref="A1:E1"/>
    <mergeCell ref="A2:E2"/>
    <mergeCell ref="A3:E3"/>
    <mergeCell ref="C9:D9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5339 Bus Carryover</vt:lpstr>
      <vt:lpstr>'5339 Bus Carryover'!Print_Area</vt:lpstr>
      <vt:lpstr>'5339 Bus Carryover'!Print_Titles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15 Bus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Bodnar, John (FTA)</cp:lastModifiedBy>
  <cp:lastPrinted>2018-04-23T14:20:33Z</cp:lastPrinted>
  <dcterms:created xsi:type="dcterms:W3CDTF">2011-10-18T15:05:05Z</dcterms:created>
  <dcterms:modified xsi:type="dcterms:W3CDTF">2020-01-31T20:09:49Z</dcterms:modified>
</cp:coreProperties>
</file>