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New folder\"/>
    </mc:Choice>
  </mc:AlternateContent>
  <bookViews>
    <workbookView xWindow="0" yWindow="0" windowWidth="23040" windowHeight="9105" activeTab="1"/>
  </bookViews>
  <sheets>
    <sheet name="12a by Scope" sheetId="5" r:id="rId1"/>
    <sheet name="12b by City" sheetId="3" r:id="rId2"/>
    <sheet name="12c by State" sheetId="4" r:id="rId3"/>
  </sheets>
  <definedNames>
    <definedName name="_xlnm._FilterDatabase" localSheetId="1" hidden="1">'12b by City'!$A$2:$E$2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3" l="1"/>
  <c r="E25" i="3"/>
  <c r="C25" i="3"/>
  <c r="C11" i="4"/>
  <c r="B16" i="4"/>
  <c r="C13" i="4" s="1"/>
  <c r="C14" i="4" l="1"/>
  <c r="C12" i="4"/>
  <c r="C15" i="4"/>
  <c r="B12" i="5"/>
  <c r="C16" i="4" l="1"/>
  <c r="C10" i="4"/>
  <c r="C9" i="4"/>
  <c r="C8" i="4"/>
  <c r="C7" i="4"/>
  <c r="C6" i="4"/>
  <c r="C5" i="4"/>
  <c r="C4" i="4"/>
  <c r="C3" i="4"/>
</calcChain>
</file>

<file path=xl/sharedStrings.xml><?xml version="1.0" encoding="utf-8"?>
<sst xmlns="http://schemas.openxmlformats.org/spreadsheetml/2006/main" count="86" uniqueCount="61">
  <si>
    <t>Recipient City</t>
  </si>
  <si>
    <t>Recipient State</t>
  </si>
  <si>
    <t>SAN FRANCISCO</t>
  </si>
  <si>
    <t>CA</t>
  </si>
  <si>
    <t>GUIDEWAY &amp; TRACK ELEMENTS</t>
  </si>
  <si>
    <t>STATIONS, STOPS, TERMINALS, INTERMODAL</t>
  </si>
  <si>
    <t>SITEWORK &amp; SPECIAL CONDITIONS</t>
  </si>
  <si>
    <t>SYSTEMS</t>
  </si>
  <si>
    <t>ROW, LAND, EXISTING IMPROVEMENTS</t>
  </si>
  <si>
    <t>VEHICLES</t>
  </si>
  <si>
    <t>PROFESSIONAL SERVICES</t>
  </si>
  <si>
    <t>SAN JOSE</t>
  </si>
  <si>
    <t>LOS ANGELES</t>
  </si>
  <si>
    <t>SAN DIEGO</t>
  </si>
  <si>
    <t>FL</t>
  </si>
  <si>
    <t>TALLAHASSEE</t>
  </si>
  <si>
    <t>PORTLAND</t>
  </si>
  <si>
    <t>OR</t>
  </si>
  <si>
    <t>FORT WORTH</t>
  </si>
  <si>
    <t>TX</t>
  </si>
  <si>
    <t>WA</t>
  </si>
  <si>
    <t>Grand Total</t>
  </si>
  <si>
    <t>Total FTA Amount</t>
  </si>
  <si>
    <t>Total  Non-FTA Amount</t>
  </si>
  <si>
    <t>Total Budget Amount</t>
  </si>
  <si>
    <t>Total</t>
  </si>
  <si>
    <t>State</t>
  </si>
  <si>
    <t>%</t>
  </si>
  <si>
    <t>****This table only shows the recipient city or state that received funding under this program in FY 2016</t>
  </si>
  <si>
    <t>Budget Scope Name</t>
  </si>
  <si>
    <t>ALL OTHER SCOPES</t>
  </si>
  <si>
    <t>TOTAL</t>
  </si>
  <si>
    <r>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t>
    </r>
    <r>
      <rPr>
        <i/>
        <sz val="11"/>
        <color rgb="FF0070C0"/>
        <rFont val="Calibri"/>
        <family val="2"/>
        <scheme val="minor"/>
      </rPr>
      <t>https://www.transit.dot.gov/about/regional-offices/regional-offices.</t>
    </r>
    <r>
      <rPr>
        <i/>
        <sz val="11"/>
        <color theme="1"/>
        <rFont val="Calibri"/>
        <family val="2"/>
        <scheme val="minor"/>
      </rPr>
      <t xml:space="preserve"> </t>
    </r>
  </si>
  <si>
    <t>AK</t>
  </si>
  <si>
    <t>IL</t>
  </si>
  <si>
    <t>MD</t>
  </si>
  <si>
    <t>MN</t>
  </si>
  <si>
    <t>NM</t>
  </si>
  <si>
    <t>NV</t>
  </si>
  <si>
    <t>PA</t>
  </si>
  <si>
    <t>TN</t>
  </si>
  <si>
    <t>UT</t>
  </si>
  <si>
    <t>Table 12: FY 17 Capital Investment Grant  Program Funds Awarded by Budget Scope, City and State</t>
  </si>
  <si>
    <t>JUNEAU</t>
  </si>
  <si>
    <t>OAKLAND</t>
  </si>
  <si>
    <t>SAN CARLOS</t>
  </si>
  <si>
    <t>CHICAGO</t>
  </si>
  <si>
    <t>SPRINGFIELD</t>
  </si>
  <si>
    <t>BALTIMORE</t>
  </si>
  <si>
    <t>SAINT PAUL</t>
  </si>
  <si>
    <t>ALBUQUERQUE</t>
  </si>
  <si>
    <t>RENO</t>
  </si>
  <si>
    <t>PITTSBURGH</t>
  </si>
  <si>
    <t>MEMPHIS</t>
  </si>
  <si>
    <t>AUSTIN</t>
  </si>
  <si>
    <t>HOUSTON</t>
  </si>
  <si>
    <t>SALT LAKE CITY</t>
  </si>
  <si>
    <t>SEATTLE</t>
  </si>
  <si>
    <t>NEW START</t>
  </si>
  <si>
    <t>****Negative amounts are the result of budget revisions or amendments to grants made in FY 17 that transferred FTA and/or non-FTA funds between budget scope codes.</t>
  </si>
  <si>
    <t>****This table only shows the recipient city or state that received funding under this program in FY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</si>
</sst>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Arial"/>
      <family val="2"/>
    </font>
    <font>
      <i/>
      <sz val="11"/>
      <color theme="1"/>
      <name val="Calibri"/>
      <family val="2"/>
      <scheme val="minor"/>
    </font>
    <font>
      <i/>
      <sz val="11"/>
      <color rgb="FF0070C0"/>
      <name val="Calibri"/>
      <family val="2"/>
      <scheme val="minor"/>
    </font>
  </fonts>
  <fills count="2">
    <fill>
      <patternFill patternType="none"/>
    </fill>
    <fill>
      <patternFill patternType="gray125"/>
    </fill>
  </fills>
  <borders count="18">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44" fontId="0" fillId="0" borderId="0" xfId="0" applyNumberFormat="1"/>
    <xf numFmtId="0" fontId="2" fillId="0" borderId="0" xfId="0" applyFont="1"/>
    <xf numFmtId="44" fontId="0" fillId="0" borderId="0" xfId="1" applyFont="1"/>
    <xf numFmtId="164" fontId="0" fillId="0" borderId="0" xfId="2" applyNumberFormat="1" applyFont="1"/>
    <xf numFmtId="0" fontId="2" fillId="0" borderId="10" xfId="0" applyFont="1" applyBorder="1" applyAlignment="1">
      <alignment horizontal="center" vertical="center"/>
    </xf>
    <xf numFmtId="44" fontId="2" fillId="0" borderId="11" xfId="0" applyNumberFormat="1" applyFont="1" applyBorder="1" applyAlignment="1">
      <alignment horizontal="center" vertical="center"/>
    </xf>
    <xf numFmtId="164" fontId="2" fillId="0" borderId="12" xfId="2" applyNumberFormat="1" applyFont="1" applyFill="1" applyBorder="1" applyAlignment="1">
      <alignment horizontal="center" vertical="center"/>
    </xf>
    <xf numFmtId="164" fontId="0" fillId="0" borderId="6" xfId="2" applyNumberFormat="1" applyFont="1" applyBorder="1"/>
    <xf numFmtId="164" fontId="2" fillId="0" borderId="9" xfId="2" applyNumberFormat="1" applyFont="1" applyBorder="1"/>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44" fontId="2" fillId="0" borderId="2" xfId="1" applyFont="1" applyBorder="1" applyAlignment="1">
      <alignment horizontal="center" vertical="center"/>
    </xf>
    <xf numFmtId="44" fontId="2" fillId="0" borderId="3" xfId="1" applyFont="1" applyBorder="1" applyAlignment="1">
      <alignment horizontal="center" vertical="center"/>
    </xf>
    <xf numFmtId="0" fontId="4" fillId="0" borderId="0" xfId="0" applyFont="1"/>
    <xf numFmtId="44" fontId="0" fillId="0" borderId="0" xfId="1" applyFont="1" applyAlignment="1">
      <alignment horizontal="right"/>
    </xf>
    <xf numFmtId="0" fontId="2" fillId="0" borderId="15" xfId="0" applyFont="1" applyBorder="1" applyAlignment="1">
      <alignment horizontal="left"/>
    </xf>
    <xf numFmtId="165" fontId="0" fillId="0" borderId="17" xfId="0" applyNumberFormat="1" applyBorder="1"/>
    <xf numFmtId="165" fontId="2" fillId="0" borderId="17" xfId="0" applyNumberFormat="1" applyFont="1" applyFill="1" applyBorder="1"/>
    <xf numFmtId="3" fontId="0" fillId="0" borderId="4" xfId="0" applyNumberFormat="1" applyBorder="1"/>
    <xf numFmtId="3" fontId="2" fillId="0" borderId="7" xfId="0" applyNumberFormat="1" applyFont="1" applyBorder="1"/>
    <xf numFmtId="3" fontId="0" fillId="0" borderId="4" xfId="0" applyNumberFormat="1" applyBorder="1" applyAlignment="1">
      <alignment horizontal="left"/>
    </xf>
    <xf numFmtId="3" fontId="0" fillId="0" borderId="5" xfId="0" applyNumberFormat="1" applyBorder="1" applyAlignment="1">
      <alignment horizontal="left"/>
    </xf>
    <xf numFmtId="3" fontId="2" fillId="0" borderId="7" xfId="0" applyNumberFormat="1" applyFont="1" applyBorder="1" applyAlignment="1">
      <alignment horizontal="left"/>
    </xf>
    <xf numFmtId="3" fontId="2" fillId="0" borderId="8" xfId="0" applyNumberFormat="1" applyFont="1" applyBorder="1" applyAlignment="1">
      <alignment horizontal="left"/>
    </xf>
    <xf numFmtId="165" fontId="0" fillId="0" borderId="5" xfId="1" applyNumberFormat="1" applyFont="1" applyBorder="1" applyAlignment="1">
      <alignment horizontal="left"/>
    </xf>
    <xf numFmtId="165" fontId="0" fillId="0" borderId="6" xfId="1" applyNumberFormat="1" applyFont="1" applyBorder="1" applyAlignment="1">
      <alignment horizontal="left"/>
    </xf>
    <xf numFmtId="165" fontId="2" fillId="0" borderId="8" xfId="1" applyNumberFormat="1" applyFont="1" applyBorder="1" applyAlignment="1">
      <alignment horizontal="left"/>
    </xf>
    <xf numFmtId="165" fontId="0" fillId="0" borderId="13" xfId="0" applyNumberFormat="1" applyBorder="1"/>
    <xf numFmtId="165" fontId="2" fillId="0" borderId="8" xfId="0" applyNumberFormat="1" applyFont="1" applyBorder="1"/>
    <xf numFmtId="44" fontId="2" fillId="0" borderId="16" xfId="1" applyFont="1" applyBorder="1" applyAlignment="1">
      <alignment horizontal="left"/>
    </xf>
    <xf numFmtId="165" fontId="0" fillId="0" borderId="17" xfId="1" applyNumberFormat="1" applyFont="1" applyBorder="1" applyAlignment="1">
      <alignment horizontal="left"/>
    </xf>
    <xf numFmtId="165" fontId="2" fillId="0" borderId="17" xfId="1" applyNumberFormat="1" applyFont="1" applyBorder="1" applyAlignment="1">
      <alignment horizontal="left"/>
    </xf>
    <xf numFmtId="0" fontId="5" fillId="0" borderId="0" xfId="0" applyFont="1"/>
    <xf numFmtId="0" fontId="5" fillId="0" borderId="0" xfId="0" applyFont="1" applyAlignment="1">
      <alignment wrapText="1"/>
    </xf>
    <xf numFmtId="0" fontId="5" fillId="0" borderId="0" xfId="0" applyFont="1" applyAlignment="1"/>
    <xf numFmtId="0" fontId="4" fillId="0" borderId="14" xfId="0" applyFont="1" applyBorder="1" applyAlignment="1">
      <alignment horizontal="center" wrapText="1"/>
    </xf>
    <xf numFmtId="0" fontId="3" fillId="0" borderId="0" xfId="0" applyFont="1" applyBorder="1" applyAlignment="1">
      <alignment horizontal="center"/>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Capital</a:t>
            </a:r>
            <a:r>
              <a:rPr lang="en-US" baseline="0"/>
              <a:t> Investment Grant Program </a:t>
            </a:r>
            <a:r>
              <a:rPr lang="en-US"/>
              <a:t>FY 2017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'12a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28A-4E82-82E7-1AE241AF20E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427-41AF-8658-1D5FE72C861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427-41AF-8658-1D5FE72C861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B427-41AF-8658-1D5FE72C861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B427-41AF-8658-1D5FE72C861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B427-41AF-8658-1D5FE72C861F}"/>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B427-41AF-8658-1D5FE72C861F}"/>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B427-41AF-8658-1D5FE72C861F}"/>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D4D1-4356-A6E5-25B2C7FEC424}"/>
              </c:ext>
            </c:extLst>
          </c:dPt>
          <c:dLbls>
            <c:dLbl>
              <c:idx val="7"/>
              <c:layout>
                <c:manualLayout>
                  <c:x val="-1.3599406011384782E-2"/>
                  <c:y val="0.194987329170060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427-41AF-8658-1D5FE72C861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'12a by Scope'!$A$3:$A$11</c:f>
              <c:strCache>
                <c:ptCount val="9"/>
                <c:pt idx="0">
                  <c:v>PROFESSIONAL SERVICES</c:v>
                </c:pt>
                <c:pt idx="1">
                  <c:v>SITEWORK &amp; SPECIAL CONDITIONS</c:v>
                </c:pt>
                <c:pt idx="2">
                  <c:v>ROW, LAND, EXISTING IMPROVEMENTS</c:v>
                </c:pt>
                <c:pt idx="3">
                  <c:v>GUIDEWAY &amp; TRACK ELEMENTS</c:v>
                </c:pt>
                <c:pt idx="4">
                  <c:v>NEW START</c:v>
                </c:pt>
                <c:pt idx="5">
                  <c:v>SYSTEMS</c:v>
                </c:pt>
                <c:pt idx="6">
                  <c:v>VEHICLES</c:v>
                </c:pt>
                <c:pt idx="7">
                  <c:v>STATIONS, STOPS, TERMINALS, INTERMODAL</c:v>
                </c:pt>
                <c:pt idx="8">
                  <c:v>ALL OTHER SCOPES</c:v>
                </c:pt>
              </c:strCache>
            </c:strRef>
          </c:cat>
          <c:val>
            <c:numRef>
              <c:f>'12a by Scope'!$B$3:$B$11</c:f>
              <c:numCache>
                <c:formatCode>"$"#,##0</c:formatCode>
                <c:ptCount val="9"/>
                <c:pt idx="0">
                  <c:v>487808852</c:v>
                </c:pt>
                <c:pt idx="1">
                  <c:v>414181831</c:v>
                </c:pt>
                <c:pt idx="2">
                  <c:v>183891136</c:v>
                </c:pt>
                <c:pt idx="3">
                  <c:v>141220956</c:v>
                </c:pt>
                <c:pt idx="4">
                  <c:v>129525656</c:v>
                </c:pt>
                <c:pt idx="5">
                  <c:v>106645789</c:v>
                </c:pt>
                <c:pt idx="6">
                  <c:v>66451747</c:v>
                </c:pt>
                <c:pt idx="7">
                  <c:v>61102240</c:v>
                </c:pt>
                <c:pt idx="8">
                  <c:v>28626203</c:v>
                </c:pt>
              </c:numCache>
            </c:numRef>
          </c:val>
          <c:extLst>
            <c:ext xmlns:c16="http://schemas.microsoft.com/office/drawing/2014/chart" uri="{C3380CC4-5D6E-409C-BE32-E72D297353CC}">
              <c16:uniqueId val="{00000000-328A-4E82-82E7-1AE241AF20E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205740</xdr:colOff>
      <xdr:row>1</xdr:row>
      <xdr:rowOff>53340</xdr:rowOff>
    </xdr:from>
    <xdr:to>
      <xdr:col>13</xdr:col>
      <xdr:colOff>45720</xdr:colOff>
      <xdr:row>24</xdr:row>
      <xdr:rowOff>89535</xdr:rowOff>
    </xdr:to>
    <xdr:graphicFrame macro="">
      <xdr:nvGraphicFramePr>
        <xdr:cNvPr id="2" name="Chart 1">
          <a:extLst>
            <a:ext uri="{FF2B5EF4-FFF2-40B4-BE49-F238E27FC236}">
              <a16:creationId xmlns:a16="http://schemas.microsoft.com/office/drawing/2014/main" id="{C884DB63-96F0-4AA9-99F4-07F36E1CCC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90" zoomScaleNormal="90" workbookViewId="0">
      <selection activeCell="R14" sqref="R14"/>
    </sheetView>
  </sheetViews>
  <sheetFormatPr defaultRowHeight="15" x14ac:dyDescent="0.25"/>
  <cols>
    <col min="1" max="1" width="45.85546875" customWidth="1"/>
    <col min="2" max="2" width="21.85546875" style="3" customWidth="1"/>
    <col min="3" max="3" width="8.85546875" style="4"/>
  </cols>
  <sheetData>
    <row r="1" spans="1:3" ht="21" thickBot="1" x14ac:dyDescent="0.35">
      <c r="A1" s="15" t="s">
        <v>42</v>
      </c>
      <c r="B1" s="16"/>
      <c r="C1"/>
    </row>
    <row r="2" spans="1:3" x14ac:dyDescent="0.25">
      <c r="A2" s="17" t="s">
        <v>29</v>
      </c>
      <c r="B2" s="31" t="s">
        <v>25</v>
      </c>
    </row>
    <row r="3" spans="1:3" x14ac:dyDescent="0.25">
      <c r="A3" s="18" t="s">
        <v>10</v>
      </c>
      <c r="B3" s="32">
        <v>487808852</v>
      </c>
    </row>
    <row r="4" spans="1:3" x14ac:dyDescent="0.25">
      <c r="A4" s="18" t="s">
        <v>6</v>
      </c>
      <c r="B4" s="32">
        <v>414181831</v>
      </c>
    </row>
    <row r="5" spans="1:3" x14ac:dyDescent="0.25">
      <c r="A5" s="18" t="s">
        <v>8</v>
      </c>
      <c r="B5" s="32">
        <v>183891136</v>
      </c>
    </row>
    <row r="6" spans="1:3" x14ac:dyDescent="0.25">
      <c r="A6" s="18" t="s">
        <v>4</v>
      </c>
      <c r="B6" s="32">
        <v>141220956</v>
      </c>
    </row>
    <row r="7" spans="1:3" x14ac:dyDescent="0.25">
      <c r="A7" s="18" t="s">
        <v>58</v>
      </c>
      <c r="B7" s="32">
        <v>129525656</v>
      </c>
    </row>
    <row r="8" spans="1:3" x14ac:dyDescent="0.25">
      <c r="A8" s="18" t="s">
        <v>7</v>
      </c>
      <c r="B8" s="32">
        <v>106645789</v>
      </c>
    </row>
    <row r="9" spans="1:3" x14ac:dyDescent="0.25">
      <c r="A9" s="18" t="s">
        <v>9</v>
      </c>
      <c r="B9" s="32">
        <v>66451747</v>
      </c>
    </row>
    <row r="10" spans="1:3" x14ac:dyDescent="0.25">
      <c r="A10" s="18" t="s">
        <v>5</v>
      </c>
      <c r="B10" s="32">
        <v>61102240</v>
      </c>
    </row>
    <row r="11" spans="1:3" x14ac:dyDescent="0.25">
      <c r="A11" s="18" t="s">
        <v>30</v>
      </c>
      <c r="B11" s="32">
        <v>28626203</v>
      </c>
    </row>
    <row r="12" spans="1:3" x14ac:dyDescent="0.25">
      <c r="A12" s="19" t="s">
        <v>31</v>
      </c>
      <c r="B12" s="33">
        <f>SUM(B3:B11)</f>
        <v>1619454410</v>
      </c>
    </row>
  </sheetData>
  <sortState ref="A2:B11">
    <sortCondition descending="1" ref="B2"/>
  </sortState>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zoomScaleNormal="100" workbookViewId="0">
      <pane ySplit="2" topLeftCell="A18" activePane="bottomLeft" state="frozen"/>
      <selection pane="bottomLeft" sqref="A1:E1"/>
    </sheetView>
  </sheetViews>
  <sheetFormatPr defaultRowHeight="15" x14ac:dyDescent="0.25"/>
  <cols>
    <col min="1" max="1" width="15.42578125" bestFit="1" customWidth="1"/>
    <col min="2" max="2" width="14.5703125" bestFit="1" customWidth="1"/>
    <col min="3" max="3" width="18.42578125" style="3" bestFit="1" customWidth="1"/>
    <col min="4" max="4" width="23.42578125" style="3" bestFit="1" customWidth="1"/>
    <col min="5" max="5" width="21.5703125" style="3" bestFit="1" customWidth="1"/>
  </cols>
  <sheetData>
    <row r="1" spans="1:5" ht="68.45" customHeight="1" thickBot="1" x14ac:dyDescent="0.35">
      <c r="A1" s="37" t="s">
        <v>42</v>
      </c>
      <c r="B1" s="37"/>
      <c r="C1" s="37"/>
      <c r="D1" s="37"/>
      <c r="E1" s="37"/>
    </row>
    <row r="2" spans="1:5" ht="28.9" customHeight="1" x14ac:dyDescent="0.25">
      <c r="A2" s="11" t="s">
        <v>0</v>
      </c>
      <c r="B2" s="12" t="s">
        <v>1</v>
      </c>
      <c r="C2" s="13" t="s">
        <v>22</v>
      </c>
      <c r="D2" s="13" t="s">
        <v>23</v>
      </c>
      <c r="E2" s="14" t="s">
        <v>24</v>
      </c>
    </row>
    <row r="3" spans="1:5" x14ac:dyDescent="0.25">
      <c r="A3" s="22" t="s">
        <v>43</v>
      </c>
      <c r="B3" s="23" t="s">
        <v>33</v>
      </c>
      <c r="C3" s="26">
        <v>82318</v>
      </c>
      <c r="D3" s="26">
        <v>20580</v>
      </c>
      <c r="E3" s="27">
        <v>102898</v>
      </c>
    </row>
    <row r="4" spans="1:5" x14ac:dyDescent="0.25">
      <c r="A4" s="22" t="s">
        <v>12</v>
      </c>
      <c r="B4" s="23" t="s">
        <v>3</v>
      </c>
      <c r="C4" s="26">
        <v>400000000</v>
      </c>
      <c r="D4" s="26">
        <v>1908343795</v>
      </c>
      <c r="E4" s="27">
        <v>2308343795</v>
      </c>
    </row>
    <row r="5" spans="1:5" x14ac:dyDescent="0.25">
      <c r="A5" s="22" t="s">
        <v>44</v>
      </c>
      <c r="B5" s="23" t="s">
        <v>3</v>
      </c>
      <c r="C5" s="26">
        <v>27589999</v>
      </c>
      <c r="D5" s="26">
        <v>-73007292</v>
      </c>
      <c r="E5" s="27">
        <v>-45417293</v>
      </c>
    </row>
    <row r="6" spans="1:5" x14ac:dyDescent="0.25">
      <c r="A6" s="22" t="s">
        <v>45</v>
      </c>
      <c r="B6" s="23" t="s">
        <v>3</v>
      </c>
      <c r="C6" s="26">
        <v>172956593</v>
      </c>
      <c r="D6" s="26">
        <v>1249131667</v>
      </c>
      <c r="E6" s="27">
        <v>1422088260</v>
      </c>
    </row>
    <row r="7" spans="1:5" x14ac:dyDescent="0.25">
      <c r="A7" s="22" t="s">
        <v>13</v>
      </c>
      <c r="B7" s="23" t="s">
        <v>3</v>
      </c>
      <c r="C7" s="26">
        <v>50000000</v>
      </c>
      <c r="D7" s="26">
        <v>-50000000</v>
      </c>
      <c r="E7" s="27">
        <v>0</v>
      </c>
    </row>
    <row r="8" spans="1:5" x14ac:dyDescent="0.25">
      <c r="A8" s="22" t="s">
        <v>2</v>
      </c>
      <c r="B8" s="23" t="s">
        <v>3</v>
      </c>
      <c r="C8" s="26">
        <v>179603999</v>
      </c>
      <c r="D8" s="26">
        <v>-70021240</v>
      </c>
      <c r="E8" s="27">
        <v>109582759</v>
      </c>
    </row>
    <row r="9" spans="1:5" x14ac:dyDescent="0.25">
      <c r="A9" s="22" t="s">
        <v>11</v>
      </c>
      <c r="B9" s="23" t="s">
        <v>3</v>
      </c>
      <c r="C9" s="26">
        <v>100000000</v>
      </c>
      <c r="D9" s="26">
        <v>158927005</v>
      </c>
      <c r="E9" s="27">
        <v>258927005</v>
      </c>
    </row>
    <row r="10" spans="1:5" x14ac:dyDescent="0.25">
      <c r="A10" s="22" t="s">
        <v>15</v>
      </c>
      <c r="B10" s="23" t="s">
        <v>14</v>
      </c>
      <c r="C10" s="26">
        <v>11727672</v>
      </c>
      <c r="D10" s="26">
        <v>11727671</v>
      </c>
      <c r="E10" s="27">
        <v>23455343</v>
      </c>
    </row>
    <row r="11" spans="1:5" x14ac:dyDescent="0.25">
      <c r="A11" s="22" t="s">
        <v>46</v>
      </c>
      <c r="B11" s="23" t="s">
        <v>34</v>
      </c>
      <c r="C11" s="26">
        <v>256131640</v>
      </c>
      <c r="D11" s="26">
        <v>1622157972</v>
      </c>
      <c r="E11" s="27">
        <v>1878289612</v>
      </c>
    </row>
    <row r="12" spans="1:5" x14ac:dyDescent="0.25">
      <c r="A12" s="22" t="s">
        <v>47</v>
      </c>
      <c r="B12" s="23" t="s">
        <v>34</v>
      </c>
      <c r="C12" s="26">
        <v>-96577</v>
      </c>
      <c r="D12" s="26">
        <v>0</v>
      </c>
      <c r="E12" s="27">
        <v>-96577</v>
      </c>
    </row>
    <row r="13" spans="1:5" x14ac:dyDescent="0.25">
      <c r="A13" s="22" t="s">
        <v>48</v>
      </c>
      <c r="B13" s="23" t="s">
        <v>35</v>
      </c>
      <c r="C13" s="26">
        <v>200000000</v>
      </c>
      <c r="D13" s="26">
        <v>2158280286</v>
      </c>
      <c r="E13" s="27">
        <v>2358280286</v>
      </c>
    </row>
    <row r="14" spans="1:5" x14ac:dyDescent="0.25">
      <c r="A14" s="22" t="s">
        <v>49</v>
      </c>
      <c r="B14" s="23" t="s">
        <v>36</v>
      </c>
      <c r="C14" s="26">
        <v>-1000000</v>
      </c>
      <c r="D14" s="26">
        <v>-1356960</v>
      </c>
      <c r="E14" s="27">
        <v>-2356960</v>
      </c>
    </row>
    <row r="15" spans="1:5" x14ac:dyDescent="0.25">
      <c r="A15" s="22" t="s">
        <v>50</v>
      </c>
      <c r="B15" s="23" t="s">
        <v>37</v>
      </c>
      <c r="C15" s="26">
        <v>-977196</v>
      </c>
      <c r="D15" s="26">
        <v>-245106</v>
      </c>
      <c r="E15" s="27">
        <v>-1222302</v>
      </c>
    </row>
    <row r="16" spans="1:5" x14ac:dyDescent="0.25">
      <c r="A16" s="22" t="s">
        <v>51</v>
      </c>
      <c r="B16" s="23" t="s">
        <v>38</v>
      </c>
      <c r="C16" s="26">
        <v>6470000</v>
      </c>
      <c r="D16" s="26">
        <v>8100049</v>
      </c>
      <c r="E16" s="27">
        <v>14570049</v>
      </c>
    </row>
    <row r="17" spans="1:5" x14ac:dyDescent="0.25">
      <c r="A17" s="22" t="s">
        <v>16</v>
      </c>
      <c r="B17" s="23" t="s">
        <v>17</v>
      </c>
      <c r="C17" s="26">
        <v>100000000</v>
      </c>
      <c r="D17" s="26">
        <v>78965021</v>
      </c>
      <c r="E17" s="27">
        <v>178965021</v>
      </c>
    </row>
    <row r="18" spans="1:5" x14ac:dyDescent="0.25">
      <c r="A18" s="22" t="s">
        <v>52</v>
      </c>
      <c r="B18" s="23" t="s">
        <v>39</v>
      </c>
      <c r="C18" s="26">
        <v>0</v>
      </c>
      <c r="D18" s="26">
        <v>1</v>
      </c>
      <c r="E18" s="27">
        <v>1</v>
      </c>
    </row>
    <row r="19" spans="1:5" x14ac:dyDescent="0.25">
      <c r="A19" s="22" t="s">
        <v>53</v>
      </c>
      <c r="B19" s="23" t="s">
        <v>40</v>
      </c>
      <c r="C19" s="26">
        <v>-2200000</v>
      </c>
      <c r="D19" s="26">
        <v>-550000</v>
      </c>
      <c r="E19" s="27">
        <v>-2750000</v>
      </c>
    </row>
    <row r="20" spans="1:5" x14ac:dyDescent="0.25">
      <c r="A20" s="22" t="s">
        <v>54</v>
      </c>
      <c r="B20" s="23" t="s">
        <v>19</v>
      </c>
      <c r="C20" s="26">
        <v>-6010461</v>
      </c>
      <c r="D20" s="26">
        <v>1770986</v>
      </c>
      <c r="E20" s="27">
        <v>-4239475</v>
      </c>
    </row>
    <row r="21" spans="1:5" x14ac:dyDescent="0.25">
      <c r="A21" s="22" t="s">
        <v>18</v>
      </c>
      <c r="B21" s="23" t="s">
        <v>19</v>
      </c>
      <c r="C21" s="26">
        <v>150000000</v>
      </c>
      <c r="D21" s="26">
        <v>827536931</v>
      </c>
      <c r="E21" s="27">
        <v>977536931</v>
      </c>
    </row>
    <row r="22" spans="1:5" x14ac:dyDescent="0.25">
      <c r="A22" s="22" t="s">
        <v>55</v>
      </c>
      <c r="B22" s="23" t="s">
        <v>19</v>
      </c>
      <c r="C22" s="26">
        <v>-12321722</v>
      </c>
      <c r="D22" s="26">
        <v>-4107241</v>
      </c>
      <c r="E22" s="27">
        <v>-16428963</v>
      </c>
    </row>
    <row r="23" spans="1:5" x14ac:dyDescent="0.25">
      <c r="A23" s="22" t="s">
        <v>56</v>
      </c>
      <c r="B23" s="23" t="s">
        <v>41</v>
      </c>
      <c r="C23" s="26">
        <v>70981999</v>
      </c>
      <c r="D23" s="26">
        <v>70982001</v>
      </c>
      <c r="E23" s="27">
        <v>141964000</v>
      </c>
    </row>
    <row r="24" spans="1:5" x14ac:dyDescent="0.25">
      <c r="A24" s="22" t="s">
        <v>57</v>
      </c>
      <c r="B24" s="23" t="s">
        <v>20</v>
      </c>
      <c r="C24" s="26">
        <v>-83483854</v>
      </c>
      <c r="D24" s="26">
        <v>-107000059</v>
      </c>
      <c r="E24" s="27">
        <v>-190483913</v>
      </c>
    </row>
    <row r="25" spans="1:5" s="2" customFormat="1" ht="15.75" thickBot="1" x14ac:dyDescent="0.3">
      <c r="A25" s="24" t="s">
        <v>21</v>
      </c>
      <c r="B25" s="25"/>
      <c r="C25" s="28">
        <f>SUM(C3:C24)</f>
        <v>1619454410</v>
      </c>
      <c r="D25" s="28">
        <f t="shared" ref="D25:E25" si="0">SUM(D3:D24)</f>
        <v>7789656067</v>
      </c>
      <c r="E25" s="28">
        <f t="shared" si="0"/>
        <v>9409110477</v>
      </c>
    </row>
    <row r="26" spans="1:5" ht="74.25" customHeight="1" x14ac:dyDescent="0.25">
      <c r="A26" s="35" t="s">
        <v>32</v>
      </c>
      <c r="B26" s="35"/>
      <c r="C26" s="35"/>
      <c r="D26" s="35"/>
      <c r="E26" s="35"/>
    </row>
    <row r="28" spans="1:5" x14ac:dyDescent="0.25">
      <c r="A28" s="36" t="s">
        <v>60</v>
      </c>
      <c r="B28" s="36"/>
      <c r="C28" s="36"/>
      <c r="D28" s="36"/>
      <c r="E28" s="36"/>
    </row>
    <row r="29" spans="1:5" x14ac:dyDescent="0.25">
      <c r="A29" s="34" t="s">
        <v>59</v>
      </c>
    </row>
  </sheetData>
  <autoFilter ref="A2:E2"/>
  <sortState ref="A3:E24">
    <sortCondition ref="B2"/>
  </sortState>
  <mergeCells count="3">
    <mergeCell ref="A26:E26"/>
    <mergeCell ref="A28:E28"/>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0" sqref="B10"/>
    </sheetView>
  </sheetViews>
  <sheetFormatPr defaultRowHeight="15" x14ac:dyDescent="0.25"/>
  <cols>
    <col min="1" max="1" width="13.42578125" customWidth="1"/>
    <col min="2" max="2" width="18.7109375" style="1" customWidth="1"/>
    <col min="3" max="3" width="14.140625" style="4" customWidth="1"/>
  </cols>
  <sheetData>
    <row r="1" spans="1:5" ht="93.6" customHeight="1" thickBot="1" x14ac:dyDescent="0.35">
      <c r="A1" s="37" t="s">
        <v>42</v>
      </c>
      <c r="B1" s="37"/>
      <c r="C1" s="37"/>
    </row>
    <row r="2" spans="1:5" ht="28.9" customHeight="1" thickBot="1" x14ac:dyDescent="0.35">
      <c r="A2" s="5" t="s">
        <v>26</v>
      </c>
      <c r="B2" s="6" t="s">
        <v>22</v>
      </c>
      <c r="C2" s="7" t="s">
        <v>27</v>
      </c>
      <c r="D2" s="38"/>
      <c r="E2" s="38"/>
    </row>
    <row r="3" spans="1:5" x14ac:dyDescent="0.25">
      <c r="A3" s="20" t="s">
        <v>33</v>
      </c>
      <c r="B3" s="29">
        <v>82318</v>
      </c>
      <c r="C3" s="8">
        <f t="shared" ref="C3:C16" si="0">(B3/$B$16)</f>
        <v>5.0830699210606365E-5</v>
      </c>
    </row>
    <row r="4" spans="1:5" x14ac:dyDescent="0.25">
      <c r="A4" s="20" t="s">
        <v>3</v>
      </c>
      <c r="B4" s="29">
        <v>930150591</v>
      </c>
      <c r="C4" s="8">
        <f t="shared" si="0"/>
        <v>0.57436046686859188</v>
      </c>
    </row>
    <row r="5" spans="1:5" x14ac:dyDescent="0.25">
      <c r="A5" s="20" t="s">
        <v>14</v>
      </c>
      <c r="B5" s="29">
        <v>11727672</v>
      </c>
      <c r="C5" s="8">
        <f t="shared" si="0"/>
        <v>7.2417426063880368E-3</v>
      </c>
    </row>
    <row r="6" spans="1:5" x14ac:dyDescent="0.25">
      <c r="A6" s="20" t="s">
        <v>34</v>
      </c>
      <c r="B6" s="29">
        <v>256035063</v>
      </c>
      <c r="C6" s="8">
        <f t="shared" si="0"/>
        <v>0.15809958058652604</v>
      </c>
    </row>
    <row r="7" spans="1:5" x14ac:dyDescent="0.25">
      <c r="A7" s="20" t="s">
        <v>35</v>
      </c>
      <c r="B7" s="29">
        <v>200000000</v>
      </c>
      <c r="C7" s="8">
        <f t="shared" si="0"/>
        <v>0.12349838239657515</v>
      </c>
    </row>
    <row r="8" spans="1:5" x14ac:dyDescent="0.25">
      <c r="A8" s="20" t="s">
        <v>36</v>
      </c>
      <c r="B8" s="29">
        <v>-1000000</v>
      </c>
      <c r="C8" s="8">
        <f t="shared" si="0"/>
        <v>-6.1749191198287579E-4</v>
      </c>
    </row>
    <row r="9" spans="1:5" x14ac:dyDescent="0.25">
      <c r="A9" s="20" t="s">
        <v>37</v>
      </c>
      <c r="B9" s="29">
        <v>-977196</v>
      </c>
      <c r="C9" s="8">
        <f t="shared" si="0"/>
        <v>-6.0341062642201829E-4</v>
      </c>
    </row>
    <row r="10" spans="1:5" x14ac:dyDescent="0.25">
      <c r="A10" s="20" t="s">
        <v>38</v>
      </c>
      <c r="B10" s="29">
        <v>6470000</v>
      </c>
      <c r="C10" s="8">
        <f t="shared" si="0"/>
        <v>3.9951726705292059E-3</v>
      </c>
    </row>
    <row r="11" spans="1:5" x14ac:dyDescent="0.25">
      <c r="A11" s="20" t="s">
        <v>17</v>
      </c>
      <c r="B11" s="29">
        <v>100000000</v>
      </c>
      <c r="C11" s="8">
        <f t="shared" si="0"/>
        <v>6.1749191198287576E-2</v>
      </c>
    </row>
    <row r="12" spans="1:5" x14ac:dyDescent="0.25">
      <c r="A12" s="20" t="s">
        <v>40</v>
      </c>
      <c r="B12" s="29">
        <v>-2200000</v>
      </c>
      <c r="C12" s="8">
        <f t="shared" si="0"/>
        <v>-1.3584822063623266E-3</v>
      </c>
    </row>
    <row r="13" spans="1:5" x14ac:dyDescent="0.25">
      <c r="A13" s="20" t="s">
        <v>19</v>
      </c>
      <c r="B13" s="29">
        <v>131667817</v>
      </c>
      <c r="C13" s="8">
        <f t="shared" si="0"/>
        <v>8.1303812065941394E-2</v>
      </c>
    </row>
    <row r="14" spans="1:5" x14ac:dyDescent="0.25">
      <c r="A14" s="20" t="s">
        <v>41</v>
      </c>
      <c r="B14" s="29">
        <v>70981999</v>
      </c>
      <c r="C14" s="8">
        <f t="shared" si="0"/>
        <v>4.3830810278876572E-2</v>
      </c>
    </row>
    <row r="15" spans="1:5" x14ac:dyDescent="0.25">
      <c r="A15" s="20" t="s">
        <v>20</v>
      </c>
      <c r="B15" s="29">
        <v>-83483854</v>
      </c>
      <c r="C15" s="8">
        <f t="shared" si="0"/>
        <v>-5.1550604626159249E-2</v>
      </c>
    </row>
    <row r="16" spans="1:5" s="2" customFormat="1" ht="15.75" thickBot="1" x14ac:dyDescent="0.3">
      <c r="A16" s="21" t="s">
        <v>21</v>
      </c>
      <c r="B16" s="30">
        <f>SUM(B3:B15)</f>
        <v>1619454410</v>
      </c>
      <c r="C16" s="9">
        <f t="shared" si="0"/>
        <v>1</v>
      </c>
    </row>
    <row r="18" spans="1:4" ht="30.75" customHeight="1" x14ac:dyDescent="0.25">
      <c r="A18" s="39" t="s">
        <v>28</v>
      </c>
      <c r="B18" s="39"/>
      <c r="C18" s="39"/>
      <c r="D18" s="10"/>
    </row>
  </sheetData>
  <mergeCells count="3">
    <mergeCell ref="D2:E2"/>
    <mergeCell ref="A18:C18"/>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12a by Scope</vt:lpstr>
      <vt:lpstr>12b by City</vt:lpstr>
      <vt:lpstr>12c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12: FY 17 Capital Investment Grant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2017-10-13T19:18:05Z</dcterms:created>
  <dcterms:modified xsi:type="dcterms:W3CDTF">2019-02-20T18:15:05Z</dcterms:modified>
</cp:coreProperties>
</file>