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/>
  <mc:AlternateContent xmlns:mc="http://schemas.openxmlformats.org/markup-compatibility/2006">
    <mc:Choice Requires="x15">
      <x15ac:absPath xmlns:x15ac="http://schemas.microsoft.com/office/spreadsheetml/2010/11/ac" url="C:\Users\waseem.ullah.ctr\Desktop\New folder\"/>
    </mc:Choice>
  </mc:AlternateContent>
  <bookViews>
    <workbookView xWindow="30" yWindow="-15" windowWidth="19185" windowHeight="5985"/>
  </bookViews>
  <sheets>
    <sheet name="18" sheetId="1" r:id="rId1"/>
  </sheets>
  <definedNames>
    <definedName name="_xlnm.Print_Area" localSheetId="0">'18'!$A$7:$L$62</definedName>
    <definedName name="_xlnm.Print_Titles" localSheetId="0">'18'!$2:$6</definedName>
    <definedName name="qryTable16_L_M">'18'!$C$10:$I$15</definedName>
  </definedNames>
  <calcPr calcId="171027"/>
</workbook>
</file>

<file path=xl/calcChain.xml><?xml version="1.0" encoding="utf-8"?>
<calcChain xmlns="http://schemas.openxmlformats.org/spreadsheetml/2006/main">
  <c r="K19" i="1" l="1"/>
  <c r="J19" i="1"/>
  <c r="E21" i="1"/>
  <c r="E36" i="1" s="1"/>
  <c r="E33" i="1"/>
  <c r="J26" i="1" l="1"/>
  <c r="J31" i="1" l="1"/>
  <c r="J33" i="1" s="1"/>
  <c r="J18" i="1"/>
  <c r="J17" i="1"/>
  <c r="H36" i="1"/>
  <c r="I12" i="1"/>
  <c r="I36" i="1" s="1"/>
  <c r="F12" i="1"/>
  <c r="E12" i="1"/>
  <c r="J9" i="1"/>
  <c r="J21" i="1" l="1"/>
  <c r="J12" i="1"/>
  <c r="J36" i="1" l="1"/>
  <c r="K26" i="1" s="1"/>
  <c r="K12" i="1"/>
  <c r="K9" i="1"/>
  <c r="K17" i="1" l="1"/>
  <c r="K33" i="1"/>
  <c r="K18" i="1"/>
  <c r="K31" i="1"/>
  <c r="K21" i="1"/>
  <c r="K36" i="1"/>
</calcChain>
</file>

<file path=xl/sharedStrings.xml><?xml version="1.0" encoding="utf-8"?>
<sst xmlns="http://schemas.openxmlformats.org/spreadsheetml/2006/main" count="31" uniqueCount="26">
  <si>
    <t>TOTAL</t>
  </si>
  <si>
    <t xml:space="preserve">FIXED </t>
  </si>
  <si>
    <t>NEW</t>
  </si>
  <si>
    <t>% of</t>
  </si>
  <si>
    <t>URBANIZED AREA / STATE</t>
  </si>
  <si>
    <t>GUIDEWAY</t>
  </si>
  <si>
    <t>STARTS</t>
  </si>
  <si>
    <t>PLANNING</t>
  </si>
  <si>
    <t>Tot.</t>
  </si>
  <si>
    <t>&gt; 1,000,000 POPULATION</t>
  </si>
  <si>
    <t>SUBTOTAL</t>
  </si>
  <si>
    <t>200,000 - 1,000,000 POPULATION</t>
  </si>
  <si>
    <t>RURAL / STATE</t>
  </si>
  <si>
    <t>Obligations by Population Size and Category</t>
  </si>
  <si>
    <t>Obligations by Population Size</t>
  </si>
  <si>
    <t>graph</t>
  </si>
  <si>
    <t>50,000 - 200,000 POPULATION</t>
  </si>
  <si>
    <t>BUS RELATED</t>
  </si>
  <si>
    <t>OPERATING</t>
  </si>
  <si>
    <t>Jacksonville, FL</t>
  </si>
  <si>
    <t>Oklahoma City, OK</t>
  </si>
  <si>
    <t>TABLE 18</t>
  </si>
  <si>
    <t>Davenport, IA--IL</t>
  </si>
  <si>
    <t>Portland, ME</t>
  </si>
  <si>
    <t>Michigan</t>
  </si>
  <si>
    <t>FY 2017 OBLIGATIONS OF MISC. FEDERAL HIGHWAY ADMINISTRATION TRANSFERS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</si>
</sst>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0.0"/>
  </numFmts>
  <fonts count="7" x14ac:knownFonts="1">
    <font>
      <sz val="10"/>
      <name val="MS Sans Serif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i/>
      <sz val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8"/>
      </patternFill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quotePrefix="1" applyNumberFormat="1" applyFont="1"/>
    <xf numFmtId="1" fontId="0" fillId="0" borderId="0" xfId="0" applyNumberFormat="1"/>
    <xf numFmtId="0" fontId="0" fillId="0" borderId="1" xfId="0" applyBorder="1"/>
    <xf numFmtId="1" fontId="0" fillId="0" borderId="2" xfId="0" applyNumberFormat="1" applyBorder="1"/>
    <xf numFmtId="1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2" fillId="0" borderId="0" xfId="0" applyFon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0" fontId="0" fillId="0" borderId="8" xfId="0" applyBorder="1"/>
    <xf numFmtId="3" fontId="2" fillId="0" borderId="0" xfId="0" applyNumberFormat="1" applyFont="1" applyFill="1" applyBorder="1" applyAlignment="1">
      <alignment horizontal="center"/>
    </xf>
    <xf numFmtId="1" fontId="0" fillId="0" borderId="9" xfId="0" applyNumberFormat="1" applyBorder="1"/>
    <xf numFmtId="3" fontId="1" fillId="0" borderId="7" xfId="0" applyNumberFormat="1" applyFont="1" applyBorder="1"/>
    <xf numFmtId="3" fontId="1" fillId="0" borderId="7" xfId="0" quotePrefix="1" applyNumberFormat="1" applyFont="1" applyBorder="1"/>
    <xf numFmtId="3" fontId="1" fillId="0" borderId="8" xfId="0" applyNumberFormat="1" applyFont="1" applyBorder="1"/>
    <xf numFmtId="3" fontId="1" fillId="0" borderId="8" xfId="0" quotePrefix="1" applyNumberFormat="1" applyFont="1" applyBorder="1"/>
    <xf numFmtId="0" fontId="0" fillId="0" borderId="9" xfId="0" applyBorder="1"/>
    <xf numFmtId="0" fontId="1" fillId="0" borderId="0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quotePrefix="1" applyNumberFormat="1" applyFont="1" applyBorder="1"/>
    <xf numFmtId="0" fontId="1" fillId="0" borderId="6" xfId="0" quotePrefix="1" applyNumberFormat="1" applyFont="1" applyBorder="1"/>
    <xf numFmtId="1" fontId="1" fillId="0" borderId="6" xfId="0" applyNumberFormat="1" applyFont="1" applyBorder="1"/>
    <xf numFmtId="1" fontId="5" fillId="0" borderId="6" xfId="0" applyNumberFormat="1" applyFont="1" applyBorder="1"/>
    <xf numFmtId="0" fontId="6" fillId="0" borderId="6" xfId="0" applyFont="1" applyBorder="1"/>
    <xf numFmtId="3" fontId="1" fillId="0" borderId="10" xfId="0" applyNumberFormat="1" applyFont="1" applyBorder="1"/>
    <xf numFmtId="1" fontId="2" fillId="0" borderId="0" xfId="0" applyNumberFormat="1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2" xfId="0" applyFont="1" applyBorder="1"/>
    <xf numFmtId="3" fontId="1" fillId="0" borderId="9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0" fontId="1" fillId="0" borderId="4" xfId="0" applyFont="1" applyBorder="1"/>
    <xf numFmtId="3" fontId="1" fillId="0" borderId="0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3" fontId="1" fillId="0" borderId="12" xfId="0" applyNumberFormat="1" applyFont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0" fontId="1" fillId="0" borderId="15" xfId="0" applyFont="1" applyBorder="1"/>
    <xf numFmtId="164" fontId="1" fillId="0" borderId="0" xfId="0" applyNumberFormat="1" applyFont="1" applyBorder="1"/>
    <xf numFmtId="164" fontId="1" fillId="0" borderId="10" xfId="0" applyNumberFormat="1" applyFont="1" applyBorder="1"/>
    <xf numFmtId="165" fontId="1" fillId="0" borderId="0" xfId="0" applyNumberFormat="1" applyFont="1" applyBorder="1"/>
    <xf numFmtId="0" fontId="1" fillId="0" borderId="6" xfId="0" applyNumberFormat="1" applyFont="1" applyBorder="1"/>
    <xf numFmtId="164" fontId="1" fillId="0" borderId="8" xfId="0" applyNumberFormat="1" applyFont="1" applyBorder="1"/>
    <xf numFmtId="0" fontId="1" fillId="0" borderId="16" xfId="0" applyFont="1" applyBorder="1"/>
    <xf numFmtId="0" fontId="1" fillId="0" borderId="17" xfId="0" quotePrefix="1" applyNumberFormat="1" applyFont="1" applyBorder="1"/>
    <xf numFmtId="1" fontId="5" fillId="0" borderId="18" xfId="0" applyNumberFormat="1" applyFont="1" applyBorder="1"/>
    <xf numFmtId="3" fontId="1" fillId="0" borderId="17" xfId="0" quotePrefix="1" applyNumberFormat="1" applyFont="1" applyBorder="1"/>
    <xf numFmtId="3" fontId="1" fillId="0" borderId="19" xfId="0" quotePrefix="1" applyNumberFormat="1" applyFont="1" applyBorder="1"/>
    <xf numFmtId="3" fontId="1" fillId="0" borderId="17" xfId="0" applyNumberFormat="1" applyFont="1" applyBorder="1"/>
    <xf numFmtId="3" fontId="1" fillId="0" borderId="20" xfId="0" quotePrefix="1" applyNumberFormat="1" applyFont="1" applyBorder="1"/>
    <xf numFmtId="0" fontId="1" fillId="0" borderId="20" xfId="0" applyFont="1" applyBorder="1"/>
    <xf numFmtId="0" fontId="3" fillId="2" borderId="1" xfId="0" applyFont="1" applyFill="1" applyBorder="1"/>
    <xf numFmtId="0" fontId="3" fillId="2" borderId="9" xfId="0" applyFont="1" applyFill="1" applyBorder="1"/>
    <xf numFmtId="3" fontId="3" fillId="2" borderId="9" xfId="0" applyNumberFormat="1" applyFont="1" applyFill="1" applyBorder="1"/>
    <xf numFmtId="3" fontId="3" fillId="2" borderId="3" xfId="0" applyNumberFormat="1" applyFont="1" applyFill="1" applyBorder="1"/>
    <xf numFmtId="3" fontId="3" fillId="2" borderId="4" xfId="0" applyNumberFormat="1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2" fillId="2" borderId="0" xfId="0" applyFont="1" applyFill="1" applyBorder="1"/>
    <xf numFmtId="3" fontId="2" fillId="2" borderId="0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2" fillId="2" borderId="8" xfId="0" applyNumberFormat="1" applyFont="1" applyFill="1" applyBorder="1"/>
    <xf numFmtId="3" fontId="2" fillId="2" borderId="0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2" fillId="2" borderId="12" xfId="0" applyFont="1" applyFill="1" applyBorder="1"/>
    <xf numFmtId="3" fontId="2" fillId="2" borderId="12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2" borderId="15" xfId="0" applyFont="1" applyFill="1" applyBorder="1"/>
    <xf numFmtId="3" fontId="1" fillId="0" borderId="0" xfId="0" quotePrefix="1" applyNumberFormat="1" applyFont="1" applyBorder="1"/>
    <xf numFmtId="3" fontId="1" fillId="0" borderId="21" xfId="0" applyNumberFormat="1" applyFont="1" applyBorder="1"/>
    <xf numFmtId="165" fontId="1" fillId="0" borderId="17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7" fontId="2" fillId="0" borderId="0" xfId="0" applyNumberFormat="1" applyFont="1" applyAlignment="1" applyProtection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42</xdr:row>
          <xdr:rowOff>9525</xdr:rowOff>
        </xdr:from>
        <xdr:to>
          <xdr:col>6</xdr:col>
          <xdr:colOff>514350</xdr:colOff>
          <xdr:row>64</xdr:row>
          <xdr:rowOff>9525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41</xdr:row>
          <xdr:rowOff>114300</xdr:rowOff>
        </xdr:from>
        <xdr:to>
          <xdr:col>12</xdr:col>
          <xdr:colOff>200025</xdr:colOff>
          <xdr:row>64</xdr:row>
          <xdr:rowOff>28575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49"/>
  <sheetViews>
    <sheetView tabSelected="1" zoomScaleNormal="100" workbookViewId="0">
      <selection activeCell="B3" sqref="B3:L3"/>
    </sheetView>
  </sheetViews>
  <sheetFormatPr defaultColWidth="9.140625" defaultRowHeight="11.25" x14ac:dyDescent="0.2"/>
  <cols>
    <col min="1" max="1" width="1.5703125" style="1" customWidth="1"/>
    <col min="2" max="2" width="1" style="1" customWidth="1"/>
    <col min="3" max="3" width="1.7109375" style="1" customWidth="1"/>
    <col min="4" max="4" width="30.42578125" style="1" customWidth="1"/>
    <col min="5" max="5" width="17.42578125" style="2" customWidth="1"/>
    <col min="6" max="6" width="11.7109375" style="2" bestFit="1" customWidth="1"/>
    <col min="7" max="7" width="10.42578125" style="2" bestFit="1" customWidth="1"/>
    <col min="8" max="8" width="11.7109375" style="2" customWidth="1"/>
    <col min="9" max="9" width="10.7109375" style="2" bestFit="1" customWidth="1"/>
    <col min="10" max="10" width="11.7109375" style="2" bestFit="1" customWidth="1"/>
    <col min="11" max="11" width="5.85546875" style="1" bestFit="1" customWidth="1"/>
    <col min="12" max="12" width="1" style="1" customWidth="1"/>
    <col min="13" max="18" width="9.140625" style="1"/>
    <col min="19" max="19" width="13.42578125" style="1" customWidth="1"/>
    <col min="20" max="20" width="12.140625" style="1" customWidth="1"/>
    <col min="21" max="16384" width="9.140625" style="1"/>
  </cols>
  <sheetData>
    <row r="1" spans="2:17" ht="12" thickBot="1" x14ac:dyDescent="0.25"/>
    <row r="2" spans="2:17" ht="12.75" x14ac:dyDescent="0.2">
      <c r="B2" s="85" t="s">
        <v>21</v>
      </c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2:17" ht="13.5" thickBot="1" x14ac:dyDescent="0.25">
      <c r="B3" s="88" t="s">
        <v>25</v>
      </c>
      <c r="C3" s="89"/>
      <c r="D3" s="89"/>
      <c r="E3" s="89"/>
      <c r="F3" s="89"/>
      <c r="G3" s="89"/>
      <c r="H3" s="89"/>
      <c r="I3" s="89"/>
      <c r="J3" s="89"/>
      <c r="K3" s="89"/>
      <c r="L3" s="90"/>
    </row>
    <row r="4" spans="2:17" ht="12.75" x14ac:dyDescent="0.2">
      <c r="B4" s="61"/>
      <c r="C4" s="62"/>
      <c r="D4" s="62"/>
      <c r="E4" s="64"/>
      <c r="F4" s="63"/>
      <c r="G4" s="63"/>
      <c r="H4" s="63"/>
      <c r="I4" s="65"/>
      <c r="J4" s="63"/>
      <c r="K4" s="62"/>
      <c r="L4" s="66"/>
    </row>
    <row r="5" spans="2:17" ht="12.75" x14ac:dyDescent="0.2">
      <c r="B5" s="67"/>
      <c r="C5" s="68"/>
      <c r="D5" s="68"/>
      <c r="E5" s="70" t="s">
        <v>17</v>
      </c>
      <c r="F5" s="69" t="s">
        <v>1</v>
      </c>
      <c r="G5" s="69" t="s">
        <v>2</v>
      </c>
      <c r="H5" s="69"/>
      <c r="I5" s="71"/>
      <c r="J5" s="72"/>
      <c r="K5" s="73" t="s">
        <v>3</v>
      </c>
      <c r="L5" s="74"/>
      <c r="Q5" s="15"/>
    </row>
    <row r="6" spans="2:17" ht="13.5" thickBot="1" x14ac:dyDescent="0.25">
      <c r="B6" s="75"/>
      <c r="C6" s="76" t="s">
        <v>4</v>
      </c>
      <c r="D6" s="76"/>
      <c r="E6" s="78"/>
      <c r="F6" s="77" t="s">
        <v>5</v>
      </c>
      <c r="G6" s="77" t="s">
        <v>6</v>
      </c>
      <c r="H6" s="77" t="s">
        <v>18</v>
      </c>
      <c r="I6" s="79" t="s">
        <v>7</v>
      </c>
      <c r="J6" s="77" t="s">
        <v>0</v>
      </c>
      <c r="K6" s="80" t="s">
        <v>8</v>
      </c>
      <c r="L6" s="81"/>
      <c r="Q6" s="15"/>
    </row>
    <row r="7" spans="2:17" ht="6" customHeight="1" x14ac:dyDescent="0.2">
      <c r="B7" s="5"/>
      <c r="C7" s="16"/>
      <c r="D7" s="6"/>
      <c r="E7" s="7"/>
      <c r="F7" s="4"/>
      <c r="G7" s="4"/>
      <c r="H7" s="4"/>
      <c r="I7" s="13"/>
      <c r="J7"/>
      <c r="K7" s="21"/>
      <c r="L7" s="8"/>
    </row>
    <row r="8" spans="2:17" ht="12.75" x14ac:dyDescent="0.2">
      <c r="B8" s="9"/>
      <c r="C8" s="10" t="s">
        <v>9</v>
      </c>
      <c r="D8" s="11"/>
      <c r="E8" s="12"/>
      <c r="F8" s="4"/>
      <c r="G8" s="4"/>
      <c r="H8" s="4"/>
      <c r="I8" s="13"/>
      <c r="K8" s="50"/>
      <c r="L8" s="14"/>
    </row>
    <row r="9" spans="2:17" ht="15" customHeight="1" x14ac:dyDescent="0.2">
      <c r="B9" s="24"/>
      <c r="C9" s="22"/>
      <c r="D9" s="25" t="s">
        <v>19</v>
      </c>
      <c r="E9" s="17">
        <v>364528</v>
      </c>
      <c r="F9" s="2">
        <v>0</v>
      </c>
      <c r="G9" s="2">
        <v>0</v>
      </c>
      <c r="H9" s="2">
        <v>0</v>
      </c>
      <c r="I9" s="19">
        <v>0</v>
      </c>
      <c r="J9" s="2">
        <f t="shared" ref="J9" si="0">SUM(E9:I9)</f>
        <v>364528</v>
      </c>
      <c r="K9" s="50">
        <f>(J9/J$36)*100</f>
        <v>17.383591341013634</v>
      </c>
      <c r="L9" s="23"/>
    </row>
    <row r="10" spans="2:17" x14ac:dyDescent="0.2">
      <c r="B10" s="24"/>
      <c r="C10" s="26"/>
      <c r="D10" s="51"/>
      <c r="E10" s="18"/>
      <c r="F10" s="3"/>
      <c r="I10" s="20"/>
      <c r="K10" s="50"/>
      <c r="L10" s="23"/>
    </row>
    <row r="11" spans="2:17" ht="4.5" customHeight="1" x14ac:dyDescent="0.2">
      <c r="B11" s="24"/>
      <c r="C11" s="26"/>
      <c r="D11" s="27"/>
      <c r="E11" s="18"/>
      <c r="F11" s="3"/>
      <c r="I11" s="20"/>
      <c r="K11" s="50"/>
      <c r="L11" s="23"/>
    </row>
    <row r="12" spans="2:17" x14ac:dyDescent="0.2">
      <c r="B12" s="24"/>
      <c r="C12" s="26"/>
      <c r="D12" s="28" t="s">
        <v>10</v>
      </c>
      <c r="E12" s="31">
        <f>SUM(E9:E11)</f>
        <v>364528</v>
      </c>
      <c r="F12" s="2">
        <f>SUM(F9:F10)</f>
        <v>0</v>
      </c>
      <c r="G12" s="2">
        <v>0</v>
      </c>
      <c r="H12" s="2">
        <v>0</v>
      </c>
      <c r="I12" s="19">
        <f>SUM(I9:I10)</f>
        <v>0</v>
      </c>
      <c r="J12" s="40">
        <f>SUM(J9:J11)</f>
        <v>364528</v>
      </c>
      <c r="K12" s="50">
        <f>(J12/J$36)*100</f>
        <v>17.383591341013634</v>
      </c>
      <c r="L12" s="23"/>
    </row>
    <row r="13" spans="2:17" ht="6" customHeight="1" x14ac:dyDescent="0.2">
      <c r="B13" s="53"/>
      <c r="C13" s="54"/>
      <c r="D13" s="55"/>
      <c r="E13" s="57"/>
      <c r="F13" s="56"/>
      <c r="G13" s="58"/>
      <c r="H13" s="58"/>
      <c r="I13" s="59"/>
      <c r="J13" s="58"/>
      <c r="K13" s="84"/>
      <c r="L13" s="60"/>
    </row>
    <row r="14" spans="2:17" ht="6" customHeight="1" x14ac:dyDescent="0.2">
      <c r="B14" s="24"/>
      <c r="C14" s="26"/>
      <c r="D14" s="27"/>
      <c r="E14" s="18"/>
      <c r="F14" s="3"/>
      <c r="I14" s="20"/>
      <c r="K14" s="50"/>
      <c r="L14" s="23"/>
    </row>
    <row r="15" spans="2:17" ht="12.75" customHeight="1" x14ac:dyDescent="0.2">
      <c r="B15" s="24"/>
      <c r="C15" s="10" t="s">
        <v>11</v>
      </c>
      <c r="D15" s="27"/>
      <c r="E15" s="18"/>
      <c r="F15" s="3"/>
      <c r="I15" s="20"/>
      <c r="K15" s="50"/>
      <c r="L15" s="23"/>
    </row>
    <row r="16" spans="2:17" ht="4.5" customHeight="1" x14ac:dyDescent="0.2">
      <c r="B16" s="24"/>
      <c r="C16" s="26"/>
      <c r="D16" s="27"/>
      <c r="E16" s="18"/>
      <c r="I16" s="20"/>
      <c r="K16" s="50"/>
      <c r="L16" s="23"/>
    </row>
    <row r="17" spans="2:12" ht="15" customHeight="1" x14ac:dyDescent="0.2">
      <c r="B17" s="24"/>
      <c r="C17" s="26"/>
      <c r="D17" s="27" t="s">
        <v>22</v>
      </c>
      <c r="E17" s="82">
        <v>36661</v>
      </c>
      <c r="F17" s="83">
        <v>0</v>
      </c>
      <c r="G17" s="2">
        <v>0</v>
      </c>
      <c r="H17" s="2">
        <v>0</v>
      </c>
      <c r="I17" s="20">
        <v>0</v>
      </c>
      <c r="J17" s="2">
        <f t="shared" ref="J17:J19" si="1">SUM(E17:I17)</f>
        <v>36661</v>
      </c>
      <c r="K17" s="50">
        <f>(J17/J$36)*100</f>
        <v>1.7482877643223589</v>
      </c>
      <c r="L17" s="23"/>
    </row>
    <row r="18" spans="2:12" ht="15" customHeight="1" x14ac:dyDescent="0.2">
      <c r="B18" s="24"/>
      <c r="C18" s="26"/>
      <c r="D18" s="27" t="s">
        <v>20</v>
      </c>
      <c r="E18" s="82">
        <v>0</v>
      </c>
      <c r="F18" s="83">
        <v>142336</v>
      </c>
      <c r="G18" s="2">
        <v>0</v>
      </c>
      <c r="H18" s="2">
        <v>0</v>
      </c>
      <c r="I18" s="20">
        <v>0</v>
      </c>
      <c r="J18" s="2">
        <f t="shared" si="1"/>
        <v>142336</v>
      </c>
      <c r="K18" s="50">
        <f>(J18/J$36)*100</f>
        <v>6.7877113887397309</v>
      </c>
      <c r="L18" s="23"/>
    </row>
    <row r="19" spans="2:12" ht="15" customHeight="1" x14ac:dyDescent="0.2">
      <c r="B19" s="24"/>
      <c r="C19" s="26"/>
      <c r="D19" s="27" t="s">
        <v>23</v>
      </c>
      <c r="E19" s="82">
        <v>59600</v>
      </c>
      <c r="F19" s="83">
        <v>0</v>
      </c>
      <c r="G19" s="2">
        <v>0</v>
      </c>
      <c r="H19" s="2">
        <v>0</v>
      </c>
      <c r="I19" s="20">
        <v>0</v>
      </c>
      <c r="J19" s="2">
        <f t="shared" si="1"/>
        <v>59600</v>
      </c>
      <c r="K19" s="50">
        <f>(J19/J$36)*100</f>
        <v>2.8422015426096561</v>
      </c>
      <c r="L19" s="23"/>
    </row>
    <row r="20" spans="2:12" ht="15" customHeight="1" x14ac:dyDescent="0.2">
      <c r="B20" s="24"/>
      <c r="C20" s="26"/>
      <c r="D20" s="27"/>
      <c r="E20" s="82"/>
      <c r="F20" s="83"/>
      <c r="I20" s="20"/>
      <c r="K20" s="50"/>
      <c r="L20" s="23"/>
    </row>
    <row r="21" spans="2:12" x14ac:dyDescent="0.2">
      <c r="B21" s="24"/>
      <c r="C21" s="26"/>
      <c r="D21" s="28" t="s">
        <v>10</v>
      </c>
      <c r="E21" s="31">
        <f>SUM(E17:E19)</f>
        <v>96261</v>
      </c>
      <c r="F21" s="2">
        <v>0</v>
      </c>
      <c r="G21" s="2">
        <v>0</v>
      </c>
      <c r="H21" s="2">
        <v>0</v>
      </c>
      <c r="I21" s="19">
        <v>0</v>
      </c>
      <c r="J21" s="40">
        <f>SUM(J14:J20)</f>
        <v>238597</v>
      </c>
      <c r="K21" s="50">
        <f>(J21/J$36)*100</f>
        <v>11.378200695671746</v>
      </c>
      <c r="L21" s="23"/>
    </row>
    <row r="22" spans="2:12" ht="6.75" customHeight="1" x14ac:dyDescent="0.2">
      <c r="B22" s="53"/>
      <c r="C22" s="54"/>
      <c r="D22" s="55"/>
      <c r="E22" s="57"/>
      <c r="F22" s="58"/>
      <c r="G22" s="58"/>
      <c r="H22" s="58"/>
      <c r="I22" s="59"/>
      <c r="J22" s="58"/>
      <c r="K22" s="84"/>
      <c r="L22" s="60"/>
    </row>
    <row r="23" spans="2:12" ht="6" customHeight="1" x14ac:dyDescent="0.2">
      <c r="B23" s="24"/>
      <c r="C23" s="26"/>
      <c r="D23" s="29"/>
      <c r="E23" s="18"/>
      <c r="F23" s="40"/>
      <c r="G23" s="40"/>
      <c r="H23" s="40"/>
      <c r="I23" s="20"/>
      <c r="J23" s="40"/>
      <c r="K23" s="50"/>
      <c r="L23" s="23"/>
    </row>
    <row r="24" spans="2:12" ht="12.75" customHeight="1" x14ac:dyDescent="0.2">
      <c r="B24" s="24"/>
      <c r="C24" s="10" t="s">
        <v>16</v>
      </c>
      <c r="D24" s="29"/>
      <c r="E24" s="18"/>
      <c r="F24" s="40"/>
      <c r="G24" s="40"/>
      <c r="H24" s="40"/>
      <c r="I24" s="20"/>
      <c r="J24" s="40"/>
      <c r="K24" s="50"/>
      <c r="L24" s="23"/>
    </row>
    <row r="25" spans="2:12" ht="4.5" customHeight="1" x14ac:dyDescent="0.2">
      <c r="B25" s="24"/>
      <c r="C25" s="26"/>
      <c r="D25" s="29"/>
      <c r="E25" s="18"/>
      <c r="F25" s="40"/>
      <c r="G25" s="40"/>
      <c r="H25" s="40"/>
      <c r="I25" s="20"/>
      <c r="J25" s="40"/>
      <c r="K25" s="50"/>
      <c r="L25" s="23"/>
    </row>
    <row r="26" spans="2:12" ht="11.25" customHeight="1" x14ac:dyDescent="0.2">
      <c r="B26" s="24"/>
      <c r="C26" s="26"/>
      <c r="D26" s="28" t="s">
        <v>10</v>
      </c>
      <c r="E26" s="83">
        <v>0</v>
      </c>
      <c r="F26" s="83">
        <v>0</v>
      </c>
      <c r="G26" s="2">
        <v>0</v>
      </c>
      <c r="H26" s="2">
        <v>0</v>
      </c>
      <c r="I26" s="19">
        <v>0</v>
      </c>
      <c r="J26" s="40">
        <f>SUM(J22:J25)</f>
        <v>0</v>
      </c>
      <c r="K26" s="50">
        <f>(J26/J$36)*100</f>
        <v>0</v>
      </c>
      <c r="L26" s="23"/>
    </row>
    <row r="27" spans="2:12" ht="6.75" customHeight="1" x14ac:dyDescent="0.2">
      <c r="B27" s="53"/>
      <c r="C27" s="54"/>
      <c r="D27" s="55"/>
      <c r="E27" s="57"/>
      <c r="F27" s="58"/>
      <c r="G27" s="58"/>
      <c r="H27" s="58"/>
      <c r="I27" s="59"/>
      <c r="J27" s="58"/>
      <c r="K27" s="84"/>
      <c r="L27" s="60"/>
    </row>
    <row r="28" spans="2:12" ht="6" customHeight="1" x14ac:dyDescent="0.2">
      <c r="B28" s="24"/>
      <c r="C28" s="22"/>
      <c r="D28" s="25"/>
      <c r="E28" s="17"/>
      <c r="I28" s="19"/>
      <c r="K28" s="50"/>
      <c r="L28" s="23"/>
    </row>
    <row r="29" spans="2:12" ht="12.75" customHeight="1" x14ac:dyDescent="0.2">
      <c r="B29" s="24"/>
      <c r="C29" s="10" t="s">
        <v>12</v>
      </c>
      <c r="D29" s="30"/>
      <c r="E29" s="17"/>
      <c r="I29" s="19"/>
      <c r="K29" s="50"/>
      <c r="L29" s="23"/>
    </row>
    <row r="30" spans="2:12" ht="4.5" customHeight="1" x14ac:dyDescent="0.2">
      <c r="B30" s="24"/>
      <c r="C30" s="22"/>
      <c r="D30" s="25"/>
      <c r="E30" s="17"/>
      <c r="I30" s="19"/>
      <c r="K30" s="50"/>
      <c r="L30" s="23"/>
    </row>
    <row r="31" spans="2:12" ht="15" customHeight="1" x14ac:dyDescent="0.2">
      <c r="B31" s="24"/>
      <c r="C31" s="22"/>
      <c r="D31" s="25" t="s">
        <v>24</v>
      </c>
      <c r="E31" s="40">
        <v>1493841</v>
      </c>
      <c r="F31" s="83">
        <v>0</v>
      </c>
      <c r="G31" s="2">
        <v>0</v>
      </c>
      <c r="H31" s="2">
        <v>0</v>
      </c>
      <c r="I31" s="19">
        <v>0</v>
      </c>
      <c r="J31" s="2">
        <f t="shared" ref="J31" si="2">SUM(E31:I31)</f>
        <v>1493841</v>
      </c>
      <c r="K31" s="50">
        <f>(J31/J$36)*100</f>
        <v>71.238207963314608</v>
      </c>
      <c r="L31" s="23"/>
    </row>
    <row r="32" spans="2:12" ht="15" customHeight="1" x14ac:dyDescent="0.2">
      <c r="B32" s="24"/>
      <c r="C32" s="22"/>
      <c r="D32" s="25"/>
      <c r="E32" s="40"/>
      <c r="F32" s="83"/>
      <c r="I32" s="19"/>
      <c r="K32" s="50"/>
      <c r="L32" s="23"/>
    </row>
    <row r="33" spans="2:20" x14ac:dyDescent="0.2">
      <c r="B33" s="24"/>
      <c r="C33" s="22"/>
      <c r="D33" s="28" t="s">
        <v>10</v>
      </c>
      <c r="E33" s="31">
        <f>E31</f>
        <v>1493841</v>
      </c>
      <c r="F33" s="2">
        <v>0</v>
      </c>
      <c r="G33" s="2">
        <v>0</v>
      </c>
      <c r="H33" s="2">
        <v>0</v>
      </c>
      <c r="I33" s="19">
        <v>0</v>
      </c>
      <c r="J33" s="40">
        <f>SUM(J28:J32)</f>
        <v>1493841</v>
      </c>
      <c r="K33" s="50">
        <f>(J33/J$36)*100</f>
        <v>71.238207963314608</v>
      </c>
      <c r="L33" s="23"/>
    </row>
    <row r="34" spans="2:20" ht="6.75" customHeight="1" thickBot="1" x14ac:dyDescent="0.25">
      <c r="B34" s="24"/>
      <c r="C34" s="22"/>
      <c r="D34" s="25"/>
      <c r="E34" s="17"/>
      <c r="I34" s="19"/>
      <c r="K34" s="22"/>
      <c r="L34" s="23"/>
    </row>
    <row r="35" spans="2:20" ht="6" customHeight="1" x14ac:dyDescent="0.2">
      <c r="B35" s="33"/>
      <c r="C35" s="34"/>
      <c r="D35" s="35"/>
      <c r="E35" s="37"/>
      <c r="F35" s="36"/>
      <c r="G35" s="36"/>
      <c r="H35" s="36"/>
      <c r="I35" s="38"/>
      <c r="J35" s="36"/>
      <c r="K35" s="34"/>
      <c r="L35" s="39"/>
    </row>
    <row r="36" spans="2:20" ht="12.75" x14ac:dyDescent="0.2">
      <c r="B36" s="24"/>
      <c r="C36" s="22"/>
      <c r="D36" s="32" t="s">
        <v>0</v>
      </c>
      <c r="E36" s="49">
        <f>SUM(E33,E26,E21,E12)</f>
        <v>1954630</v>
      </c>
      <c r="F36" s="48">
        <v>142336</v>
      </c>
      <c r="G36" s="48">
        <v>0</v>
      </c>
      <c r="H36" s="48">
        <f>SUM(H12,H21,H26,H33)</f>
        <v>0</v>
      </c>
      <c r="I36" s="52">
        <f>SUM(I12,I21,I26,I33)</f>
        <v>0</v>
      </c>
      <c r="J36" s="48">
        <f>SUM(J12,J21,J26,J33)</f>
        <v>2096966</v>
      </c>
      <c r="K36" s="50">
        <f>SUM(K12,K21,K26,K33)</f>
        <v>99.999999999999986</v>
      </c>
      <c r="L36" s="23"/>
    </row>
    <row r="37" spans="2:20" ht="6" customHeight="1" thickBot="1" x14ac:dyDescent="0.25">
      <c r="B37" s="41"/>
      <c r="C37" s="42"/>
      <c r="D37" s="43"/>
      <c r="E37" s="45"/>
      <c r="F37" s="44"/>
      <c r="G37" s="44"/>
      <c r="H37" s="44"/>
      <c r="I37" s="46"/>
      <c r="J37" s="44"/>
      <c r="K37" s="42"/>
      <c r="L37" s="47"/>
    </row>
    <row r="41" spans="2:20" ht="12.75" x14ac:dyDescent="0.2">
      <c r="B41" s="92" t="s">
        <v>13</v>
      </c>
      <c r="C41" s="92"/>
      <c r="D41" s="92"/>
      <c r="E41" s="92"/>
      <c r="F41" s="92"/>
      <c r="G41" s="92"/>
      <c r="H41" s="91" t="s">
        <v>14</v>
      </c>
      <c r="I41" s="91"/>
      <c r="J41" s="91"/>
      <c r="K41" s="91"/>
      <c r="L41" s="91"/>
    </row>
    <row r="43" spans="2:20" x14ac:dyDescent="0.2">
      <c r="B43" s="1" t="s">
        <v>15</v>
      </c>
      <c r="F43" s="2" t="s">
        <v>15</v>
      </c>
    </row>
    <row r="46" spans="2:20" x14ac:dyDescent="0.2">
      <c r="R46" s="2"/>
      <c r="S46" s="2"/>
      <c r="T46" s="2"/>
    </row>
    <row r="47" spans="2:20" x14ac:dyDescent="0.2">
      <c r="R47" s="2"/>
      <c r="S47" s="2"/>
      <c r="T47" s="2"/>
    </row>
    <row r="48" spans="2:20" x14ac:dyDescent="0.2">
      <c r="R48" s="2"/>
      <c r="S48" s="2"/>
      <c r="T48" s="2"/>
    </row>
    <row r="49" spans="18:20" x14ac:dyDescent="0.2">
      <c r="R49" s="2"/>
      <c r="S49" s="2"/>
      <c r="T49" s="2"/>
    </row>
  </sheetData>
  <mergeCells count="4">
    <mergeCell ref="B2:L2"/>
    <mergeCell ref="B3:L3"/>
    <mergeCell ref="H41:L41"/>
    <mergeCell ref="B41:G41"/>
  </mergeCells>
  <phoneticPr fontId="0" type="noConversion"/>
  <printOptions horizontalCentered="1"/>
  <pageMargins left="0.25" right="0.25" top="0.5" bottom="0.25" header="0.5" footer="0.5"/>
  <pageSetup scale="74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Graph.Chart.8" shapeId="1031" r:id="rId4">
          <objectPr defaultSize="0" r:id="rId5">
            <anchor moveWithCells="1">
              <from>
                <xdr:col>1</xdr:col>
                <xdr:colOff>28575</xdr:colOff>
                <xdr:row>42</xdr:row>
                <xdr:rowOff>9525</xdr:rowOff>
              </from>
              <to>
                <xdr:col>6</xdr:col>
                <xdr:colOff>514350</xdr:colOff>
                <xdr:row>64</xdr:row>
                <xdr:rowOff>9525</xdr:rowOff>
              </to>
            </anchor>
          </objectPr>
        </oleObject>
      </mc:Choice>
      <mc:Fallback>
        <oleObject progId="MSGraph.Chart.8" shapeId="1031" r:id="rId4"/>
      </mc:Fallback>
    </mc:AlternateContent>
    <mc:AlternateContent xmlns:mc="http://schemas.openxmlformats.org/markup-compatibility/2006">
      <mc:Choice Requires="x14">
        <oleObject progId="MSGraph.Chart.8" shapeId="1032" r:id="rId6">
          <objectPr defaultSize="0" r:id="rId7">
            <anchor moveWithCells="1">
              <from>
                <xdr:col>7</xdr:col>
                <xdr:colOff>238125</xdr:colOff>
                <xdr:row>41</xdr:row>
                <xdr:rowOff>114300</xdr:rowOff>
              </from>
              <to>
                <xdr:col>12</xdr:col>
                <xdr:colOff>200025</xdr:colOff>
                <xdr:row>64</xdr:row>
                <xdr:rowOff>28575</xdr:rowOff>
              </to>
            </anchor>
          </objectPr>
        </oleObject>
      </mc:Choice>
      <mc:Fallback>
        <oleObject progId="MSGraph.Chart.8" shapeId="103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18</vt:lpstr>
      <vt:lpstr>'18'!Print_Area</vt:lpstr>
      <vt:lpstr>'18'!Print_Titles</vt:lpstr>
      <vt:lpstr>qryTable16_L_M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18 - FTA Metropolitan and State Planning Funds Awarded 2017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Randolph, Shapell (FTA)</dc:creator>
  <cp:lastModifiedBy>USDOT_User</cp:lastModifiedBy>
  <cp:lastPrinted>2008-09-04T14:19:59Z</cp:lastPrinted>
  <dcterms:created xsi:type="dcterms:W3CDTF">2004-01-16T18:57:45Z</dcterms:created>
  <dcterms:modified xsi:type="dcterms:W3CDTF">2019-02-20T18:13:00Z</dcterms:modified>
</cp:coreProperties>
</file>